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lilih\OneDrive\Documentos\Mujer\Seguimiento\2025\Agosto\"/>
    </mc:Choice>
  </mc:AlternateContent>
  <xr:revisionPtr revIDLastSave="0" documentId="13_ncr:1_{FE77282A-0C44-4492-9E86-B8113A079FC6}" xr6:coauthVersionLast="47" xr6:coauthVersionMax="47" xr10:uidLastSave="{00000000-0000-0000-0000-000000000000}"/>
  <bookViews>
    <workbookView xWindow="-120" yWindow="-120" windowWidth="29040" windowHeight="15720" tabRatio="905"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PMR!$A$13:$AX$20</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CAMBIOS'!$A$1:$F$37</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PMR!$A$1:$AY$21</definedName>
    <definedName name="_xlnm.Print_Area" localSheetId="16">PRODUCTO_MGA!$A$1:$M$72</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50" i="41" l="1"/>
  <c r="T51" i="41"/>
  <c r="T52" i="41"/>
  <c r="T53" i="41"/>
  <c r="T54" i="41"/>
  <c r="T55" i="41"/>
  <c r="T56" i="41"/>
  <c r="T57" i="41"/>
  <c r="T58" i="41"/>
  <c r="T59" i="41"/>
  <c r="T60" i="41"/>
  <c r="T61" i="41"/>
  <c r="T62" i="41"/>
  <c r="T63" i="41"/>
  <c r="T64" i="41"/>
  <c r="T65" i="41"/>
  <c r="T66" i="41"/>
  <c r="T67" i="41"/>
  <c r="T68" i="41"/>
  <c r="T49" i="41"/>
  <c r="S69" i="41"/>
  <c r="R69" i="41"/>
  <c r="Q49" i="41" l="1"/>
  <c r="P69" i="41"/>
  <c r="O69" i="41"/>
  <c r="AF33" i="41" l="1"/>
  <c r="AF34" i="41"/>
  <c r="AF35" i="41"/>
  <c r="AF36" i="41"/>
  <c r="AF37" i="41"/>
  <c r="AF38" i="41"/>
  <c r="AF39" i="41"/>
  <c r="AF40" i="41"/>
  <c r="AF41" i="41"/>
  <c r="AF42" i="41"/>
  <c r="AF43" i="41"/>
  <c r="J149" i="41" l="1"/>
  <c r="N26" i="56" l="1"/>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N25" i="60"/>
  <c r="N24" i="60"/>
  <c r="O25" i="60" s="1"/>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5" i="46"/>
  <c r="AW16" i="46"/>
  <c r="AW17" i="46"/>
  <c r="AW18" i="46"/>
  <c r="AW19" i="46"/>
  <c r="AW20" i="46"/>
  <c r="AV15" i="46"/>
  <c r="AV16" i="46"/>
  <c r="AV17" i="46"/>
  <c r="AV18" i="46"/>
  <c r="AV19" i="46"/>
  <c r="AV20"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 r="AF24" i="41"/>
  <c r="AF25" i="41"/>
  <c r="AF26" i="41"/>
  <c r="AF27" i="41"/>
  <c r="AF28" i="41"/>
  <c r="AF29" i="41"/>
  <c r="AF30" i="41"/>
  <c r="AF31" i="41"/>
  <c r="AF3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28" authorId="0" shapeId="0" xr:uid="{903BAAB8-4361-4685-B659-0263DEE97B35}">
      <text>
        <r>
          <rPr>
            <b/>
            <sz val="9"/>
            <color indexed="81"/>
            <rFont val="Tahoma"/>
            <family val="2"/>
          </rPr>
          <t>Liliana Andrea Hernandez:</t>
        </r>
        <r>
          <rPr>
            <sz val="9"/>
            <color indexed="81"/>
            <rFont val="Tahoma"/>
            <family val="2"/>
          </rPr>
          <t xml:space="preserve">
Revisar, porque esta liberaci´n en el informe de la OAP es de la actividad " Realizar la atención al 100 %  de personas (mujeres víctimas de violencia de género y sus personas a cargo) que son acogidas en Casas Refugio"</t>
        </r>
      </text>
    </comment>
    <comment ref="D86" authorId="0" shapeId="0" xr:uid="{E4CD6CB9-17F2-4422-9D9A-66579602FAA8}">
      <text>
        <r>
          <rPr>
            <b/>
            <sz val="9"/>
            <color indexed="81"/>
            <rFont val="Tahoma"/>
            <family val="2"/>
          </rPr>
          <t>Liliana Andrea Hernandez:</t>
        </r>
        <r>
          <rPr>
            <sz val="9"/>
            <color indexed="81"/>
            <rFont val="Tahoma"/>
            <family val="2"/>
          </rPr>
          <t xml:space="preserve">
Revisar el acumulado, según mis cuentas son 123 reuniones</t>
        </r>
      </text>
    </comment>
  </commentList>
</comments>
</file>

<file path=xl/sharedStrings.xml><?xml version="1.0" encoding="utf-8"?>
<sst xmlns="http://schemas.openxmlformats.org/spreadsheetml/2006/main" count="6425" uniqueCount="1295">
  <si>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</si>
  <si>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</si>
  <si>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</si>
  <si>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</si>
  <si>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</si>
  <si>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</si>
  <si>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</si>
  <si>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</si>
  <si>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</si>
  <si>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</si>
  <si>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</si>
  <si>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</si>
  <si>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</si>
  <si>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</si>
  <si>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</si>
  <si>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</si>
  <si>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</si>
  <si>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</si>
  <si>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</si>
  <si>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</si>
  <si>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</si>
  <si>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</si>
  <si>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</si>
  <si>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</si>
  <si>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</si>
  <si>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</si>
  <si>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</si>
  <si>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</si>
  <si>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</si>
  <si>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</si>
  <si>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</si>
  <si>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</si>
  <si>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</si>
  <si>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</si>
  <si>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</si>
  <si>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</si>
  <si>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</si>
  <si>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</si>
  <si>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</si>
  <si>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</si>
  <si>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</si>
  <si>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</si>
  <si>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</si>
  <si>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</si>
  <si>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</si>
  <si>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</si>
  <si>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</si>
  <si>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</si>
  <si>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</si>
  <si>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</si>
  <si>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</si>
  <si>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</si>
  <si>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</si>
  <si>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</si>
  <si>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</si>
  <si>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</si>
  <si>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</si>
  <si>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</si>
  <si>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</si>
  <si>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</si>
  <si>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</si>
  <si>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</si>
  <si>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</si>
  <si>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</si>
  <si>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</si>
  <si>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</si>
  <si>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</si>
  <si>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</si>
  <si>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</si>
  <si>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</si>
  <si>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</si>
  <si>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</si>
  <si>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</si>
  <si>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</si>
  <si>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</si>
  <si>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</si>
  <si>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</si>
  <si>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</si>
  <si>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</si>
  <si>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</si>
  <si>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</si>
  <si>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</si>
  <si>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</si>
  <si>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</si>
  <si>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</si>
  <si>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</si>
  <si>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</si>
  <si>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</si>
  <si>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</si>
  <si>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</si>
  <si>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</si>
  <si>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</si>
  <si>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</si>
  <si>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</si>
  <si>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</si>
  <si>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</si>
  <si>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</si>
  <si>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</si>
  <si>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</si>
  <si>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</si>
  <si>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</si>
  <si>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</si>
  <si>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</si>
  <si>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</si>
  <si>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</si>
  <si>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</si>
  <si>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</si>
  <si>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</si>
  <si>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</si>
  <si>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</si>
  <si>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</si>
  <si>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</si>
  <si>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</si>
  <si>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</si>
  <si>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</si>
  <si>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</si>
  <si>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</si>
  <si>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</si>
  <si>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</si>
  <si>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</si>
  <si>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</si>
  <si>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</si>
  <si>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</si>
  <si>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</si>
  <si>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</si>
  <si>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</si>
  <si>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</si>
  <si>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</si>
  <si>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</si>
  <si>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</si>
  <si>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</si>
  <si>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</si>
  <si>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</si>
  <si>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</si>
  <si>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</si>
  <si>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</si>
  <si>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</si>
  <si>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</si>
  <si>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</si>
  <si>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</si>
  <si>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</si>
  <si>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</si>
  <si>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</si>
  <si>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</si>
  <si>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</si>
  <si>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</si>
  <si>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</si>
  <si>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</si>
  <si>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</si>
  <si>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</si>
  <si>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</si>
  <si>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</si>
  <si>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</si>
  <si>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</si>
  <si>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</si>
  <si>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</si>
  <si>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</si>
  <si>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</si>
  <si>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</si>
  <si>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</si>
  <si>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</si>
  <si>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</si>
  <si>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</si>
  <si>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</si>
  <si>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</si>
  <si>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</si>
  <si>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</si>
  <si>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</si>
  <si>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</si>
  <si>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</si>
  <si>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</si>
  <si>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</si>
  <si>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</si>
  <si>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</si>
  <si>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</si>
  <si>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</si>
  <si>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</si>
  <si>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</si>
  <si>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</si>
  <si>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</si>
  <si>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</si>
  <si>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</si>
  <si>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</si>
  <si>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</si>
  <si>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</si>
  <si>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</si>
  <si>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</si>
  <si>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</si>
  <si>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</si>
  <si>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</si>
  <si>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</si>
  <si>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</si>
  <si>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</si>
  <si>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</si>
  <si>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</si>
  <si>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</si>
  <si>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</si>
  <si>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</si>
  <si>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</si>
  <si>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</si>
  <si>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</si>
  <si>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</si>
  <si>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</si>
  <si>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</si>
  <si>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</si>
  <si>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</si>
  <si>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</si>
  <si>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</si>
  <si>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</si>
  <si>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</si>
  <si>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</si>
  <si>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</si>
  <si>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</si>
  <si>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</si>
  <si>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</si>
  <si>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</si>
  <si>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</si>
  <si>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</si>
  <si>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</si>
  <si>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</si>
  <si>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</si>
  <si>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</si>
  <si>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</si>
  <si>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</si>
  <si>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</si>
  <si>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</si>
  <si>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</si>
  <si>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</si>
  <si>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</si>
  <si>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</si>
  <si>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</si>
  <si>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</si>
  <si>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</si>
  <si>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</si>
  <si>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</si>
  <si>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</si>
  <si>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</si>
  <si>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</si>
  <si>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</si>
  <si>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</si>
  <si>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</si>
  <si>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</si>
  <si>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</si>
  <si>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</si>
  <si>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</si>
  <si>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</si>
  <si>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</si>
  <si>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</si>
  <si>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</si>
  <si>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</si>
  <si>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</si>
  <si>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</si>
  <si>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</si>
  <si>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</si>
  <si>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</si>
  <si>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</si>
  <si>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</si>
  <si>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</si>
  <si>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</si>
  <si>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</si>
  <si>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</si>
  <si>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</si>
  <si>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</si>
  <si>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</si>
  <si>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</si>
  <si>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</si>
  <si>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</si>
  <si>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</si>
  <si>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</si>
  <si>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</si>
  <si>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</si>
  <si>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</si>
  <si>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</si>
  <si>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</si>
  <si>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</si>
  <si>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</si>
  <si>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</si>
  <si>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</si>
  <si>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</si>
  <si>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</si>
  <si>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</si>
  <si>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</si>
  <si>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</si>
  <si>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</si>
  <si>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</si>
  <si>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</si>
  <si>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</si>
  <si>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</si>
  <si>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</si>
  <si>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</si>
  <si>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</si>
  <si>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</si>
  <si>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</si>
  <si>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</si>
  <si>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</si>
  <si>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</si>
  <si>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</si>
  <si>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</si>
  <si>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</si>
  <si>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</si>
  <si>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</si>
  <si>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</si>
  <si>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</si>
  <si>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</si>
  <si>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</si>
  <si>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</si>
  <si>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</si>
  <si>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</si>
  <si>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</si>
  <si>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</si>
  <si>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</si>
  <si>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</si>
  <si>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</si>
  <si>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</si>
  <si>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</si>
  <si>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</si>
  <si>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</si>
  <si>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</si>
  <si>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</si>
  <si>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</si>
  <si>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</si>
  <si>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</si>
  <si>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</si>
  <si>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</si>
  <si>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</si>
  <si>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</si>
  <si>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</si>
  <si>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</si>
  <si>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</si>
  <si>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</si>
  <si>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</si>
  <si>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</si>
  <si>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</si>
  <si>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</si>
  <si>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</si>
  <si>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</si>
  <si>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</si>
  <si>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</si>
  <si>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</si>
  <si>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</si>
  <si>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</si>
  <si>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</si>
  <si>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</si>
  <si>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</si>
  <si>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</si>
  <si>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</si>
  <si>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</si>
  <si>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</si>
  <si>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</si>
  <si>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</si>
  <si>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</si>
  <si>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</si>
  <si>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</si>
  <si>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</si>
  <si>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</si>
  <si>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</si>
  <si>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</si>
  <si>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</si>
  <si>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</si>
  <si>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</si>
  <si>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</si>
  <si>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</si>
  <si>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</si>
  <si>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</si>
  <si>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</si>
  <si>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</si>
  <si>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</si>
  <si>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</si>
  <si>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</si>
  <si>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</si>
  <si>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</si>
  <si>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</si>
  <si>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</si>
  <si>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</si>
  <si>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</si>
  <si>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</si>
  <si>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</si>
  <si>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</si>
  <si>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</si>
  <si>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</si>
  <si>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</si>
  <si>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</si>
  <si>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</si>
  <si>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</si>
  <si>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</si>
  <si>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</si>
  <si>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</si>
  <si>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</si>
  <si>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</si>
  <si>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</si>
  <si>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</si>
  <si>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</si>
  <si>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</si>
  <si>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</si>
  <si>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</si>
  <si>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</si>
  <si>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</si>
  <si>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</si>
  <si>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</si>
  <si>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</si>
  <si>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</si>
  <si>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</si>
  <si>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</si>
  <si>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</si>
  <si>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</si>
  <si>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</si>
  <si>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</si>
  <si>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</si>
  <si>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</si>
  <si>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</si>
  <si>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</si>
  <si>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</si>
  <si>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</si>
  <si>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</si>
  <si>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</si>
  <si>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</si>
  <si>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</si>
  <si>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</si>
  <si>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</si>
  <si>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</si>
  <si>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</si>
  <si>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</si>
  <si>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</si>
  <si>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</si>
  <si>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</si>
  <si>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</si>
  <si>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</si>
  <si>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</si>
  <si>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</si>
  <si>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</si>
  <si>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</si>
  <si>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</si>
  <si>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</si>
  <si>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</si>
  <si>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</si>
  <si>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</si>
  <si>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</si>
  <si>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</si>
  <si>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</si>
  <si>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</si>
  <si>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</si>
  <si>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</si>
  <si>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</si>
  <si>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</si>
  <si>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</si>
  <si>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</si>
  <si>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</si>
  <si>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</si>
  <si>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</si>
  <si>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</si>
  <si>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</si>
  <si>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</si>
  <si>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</si>
  <si>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</si>
  <si>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</si>
  <si>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</si>
  <si>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</si>
  <si>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</si>
  <si>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</si>
  <si>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</si>
  <si>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</si>
  <si>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</si>
  <si>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</si>
  <si>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</si>
  <si>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</si>
  <si>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</si>
  <si>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</si>
  <si>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</si>
  <si>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</si>
  <si>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</si>
  <si>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</si>
  <si>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</si>
  <si>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</si>
  <si>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</si>
  <si>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</si>
  <si>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</si>
  <si>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</si>
  <si>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</si>
  <si>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</si>
  <si>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</si>
  <si>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</si>
  <si>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</si>
  <si>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</si>
  <si>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</si>
  <si>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</si>
  <si>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</si>
  <si>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</si>
  <si>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</si>
  <si>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</si>
  <si>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</si>
  <si>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</si>
  <si>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</si>
  <si>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</si>
  <si>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</si>
  <si>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</si>
  <si>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</si>
  <si>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</si>
  <si>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</si>
  <si>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</si>
  <si>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</si>
  <si>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</si>
  <si>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</si>
  <si>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</si>
  <si>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</si>
  <si>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</si>
  <si>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</si>
  <si>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</si>
  <si>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</si>
  <si>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</si>
  <si>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</si>
  <si>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</si>
  <si>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</si>
  <si>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</si>
  <si>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</si>
  <si>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</si>
  <si>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</si>
  <si>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</si>
  <si>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</si>
  <si>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</si>
  <si>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</si>
  <si>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</si>
  <si>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</si>
  <si>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</si>
  <si>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</si>
  <si>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</si>
  <si>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</si>
  <si>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</si>
  <si>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</si>
  <si>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</si>
  <si>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</si>
  <si>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</si>
  <si>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</si>
  <si>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</si>
  <si>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</si>
  <si>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</si>
  <si>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</si>
  <si>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</si>
  <si>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</si>
  <si>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</si>
  <si>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</si>
  <si>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</si>
  <si>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</si>
  <si>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</si>
  <si>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</si>
  <si>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</si>
  <si>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</si>
  <si>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</si>
  <si>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</si>
  <si>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</si>
  <si>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</si>
  <si>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</si>
  <si>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</si>
  <si>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</si>
  <si>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</si>
  <si>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</si>
  <si>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</si>
  <si>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</si>
  <si>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</si>
  <si>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</si>
  <si>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</si>
  <si>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</si>
  <si>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</si>
  <si>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</si>
  <si>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</si>
  <si>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</si>
  <si>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</si>
  <si>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</si>
  <si>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</si>
  <si>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</si>
  <si>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</si>
  <si>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</si>
  <si>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</si>
  <si>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</si>
  <si>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</si>
  <si>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</si>
  <si>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</si>
  <si>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</si>
  <si>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</si>
  <si>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</si>
  <si>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</si>
  <si>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</si>
  <si>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</si>
  <si>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</si>
  <si>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</si>
  <si>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</si>
  <si>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</si>
  <si>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</si>
  <si>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</si>
  <si>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</si>
  <si>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</si>
  <si>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</si>
  <si>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</si>
  <si>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</si>
  <si>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</si>
  <si>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</si>
  <si>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</si>
  <si>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</si>
  <si>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</si>
  <si>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</si>
  <si>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</si>
  <si>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</si>
  <si>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</si>
  <si>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</si>
  <si>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</si>
  <si>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</si>
  <si>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</si>
  <si>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</si>
  <si>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</si>
  <si>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</si>
  <si>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</si>
  <si>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</si>
  <si>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</si>
  <si>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</si>
  <si>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</si>
  <si>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</si>
  <si>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</si>
  <si>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</si>
  <si>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</si>
  <si>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</si>
  <si>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</si>
  <si>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</si>
  <si>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</si>
  <si>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</si>
  <si>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</si>
  <si>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</si>
  <si>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</si>
  <si>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</si>
  <si>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</si>
  <si>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</si>
  <si>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</si>
  <si>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</si>
  <si>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</si>
  <si>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</si>
  <si>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</si>
  <si>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</si>
  <si>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</si>
  <si>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</si>
  <si>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</si>
  <si>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</si>
  <si>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</si>
  <si>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</si>
  <si>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</si>
  <si>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</si>
  <si>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</si>
  <si>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</si>
  <si>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</si>
  <si>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</si>
  <si>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</si>
  <si>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</si>
  <si>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</si>
  <si>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</si>
  <si>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</si>
  <si>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</si>
  <si>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</si>
  <si>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</si>
  <si>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</si>
  <si>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</si>
  <si>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</si>
  <si>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</si>
  <si>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</si>
  <si>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</si>
  <si>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</si>
  <si>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</si>
  <si>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</si>
  <si>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</si>
  <si>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</si>
  <si>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</si>
  <si>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</si>
  <si>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</si>
  <si>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</si>
  <si>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</si>
  <si>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</si>
  <si>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</si>
  <si>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</si>
  <si>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</si>
  <si>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</si>
  <si>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</si>
  <si>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</si>
  <si>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</si>
  <si>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</si>
  <si>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</si>
  <si>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</si>
  <si>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</si>
  <si>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</si>
  <si>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</si>
  <si>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</si>
  <si>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</si>
  <si>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</si>
  <si>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</si>
  <si>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</si>
  <si>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</si>
  <si>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</si>
  <si>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</si>
  <si>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</si>
  <si>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</si>
  <si>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</si>
  <si>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</si>
  <si>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</si>
  <si>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</si>
  <si>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</si>
  <si>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</si>
  <si>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</si>
  <si>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</si>
  <si>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</si>
  <si>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</si>
  <si>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</si>
  <si>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</si>
  <si>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</si>
  <si>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</si>
  <si>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</si>
  <si>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</si>
  <si>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</si>
  <si>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</si>
  <si>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</si>
  <si>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</si>
  <si>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</si>
  <si>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</si>
  <si>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</si>
  <si>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</si>
  <si>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</si>
  <si>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</si>
  <si>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</si>
  <si>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</si>
  <si>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</si>
  <si>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</si>
  <si>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</si>
  <si>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</si>
  <si>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</si>
  <si>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</si>
  <si>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</si>
  <si>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</si>
  <si>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</si>
  <si>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</si>
  <si>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</si>
  <si>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</si>
  <si>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</si>
  <si>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</si>
  <si>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</si>
  <si>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</si>
  <si>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</si>
  <si>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</si>
  <si>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</si>
  <si>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</si>
  <si>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</si>
  <si>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</si>
  <si>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</si>
  <si>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</si>
  <si>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</si>
  <si>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</si>
  <si>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</si>
  <si>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</si>
  <si>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</si>
  <si>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</si>
  <si>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</si>
  <si>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</si>
  <si>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</si>
  <si>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</si>
  <si>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</si>
  <si>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</si>
  <si>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</si>
  <si>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</si>
  <si>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</si>
  <si>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</si>
  <si>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</si>
  <si>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</si>
  <si>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</si>
  <si>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</si>
  <si>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</si>
  <si>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</si>
  <si>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</si>
  <si>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</si>
  <si>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</si>
  <si>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</si>
  <si>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</si>
  <si>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</si>
  <si>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</si>
  <si>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</si>
  <si>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</si>
  <si>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</si>
  <si>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</si>
  <si>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</si>
  <si>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</si>
  <si>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</si>
  <si>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</si>
  <si>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</si>
  <si>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</si>
  <si>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</si>
  <si>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</si>
  <si>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</si>
  <si>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</si>
  <si>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</si>
  <si>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</si>
  <si>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</si>
  <si>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</si>
  <si>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</si>
  <si>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</si>
  <si>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</si>
  <si>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</si>
  <si>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</si>
  <si>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</si>
  <si>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</si>
  <si>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</si>
  <si>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</si>
  <si>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</si>
  <si>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</si>
  <si>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</si>
  <si>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</si>
  <si>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</si>
  <si>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</si>
  <si>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</si>
  <si>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</si>
  <si>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</si>
  <si>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</si>
  <si>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</si>
  <si>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</si>
  <si>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</si>
  <si>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</si>
  <si>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</si>
  <si>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</si>
  <si>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</si>
  <si>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</si>
  <si>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</si>
  <si>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</si>
  <si>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</si>
  <si>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</si>
  <si>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</si>
  <si>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</si>
  <si>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</si>
  <si>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</si>
  <si>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</si>
  <si>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</si>
  <si>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</si>
  <si>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</si>
  <si>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</si>
  <si>
    <t>https://secretariadistritald-my.sharepoint.com/:f:/g/personal/devaj_sdmujer_gov_co/EvvygNJGJ5xAikjQUphxbGgB1M85gnTQx57N0GaqKB5VPQ?e=YMkoxZ</t>
  </si>
  <si>
    <r>
      <rPr>
        <sz val="11"/>
        <color rgb="FF000000"/>
        <rFont val="Arial"/>
        <family val="2"/>
      </rPr>
      <t xml:space="preserve">Logros: De acuerdo con los registros del Simisional 2.0. En el mes de abril fueron contestados, analizados o gestionados 720 incidentes por la AgenciaMuj de los códigos de tipificación priorizados.
De estos, 188 incidentes fueron no procedentes (incluye el estado No procedente y Sin información), 532 fueron direccionados a equipos de la SDMujer para atención post-evento y en emergencia. Se enviaron correos electrónicos en los cuales se adelantó seguimiento a la operación con el fin de fortalecer la respuesta de gestión y atención de los incidentes. Entre los temas trabajados se retomó: Avances en herramienta de georeferenciación (capacitación) y capacitación de contratistas para la AgenciaMUJ.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</si>
  <si>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</si>
  <si>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https://secretariadistritald-my.sharepoint.com/:f:/g/personal/devaj_sdmujer_gov_co/EkwQwTL-CQZGostftfS1wY8B5g9vkwBP6Xh9ayYAuh35JQ?e=mYrqLY</t>
  </si>
  <si>
    <t xml:space="preserve">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</si>
  <si>
    <t xml:space="preserve">Código: DE-FO-5	</t>
  </si>
  <si>
    <t>Versión: 14</t>
  </si>
  <si>
    <t>Fecha de Emisión: 28/04/2025</t>
  </si>
  <si>
    <t>Página 2 de 7</t>
  </si>
  <si>
    <t>Página 3 de 7</t>
  </si>
  <si>
    <t>Página 4 de 7</t>
  </si>
  <si>
    <t>BPIN</t>
  </si>
  <si>
    <t>Página 5 de 7</t>
  </si>
  <si>
    <t>PROYECTO DE INVERSIÓN</t>
  </si>
  <si>
    <t>PROGRAMACIÓN, ACTUALIZACIÓN  Y SEGUIMIENTO PLAN DE ACCIÓN DE PROYECTOS DE INVERSIÓN</t>
  </si>
  <si>
    <t>SECRETARÍA DISTRITAL DE LA MUJER
DIRECCINAMIENTO ESTRATÉGICO
PROGRAMACIÓN, ACTUALIZACIÓN  Y SEGUIMIENTO PLAN DE ACCIÓN DE PROYECTOS DE INVERSIÓN
TERRITORIALIZACIÓN</t>
  </si>
  <si>
    <t>Página 6 de 7</t>
  </si>
  <si>
    <t>Página 7 de 7</t>
  </si>
  <si>
    <t>Realizar la atención al 100% de personas (mujeres víctimas de violencias de género y sus personas a cargo) que son acogidas en Casas Refugio</t>
  </si>
  <si>
    <t>Dinamizar 20 Consejos y Planes Locales de seguridad para las Mujeres en las 20 localidades de Bogotá</t>
  </si>
  <si>
    <t>Con corte al mes de abril se recepcionaron y gestionaron 778 incidentes con código de tipificación 204-Tentativa de Feminicidio priorizado para la atención en urgencia/emergencia a través de la móvil mujer de la AgenciaMuj bajo un esquema de duplas psico jurídicas. De estos incidentes 398 incidentes fueron orientaciones psico-jurídicas efectivas y 380 fueron casos gestionados con Contacto Inicial fallido.</t>
  </si>
  <si>
    <t xml:space="preserve">
De acuerdo con los datos arrojados por el Simisional 2.0, así como los datos que suministró la Dirección de Gestión de Conocimiento en cuanto a la matriz de efectividad proporcionada, en el mes de abril se realizaron 3.591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</si>
  <si>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 </t>
  </si>
  <si>
    <r>
      <t>Logros: Durante</t>
    </r>
    <r>
      <rPr>
        <sz val="11"/>
        <rFont val="Arial"/>
        <family val="2"/>
      </rPr>
      <t xml:space="preserve"> el mes de abril  se realizaron un total de 2.921  intervenciones de las cuales 568 fue atención psicosocial, 23 intervención en crisis, 165 orientación e información general, 486 orientaciones en rutas de atención, 13 orientación en salud, 221 orientaciónes jurídicas, 2 primeros auxilios psicológicos y 1.443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abril se realizaron un total de 11.534 intervenciones de las cuales</t>
    </r>
    <r>
      <rPr>
        <sz val="11"/>
        <rFont val="Arial"/>
        <family val="2"/>
      </rPr>
      <t xml:space="preserve"> 2.177 fue atención psicosocial, 98 intervención en crisis, 734 orientación e información general, 1.895 orientaciones en rutas de atención, 36 orientación en salud,873 orientaciónes jurídicas, 8 primeros auxilios psicológicos y 5.713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</si>
  <si>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https://secretariadistritald-my.sharepoint.com/:x:/g/personal/devaj_sdmujer_gov_co/EfH1j6MkTIVHr4oEzuzU7hkBE-eis155QH_CnzhPCi7vcQ?e=e0qBWz</t>
  </si>
  <si>
    <t>https://secretariadistritald-my.sharepoint.com/:f:/g/personal/devaj_sdmujer_gov_co/Eo0_4AzmEbpJmFOJ27SQyRYB_mly5xH1ywp_av8GWDu4Cg?e=07tgRt</t>
  </si>
  <si>
    <t>Logros: Durante el mes de abril  se realizaron un total de 1.483 seguimientos, de estos 1.144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339 corresponden a seguimientos fallidos. (seguimientos de Bogotá, Alertantes y canal WhatsApp)
Con corte al mes de abril se realizaron un total de 5.692, de estos 4.231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1.461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</si>
  <si>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</si>
  <si>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https://secretariadistritald-my.sharepoint.com/:x:/g/personal/devaj_sdmujer_gov_co/EZvUutVtT8VHufIfElb4Kl4BJaubR3a6uRSgHAmnR_QF2w?e=TSrBs5</t>
  </si>
  <si>
    <t>https://secretariadistritald-my.sharepoint.com/:b:/g/personal/devaj_sdmujer_gov_co/ESqq7i_nfzlDtf6Zk-sxwGwBIryiFpTYNXv1k23OzRBDLw?e=hin7eW</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</si>
  <si>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socio jurídicas a mujeres víctimas de violencia. </t>
  </si>
  <si>
    <t>De acuerdo con los registros del Simisional 2.0. 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</si>
  <si>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abril de 2025, las Duplas de Atención Psicosocial realizaron un total de 606 atenciones, de las cuales 198 corresponden a primeras atenciones y 408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</si>
  <si>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</si>
  <si>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 xml:space="preserve">Logros: Durante el mes de abril de 2025, las Duplas de Atención Psicosocial realizaron un total de 187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408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abril no se reportaron retrasos en los procesos de seguimiento a la ciudadanas víctimas de violencias atendidas por las Duplas de Atención Psicosocial. </t>
  </si>
  <si>
    <t>https://secretariadistritald-my.sharepoint.com/:f:/g/personal/devaj_sdmujer_gov_co/EkzV9hOvD1RDhjgPDNr3XcUBT6SPpHTkXRWu1BtwWlQn4w?e=XSEKhC</t>
  </si>
  <si>
    <t>https://secretariadistritald-my.sharepoint.com/:f:/g/personal/devaj_sdmujer_gov_co/Ejh1s0ZbeN5Jln3Jm3YNdKkBYZcCJEdxUpTAyq93FvLr7g?e=WfI7fi</t>
  </si>
  <si>
    <t xml:space="preserve">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606 atenciones por parte de las Duplas Psicosociales. </t>
  </si>
  <si>
    <t>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Así mismo, impulsó 38 acciones de coordinación interinstitucional para aportar a la garantía de los derechos de las mujeres en riesgo de feminicidio.</t>
  </si>
  <si>
    <t>Entre enero y abril de 2025 el Sistema Articulado de Alertas Tempranas-SAAT hizo seguimiento jurídico y psicosocial a 820 mujeres en riesgo de feminicidio, valoradas por el Instituto Nacional de Medicina Legal y Ciencias Forenses-INMLCF e identificadas por los equipos de atención de la Secretaría Distrital de la Mujer. Así mismo, impulsó 60 acciones de coordinación interinstitucional para aportar a la garantía de los derechos de las mujeres en riesgo de feminicidio.</t>
  </si>
  <si>
    <t>Logro: 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</si>
  <si>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abril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</si>
  <si>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abril de 2025 se realizaron 38 acciones reforzadas de articulación interinstitucional de 18 casos de mujeres en riesgo de feminicidio atendidas por el equipo SAAT. Las entidades a las que se enviaron casos fueron: FGN (16 solicitudes); Policía Bogotá (8 solicitudes); Comisarías de Familia (7 solicitudes); entes territoriales (2 solicitudes); Ministerio Público y otras entidades (5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</si>
  <si>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https://secretariadistritald-my.sharepoint.com/:f:/g/personal/devaj_sdmujer_gov_co/EtF8xJ83lx1PvwIvDttpAsYBQlDzM3a3Ud6esnkHqe5KPg?e=UKKAbH</t>
  </si>
  <si>
    <t>https://secretariadistritald-my.sharepoint.com/:f:/g/personal/devaj_sdmujer_gov_co/EpwAarx7W35LjdruHcu8WkABGcBpT4mjlMdXydHnoRkzXA?e=RpLFSa</t>
  </si>
  <si>
    <t>https://secretariadistritald-my.sharepoint.com/:f:/g/personal/devaj_sdmujer_gov_co/EhHRo-bte9JFiF8mSYC1Jt8BxccLMoIw5B94hQXTrUb8aw?e=DlO8Zk</t>
  </si>
  <si>
    <r>
      <t xml:space="preserve">En el mes de abril para la prevención y atención de violencias contra las mujeres en el espacio y transporte público:
- Se brindaron </t>
    </r>
    <r>
      <rPr>
        <b/>
        <sz val="11"/>
        <color theme="1"/>
        <rFont val="Arial"/>
        <family val="2"/>
      </rPr>
      <t xml:space="preserve">182 </t>
    </r>
    <r>
      <rPr>
        <sz val="11"/>
        <color theme="1"/>
        <rFont val="Arial"/>
        <family val="2"/>
      </rPr>
      <t xml:space="preserve">atenciones psico-jurídicas en dupla a mujeres víctimas de violencias en el espacio y el transporte público, de las cuales </t>
    </r>
    <r>
      <rPr>
        <b/>
        <sz val="11"/>
        <color theme="1"/>
        <rFont val="Arial"/>
        <family val="2"/>
      </rPr>
      <t>50</t>
    </r>
    <r>
      <rPr>
        <sz val="11"/>
        <color theme="1"/>
        <rFont val="Arial"/>
        <family val="2"/>
      </rPr>
      <t xml:space="preserve"> fueron nuevas atenciones y </t>
    </r>
    <r>
      <rPr>
        <b/>
        <sz val="11"/>
        <color theme="1"/>
        <rFont val="Arial"/>
        <family val="2"/>
      </rPr>
      <t>132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(8)</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</si>
  <si>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447 </t>
    </r>
    <r>
      <rPr>
        <sz val="11"/>
        <color theme="1"/>
        <rFont val="Arial"/>
        <family val="2"/>
      </rPr>
      <t xml:space="preserve">atenciones psico-jurídicas en dupla a mujeres víctimas de violencias en el espacio y el transporte público, de las cuales </t>
    </r>
    <r>
      <rPr>
        <b/>
        <sz val="11"/>
        <color theme="1"/>
        <rFont val="Arial"/>
        <family val="2"/>
      </rPr>
      <t>128</t>
    </r>
    <r>
      <rPr>
        <sz val="11"/>
        <color theme="1"/>
        <rFont val="Arial"/>
        <family val="2"/>
      </rPr>
      <t xml:space="preserve"> fueron nuevas atenciones y </t>
    </r>
    <r>
      <rPr>
        <b/>
        <sz val="11"/>
        <color theme="1"/>
        <rFont val="Arial"/>
        <family val="2"/>
      </rPr>
      <t>319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</si>
  <si>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abril se brindaron </t>
    </r>
    <r>
      <rPr>
        <b/>
        <sz val="11"/>
        <rFont val="Arial"/>
        <family val="2"/>
      </rPr>
      <t>182</t>
    </r>
    <r>
      <rPr>
        <sz val="11"/>
        <rFont val="Arial"/>
        <family val="2"/>
      </rPr>
      <t xml:space="preserve"> atenciones psico-jurídicas en dupla a mujeres víctimas de violencias en el espacio y el transporte público, de las cuales </t>
    </r>
    <r>
      <rPr>
        <b/>
        <sz val="11"/>
        <rFont val="Arial"/>
        <family val="2"/>
      </rPr>
      <t>50</t>
    </r>
    <r>
      <rPr>
        <sz val="11"/>
        <rFont val="Arial"/>
        <family val="2"/>
      </rPr>
      <t xml:space="preserve"> fueron nuevas atenciones y </t>
    </r>
    <r>
      <rPr>
        <b/>
        <sz val="11"/>
        <rFont val="Arial"/>
        <family val="2"/>
      </rPr>
      <t>132</t>
    </r>
    <r>
      <rPr>
        <sz val="11"/>
        <rFont val="Arial"/>
        <family val="2"/>
      </rPr>
      <t xml:space="preserve"> seguimientos efectivos. Dichas atenciones incluyeron primeros acercamientos, orientaciones y seguimientos a los casos de mujeres que requirieron acompañamiento integral.
Con corte al mes de abril las Duplas Psico-Jurídicas han realizado un total de </t>
    </r>
    <r>
      <rPr>
        <b/>
        <sz val="11"/>
        <rFont val="Arial"/>
        <family val="2"/>
      </rPr>
      <t>447</t>
    </r>
    <r>
      <rPr>
        <sz val="11"/>
        <rFont val="Arial"/>
        <family val="2"/>
      </rPr>
      <t xml:space="preserve"> atenciones psico-jurídicas en dupla a mujeres víctimas de violencias en el espacio y el transporte público, de las cuales </t>
    </r>
    <r>
      <rPr>
        <b/>
        <sz val="11"/>
        <rFont val="Arial"/>
        <family val="2"/>
      </rPr>
      <t>128</t>
    </r>
    <r>
      <rPr>
        <sz val="11"/>
        <rFont val="Arial"/>
        <family val="2"/>
      </rPr>
      <t xml:space="preserve"> fueron primeras atenciones y </t>
    </r>
    <r>
      <rPr>
        <b/>
        <sz val="11"/>
        <rFont val="Arial"/>
        <family val="2"/>
      </rPr>
      <t>319</t>
    </r>
    <r>
      <rPr>
        <sz val="11"/>
        <rFont val="Arial"/>
        <family val="2"/>
      </rPr>
      <t xml:space="preserve"> seguimientos efectivos.
Reporte diferenciado:
Nuevas atenciones en Transporte Público: 12
Seguimiento efectivos en Transporte Público: 37
Nuevas atenciones en Espacio Público: 38
Seguimiento efectivos en Espacio Público: 95
Con corte al mes de abril se han realizado en reporte diferenciado:
Nuevas atenciones en Transporte Público: 36
Seguimiento efectivos en Transporte Público: 68
Nuevas atenciones en Espacio Público: 85
Seguimiento efectivos en Espacio Público: 238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</si>
  <si>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1"/>
        <rFont val="Arial"/>
        <family val="2"/>
      </rPr>
      <t>(8)</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070425 Megatoma de Mujer y Género Estación El Tiempo: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090425 Asistencia técnica a Transmilenio S.A. para apoyar la construcción del Protocolo de abordaje de Violencias Basadas en Género ocurridos al interior del sistema de Transporte Transmilenio en el municipio de Soacha.
(3) 100425 Sensibilización y fortalecimiento Técnico al equipo de TM sobre herramientas y retos socio jurídicos del acoso sexual ejercido en contra de las mujeres.
(4) 210425 Planeación Mega toma Portal Américas: Articulación interinstitucional para la organización de acciones de sensibilización ciudadana sobre las violencias basadas en género en el Portal Américas.
(5) 230425 Participación en la Mesa de Género del Sector Movilidad, con el fin de brindar asistencia técnica a planeación y diseño de acciones de prevención de violencias contra las mujeres desde su misionalidad.
(6) 230425 Asistencia técnica al Concejo de Bogotá, para la motivación de un Proyecto de Acuerdo sobre la implementación de estrategias de prevención de violencias contra las mujeres en el Sistema de Transporte Transmilenio S.A.
(7) 240425 Sensibilización y fortalecimiento Técnico al equipo de TM sobre herramientas para la atención de los impactos psicosociales en casos de acoso sexual ejercido en contra de las mujeres.
(8) 250425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 </t>
    </r>
    <r>
      <rPr>
        <b/>
        <sz val="11"/>
        <rFont val="Arial"/>
        <family val="2"/>
      </rPr>
      <t>(19)</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</si>
  <si>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https://secretariadistritald-my.sharepoint.com/:f:/g/personal/devaj_sdmujer_gov_co/EtCteN2rSxJPj2s5Nr6F5agBSPx6GQhS7RhdBhnEY4ILLQ?e=IfgaLb</t>
  </si>
  <si>
    <t>https://secretariadistritald-my.sharepoint.com/:f:/g/personal/devaj_sdmujer_gov_co/EhcuXXuuPKlEkcghuyVor7EBHtNbI3LD6FJ5k5eTchjZzQ?e=Ec0BvV</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</si>
  <si>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(1419)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</si>
  <si>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(3292)</t>
    </r>
    <r>
      <rPr>
        <sz val="11"/>
        <color theme="1"/>
        <rFont val="Arial"/>
        <family val="2"/>
      </rPr>
      <t xml:space="preserve"> servidoras y servidores sobre el derecho de las mujeres a una vida libre de violencias.
- Participación en </t>
    </r>
    <r>
      <rPr>
        <b/>
        <sz val="11"/>
        <color theme="1"/>
        <rFont val="Arial"/>
        <family val="2"/>
      </rPr>
      <t xml:space="preserve">(36)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</si>
  <si>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el mes de abril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(1) 010425 Articulación de acciones interinstitucionales con el equipo de transversalización de la Dirección de Derechos y diseño de Políticas, con el fin de promover acciones de prevención de violencias contra las mujeres con el sector Educación.
(2) 020425 Lanzamiento de la Red Segura para la prevención de violencias contra las mujeres, en alianza con OXXO, con el fin de acercar a las mujeres información sobre la Ruta Única de Atención a mujeres víctimas de violencia.
(3) 030425 Articulación de acciones interinstitucionales con el equipo de la Estrategia "En Igualdad Sello", con el fin de promover acciones de prevención de violencias contra las mujeres desde su enfoque, en el marco de la Mesa Distrital SOFIA.
(4) 030425 Articulación de acciones intrainstitucionales con el equipo de la Oficina Asesora de Comunicaciones, para la planeación del Día Contra el Acoso Sexual Callejero - 7 Abril.
(5) 040425 Articulación de acciones interinstitucionales con la Empresa Grupo GELSA para la presentación de la Estrategia Redes Seguras para las Mujeres.
(6) 080425 Articulación de acciones intrainstitucionales con el equipo de Duplas de Atención, con el fin de promover la estrategia de fortalecimiento de autonomía económica para mujeres víctimas de violencia.
(7) 090425 Articulación de acciones interinstitucionales con la empresa BRM para el fortalecimiento de la autonomía económica de mujeres víctimas de violencia.
(8) 110425 Articulación de acciones intrainstitucionales con el equipo de Casas Refugio, para el fortalecimiento de la articulación interna y la elaboración del plan de trabajo para la vigencia.
(9) 110425 Articulación de acciones intrainstitucionales con el equipo de Línea Púrpura Distrital, para el fortalecimiento de la articulación interna y la elaboración del plan de trabajo para la vigencia.
(10) 220425 Articulación de acciones intrainstitucionales con el equipo de Fortalecimiento de Autonomía Economía de la Subsecretaría de Cuidado y Políticas de Igualdad, con el fin de promover la estrategia de fortalecimiento de autonomía económica para mujeres víctimas de violencia.
(11) 240425 Seguimiento a la articulación de acciones interinstitucionales con la empresa BRM para el fortalecimiento de la autonomía económica de mujeres víctimas de violencia.
(12) 250425 Seguimiento a la articulación de acciones interinstitucionales con la empresa OXXO para el fortalecimiento de la prevención de violencias contra las mujeres por medio de una alianza estratégica.
(13) 280425 Seguimiento a la articulación de acciones interinstitucionales con la empresa Amarilo para el fortalecimiento de la prevención de violencias contra las mujeres por medio de una alianza estrategia con la entidad.
Con corte al mes de abril se participó en </t>
    </r>
    <r>
      <rPr>
        <b/>
        <sz val="11"/>
        <color theme="1"/>
        <rFont val="Arial"/>
        <family val="2"/>
      </rPr>
      <t>(36)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</si>
  <si>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abril, en el marco de la asistencia técnica para el fortalecimiento de los componentes de prevención, atención, protección y sanción del Sistema Distrital SOFIA, se llevaron a cabo </t>
    </r>
    <r>
      <rPr>
        <b/>
        <sz val="11"/>
        <color theme="1"/>
        <rFont val="Arial"/>
        <family val="2"/>
      </rPr>
      <t>(4)</t>
    </r>
    <r>
      <rPr>
        <sz val="11"/>
        <color theme="1"/>
        <rFont val="Arial"/>
        <family val="2"/>
      </rPr>
      <t xml:space="preserve"> espacios de articulación entre entidades distritales:
(1) 040425 Asistencia técnica a la Secretaría de Educación distrital para el seguimiento a los compromisos de la Mesa de Dialogo con Instituciones de Educación Superior.
(2) 070425 Asistencia técnica a la Secretaría General de la Alcaldía Mayor de Bogotá, para la incorporación de la Línea Púrpura Distrital en el IVR de la Línea 195.
(3) 090425 Asistencia técnica a la Secretaría Distrital de Hábitat, para el acompañamiento en la socialización de los Programas de Vivienda disponibles para mujeres víctimas de violencias.
(4) 140425 Asistencia técnica a la Agencia Superior para la Educación, la Ciencia y la Tecnología ATENEA, para la concertación de acciones de sensibilización sobre el derecho de las mujeres a una vida libre de violencias con el personal de la entidad.
En especial, para el fortalecimiento de los componentes del Sistema SOFIA relacionados con las violencias contra las mujeres en el espacio público, se llevaron a cabo (</t>
    </r>
    <r>
      <rPr>
        <b/>
        <sz val="11"/>
        <color theme="1"/>
        <rFont val="Arial"/>
        <family val="2"/>
      </rPr>
      <t>2</t>
    </r>
    <r>
      <rPr>
        <sz val="11"/>
        <color theme="1"/>
        <rFont val="Arial"/>
        <family val="2"/>
      </rPr>
      <t xml:space="preserve">) espacios de articulación entre entidades distritales con competencia en este ámbito
(1) 090425 Asistencia técnica al Instituto para la Economía Social IPES, para la definición del acompañamiento a jornadas de seguridad en Plazas de Mercado del Distrito, por parte de los equipos de prevención y atención de la Dirección de Eliminación de Violencias contra las mujeres y Acceso a la Justicia.
(2) 290425 Asistencia técnica al Instituto para la Economía Social IPES, para la planeación y diseño de la metodología de abordaje de las jornadas de seguridad en Plazas de Mercado del Distrito.
En total, con corte al mes de abril se realizaron </t>
    </r>
    <r>
      <rPr>
        <b/>
        <sz val="11"/>
        <color theme="1"/>
        <rFont val="Arial"/>
        <family val="2"/>
      </rPr>
      <t>(30)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</si>
  <si>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https://secretariadistritald-my.sharepoint.com/:f:/g/personal/devaj_sdmujer_gov_co/EuVR0EGSZNhGsH34f6Sjv1wBgI0zGvnQxV_m10R93RF8UQ?e=BReInw</t>
  </si>
  <si>
    <t>https://secretariadistritald-my.sharepoint.com/:f:/g/personal/devaj_sdmujer_gov_co/Eq6EKjzGdeZLg7XfxmkMrcMB9BuvkZbxY2DDmg-fyI6CKQ?e=KpW0Pi</t>
  </si>
  <si>
    <t>https://secretariadistritald-my.sharepoint.com/:f:/g/personal/devaj_sdmujer_gov_co/EnZhdBcEE1ZFuCp7cl_Rv0wBC7TZbwXpTkukksezuF9jtg?e=3y8eux</t>
  </si>
  <si>
    <t>Logros: En abril se realizaron 16 espacios técnicos con las Alcaldías Locales de: Usaquén, Chapinero, Santa Fe, San Cristóbal, Usme, Tunjuelito, Bosa, Kennedy, Fontibón, Engativá, Barrios Unidos, Los Mártires, Antonio Nariño, La Candelaria, RUU y Sumapaz. donde se definieron las fechas y agendas de las primeras sesiones del año de los Consejos Locales de Seguridad para las Mujeres, las cuales se programaron para abril con base en la agenda propuesta por parte de la SDMujer.
Con corte al mes de abril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</si>
  <si>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abril se realizaron 17 encuentros con las entidades locales para la concertación y formulación de los compromisos y estrategias de prevención de violencias contra las mujeres de los Planes Locales de Seguridad para las Mujeres de:Usaquén, Chapinero, Santa Fe, San Cristóbal, Usme, Tunjuelito, Bosa, Kennedy, Engativá, Barrios Unidos, Teusaquillo, Los Mártires, Antonio Nariño, Puente Aranda, La Candelaria, RUU y Ciudad Bolívar.
Con corte al mes de abril se realizaron 41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</si>
  <si>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abril se avanzó en el desarrollo de 35 acciones de prevención de violencias contra las mujeres en el espacio y transporte público en las localidades de: Usaquén, Santa Fe, San Cristóbal, Usme, Bosa, Kennedy, Engativá, Barrios Unidos, Teusaquillo, Los Mártires, Antonio Nariño, Puente Aranda, La Candelaria, RUU y Ciudad Bolívar.
Con corte al mes de abril se realizaron 83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</si>
  <si>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abril se avanzó en el desarrollo de 15 Mesas de Trabajo para la  prevención del delito de feminicidio en las localidades de: Usaquén, Santa Fe, San Cristóbal, Usme, Tunjuelito, Bosa, Kennedy, Fontibón, Engativá, Barrios Unidos, Teusaquillo, Los Mártires, Antonio Nariño, Puente Aranda y RUU. Con corte al mes de abril se desarrollaron  33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</si>
  <si>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https://secretariadistritald-my.sharepoint.com/:f:/g/personal/devaj_sdmujer_gov_co/ElbLjlj5XxJFspttxb7L7kwBDDnvkQqsSnql41IXDxeAyQ?e=EbPObv</t>
  </si>
  <si>
    <t>https://secretariadistritald-my.sharepoint.com/:f:/g/personal/devaj_sdmujer_gov_co/EjnT2RGG4LVCj3GTZIlLgi4BeeHVwLZIQwbntHE7UzUAdA?e=bpTOeS</t>
  </si>
  <si>
    <t>https://secretariadistritald-my.sharepoint.com/:f:/g/personal/devaj_sdmujer_gov_co/EiLWRvI9hr1AlHo_3d4YIloBzsGEOYKce-viTbBXjEjjfQ?e=Ixs79L</t>
  </si>
  <si>
    <t>https://secretariadistritald-my.sharepoint.com/:f:/g/personal/devaj_sdmujer_gov_co/Ejkx_sAoe4xHsmTalhLdIF4BKwyEzRzJaeUjGTJHhbECnw?e=1k3WNK</t>
  </si>
  <si>
    <t>En abril se llevaron a cabo 16 espacios técnicos con las Alcaldías Locales donde se avanzó en la definición de fechas y agendas para las primeras sesiones del año de los Consejos Locales de Seguridad para las Mujeres, así se realizaron 7 sesiones de los Consejos en las localidades de: Usaquén, Tunjuelito, Fontibón, Teusaquillo, La Candelaria, Ciudad Bolívar y Sumapaz. Se realizaron 17 encuentros con las entidades locales para la concertación y formulación de las estrategias de prevención de violencias contra las mujeres de los Planes Locales de Seguridad para las Mujeres 2025. Se realizaron 35  acciones de prevención de violencias contra las mujeres en el espacio público y 15 mesas de trabajo para la prevención del delito de feminicidio.</t>
  </si>
  <si>
    <t>Entre enero y abril se llevaron a cabo 37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Se realizaron 41 encuentros con las entidades locales para la concertación y formulación de las estrategias de prevención de violencias contra las mujeres de los Planes Locales de Seguridad para las Mujeres 2025. Se realizaron 83 acciones de prevención de violencias contra las mujeres en el espacio público y 33 mesas de trabajo para la prevención del delito de feminicidio.</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</si>
  <si>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7 de abril - Acoso callejero y Jornadas para la apropiación del espacio público por parte de las mujeres.
Jornadas de difusión de la Ruta de atención a mujeres víctimas de violencias y en riesgo de feminicidio 
Mega Tomas Mujer y Género de TM
Jornadas de sensibilización sobre el derecho a una vida libre de violencias en IED e IES.
Mesas de trabajo para la formulación de los PLSM con entidades y ciudadanas. 
Mesas de concertación Presupuestos Participativos
acompañamiento a Juntas Zonales de Seguridad 
Sensibilización sobre el Derecho a una vida libre de violencias  con redes comunitarias y organizaciones de mujeres.</t>
  </si>
  <si>
    <t>Durante el mes de abril ingresaron un total de 92 personas nuevas en las Casas Refugio, de las cuales 46 fueron mujeres adultas víctimas de violencia y 46 niños, niñas, adolescentes de sus sistemas familiares dependientes.
En el periodo entre enero a abril de 2025 ingresaron un total de 336  personas nuevas en las Casas Refugio, de las cuales 161 fueron mujeres adultas víctimas de violencia y 175 niños, niñas, adolescentes de sus sistemas familiares dependientes.
No se presentaron retrasos.</t>
  </si>
  <si>
    <t>Logros: Durante el mes de abril se llevaron a cabo 88 reuniones de apoyo a la supervisión administrativa, financiera y contable con los operadores de las 6 Casas Refugio que operaron durante el mes, sobre temas como: revisión de insumos, inventario y gastos.
En el periodo de enero a abril de 2025 se llevaron a cabo 235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</si>
  <si>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abril se realizaron 37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abril de 2025 se realizaron 84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</si>
  <si>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abril no se realizaron reuniones de supervisión técnica para brindar lineamientos técnicos para la implementación del enfoque diferencial.
En el periodo de enero a abril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</si>
  <si>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https://secretariadistritald-my.sharepoint.com/:f:/g/personal/devaj_sdmujer_gov_co/EufFY3oPDmZNhnZFDqFr98YBzhNP77MzeasHOKc9cYkWIA?e=DQiNUB</t>
  </si>
  <si>
    <t>https://secretariadistritald-my.sharepoint.com/:f:/g/personal/devaj_sdmujer_gov_co/Ev1oTKfPgghArg8ESHaz3VcBKIctB9BFEW3fT2Dkou09Zw?e=boyf1O</t>
  </si>
  <si>
    <t>Durante el mes de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</si>
  <si>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</si>
  <si>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abril se recibieron 53 solicitudes de cupo (mujeres víctimas de violencia con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Las 46 solicitudes de cupo que cumplieron con los criterios de ingreso, conllevaron la acogida de 92 personas nuevas, entre las cuales se encontraban 46 mujeres adultas víctimas de violencia y 46 niños, niñas y adolescentes. Durante el mes de abril estuvieron acogidas un total de 221 personas (mujeres víctimas de violencia y personas a cargo) en las Casas Refugio.  </t>
  </si>
  <si>
    <t xml:space="preserve">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29 resultaron en desistimiento de cupo y 13 no cumplieron con los criterios para el ingreso a Casa Refugio. 
Las 161 solicitudes de cupo que cumplieron con los criterios de ingreso, conllevaron la acogida de 336 personas nuevas, entre las cuales se encontraban 161 mujeres adultas víctimas de violencia y 175 niños, niñas, adolescentes y personas de sus grupos familiares. </t>
  </si>
  <si>
    <t>Logros: En el mes de abril se recibieron 53 solicitudes de cupo (mujeres víctimas de violencia y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a través de 6 Casas Refugio; 29 resultaron en desistimiento de cupo para el ingreso a Casa Refugio y 13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</si>
  <si>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abril se brindó acogida a 92  personas nuevas (mujeres víctimas de violencia y personas a cargo) que cumplieron los criterios de ingreso a las Casas Refugio, de las cuales 46 fueron mujeres adultas y adultas mayores, 4 adolescente, 30 niñas y niños y 12 bebés. Bajo ese marco, en abril estuvieron acogidas un total de 221  personas en la Estrategia de Casas Refugio en sus tres Modelos: Tradicional, Intermedio y Rural.
En el periodo de enero a abril de 2025 se brindó acogida a 336 personas nuevas (mujeres víctimas de violencia y personas a cargo) que cumplieron los criterios de ingreso a las Casas Refugio, de las cuales 161 son mujeres adultas y adultas mayores, 25 adolescentes, 110 niñas y niños y 40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</si>
  <si>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https://secretariadistritald-my.sharepoint.com/:f:/g/personal/devaj_sdmujer_gov_co/Elg69xqRisdIubybmWHhUmQB23_rnitMpN8HV1GdxDh0hA?e=FVIHH5</t>
  </si>
  <si>
    <t>https://secretariadistritald-my.sharepoint.com/:f:/g/personal/devaj_sdmujer_gov_co/Etty-WmX3rpMqO9oTZX136YBBPDkpm6lZMGjlzjJzTaktw?e=QcXaCJ</t>
  </si>
  <si>
    <t>Con corte al mes de abril se dio cumplimiento a la operación de la Estrategia Casas Refugio a través del funcionamiento de 6 casas, 4 en el Modelo de Atención Tradicional, 1 del Modelo Intermedio y 1 de la Modelo Rural.</t>
  </si>
  <si>
    <t xml:space="preserve">En el periodo entre enero a abril de 2025 ingresaron un total de 336 personas nuevas en las Casas Refugio, de las cuales 161 fueron mujeres adultas víctimas de violencia y 175 niños, niñas, adolescentes de sus sistemas familiares dependientes. </t>
  </si>
  <si>
    <t>https://secretariadistritald-my.sharepoint.com/:f:/g/personal/devaj_sdmujer_gov_co/Eu7H3nfMGfhEq32s7YkTgTYBRV-EjPpTrvB8oFz-gUe3_A?e=cFSStl</t>
  </si>
  <si>
    <r>
      <t xml:space="preserve">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(21)</t>
    </r>
    <r>
      <rPr>
        <sz val="11"/>
        <color theme="1"/>
        <rFont val="Arial"/>
        <family val="2"/>
      </rPr>
      <t xml:space="preserve"> jornadas de formación y sensibilización, se logro la participación de </t>
    </r>
    <r>
      <rPr>
        <b/>
        <sz val="11"/>
        <color theme="1"/>
        <rFont val="Arial"/>
        <family val="2"/>
      </rPr>
      <t>(300)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t>
    </r>
    <r>
      <rPr>
        <b/>
        <sz val="11"/>
        <color theme="1"/>
        <rFont val="Arial"/>
        <family val="2"/>
      </rPr>
      <t>(182)</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</si>
  <si>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(14)</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(55)</t>
    </r>
    <r>
      <rPr>
        <sz val="11"/>
        <color theme="1"/>
        <rFont val="Arial"/>
        <family val="2"/>
      </rPr>
      <t xml:space="preserve"> jornadas de formación y sensibilización, se logro la participación de </t>
    </r>
    <r>
      <rPr>
        <b/>
        <sz val="11"/>
        <color theme="1"/>
        <rFont val="Arial"/>
        <family val="2"/>
      </rPr>
      <t>(1196)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(447)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</si>
  <si>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https://secretariadistritald-my.sharepoint.com/:f:/g/personal/devaj_sdmujer_gov_co/Et36KMzDlORGiEUNyBLDU7wBIpanBgSqFq9X9DiywxDJcg?e=KBFbRi</t>
  </si>
  <si>
    <t>https://secretariadistritald-my.sharepoint.com/:f:/g/personal/devaj_sdmujer_gov_co/ErPQLGbCrgVOttqWZccQ6E8BWknkUmeIPZR6jFyT_HWtVw?e=YswY11</t>
  </si>
  <si>
    <t>Logros: En el mes de abril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93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</si>
  <si>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Con corte al mes de marzo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</si>
  <si>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Durante el mes de abril se garantizó la prestación de servicios socio jurídicos y psicosociales especializados al 100% de las mujeres víctimas de violencia a través de:
- 3.591 atenciones efectivas a través de la Línea Púrpura Distrital "Mujeres que escuchan mujeres".
- 98 orientaciones psico-jurídicas efectivas de los incidentes con código de tipificación 204-Tentativa de Feminicidio priorizado para la atención en urgencia/emergencia a través de la móvil mujer de la AgenciaMuj bajo un esquema de duplas psico jurídicas.
- 283 atenciones a través de las Duplas de Atención Psicosocial.
- 2.330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</si>
  <si>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 xml:space="preserve">Logros: En abril se realizó el curso virtual "El derecho de las mujeres a una vida libre de violencias", a través de los 4 módulos y las 9 unidades temáticas dispuestas. 
Así mismo, a partir de </t>
    </r>
    <r>
      <rPr>
        <b/>
        <sz val="11"/>
        <color theme="1"/>
        <rFont val="Arial"/>
        <family val="2"/>
      </rPr>
      <t>81</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1419</t>
    </r>
    <r>
      <rPr>
        <sz val="11"/>
        <color theme="1"/>
        <rFont val="Arial"/>
        <family val="2"/>
      </rPr>
      <t xml:space="preserve"> servidoras y servidores públicos, para un total de</t>
    </r>
    <r>
      <rPr>
        <b/>
        <sz val="11"/>
        <color theme="1"/>
        <rFont val="Arial"/>
        <family val="2"/>
      </rPr>
      <t xml:space="preserve"> 1419</t>
    </r>
    <r>
      <rPr>
        <sz val="11"/>
        <color theme="1"/>
        <rFont val="Arial"/>
        <family val="2"/>
      </rPr>
      <t xml:space="preserve"> servidores(as) formados(as) en el mes de marzo.
Con corte al mes de abril se fortalecieron las capacidades de </t>
    </r>
    <r>
      <rPr>
        <b/>
        <sz val="11"/>
        <color theme="1"/>
        <rFont val="Arial"/>
        <family val="2"/>
      </rPr>
      <t>3292</t>
    </r>
    <r>
      <rPr>
        <sz val="11"/>
        <color theme="1"/>
        <rFont val="Arial"/>
        <family val="2"/>
      </rPr>
      <t xml:space="preserve"> servidores(as) a partir </t>
    </r>
    <r>
      <rPr>
        <b/>
        <sz val="11"/>
        <color theme="1"/>
        <rFont val="Arial"/>
        <family val="2"/>
      </rPr>
      <t>180</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Retraso:  Durante el mes de abril no se recibió el reporte del Curso Virtual "El Derecho de las Mujeres a una Vida Libre de Violencias" por parte del Departamento Administrativo del Servicio Civil, por lo que en el reporte del mes de mayo, se incluirá el alcance de los servidores (as) públicos (as) formados en el mes de abril por medio de este curso.
       </t>
    </r>
  </si>
  <si>
    <t>https://secretariadistritald-my.sharepoint.com/:f:/g/personal/devaj_sdmujer_gov_co/EjUbgu8M3IVNjvM-dikPtCABFnlLpa445avc8DbnOt2GCg?e=d0751W</t>
  </si>
  <si>
    <t>https://secretariadistritald-my.sharepoint.com/:f:/g/personal/devaj_sdmujer_gov_co/En60Cw-dRvZJvWHbUCELBlcB1zoRl9kLTJSnx_VkVqE_Tw?e=v9mnm1</t>
  </si>
  <si>
    <t xml:space="preserve">De acuerdo con las matrices internas de información. Durante el mes de mayo,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socio jurídicas a mujeres víctimas de violencia. </t>
  </si>
  <si>
    <t xml:space="preserve">Con corte al mes de abril se garantizó la prestación de servicios socio jurídicos y psicosociales especializados al 100% de las mujeres víctimas de violencia a través de:
- 13.817 atenciones efectivas a través de la Línea Púrpura Distrital "Mujeres que escuchan mujeres".
- 398 orientaciones psico-jurídicas efectivas de los incidentes con código de tipificación 204-Tentativa de Feminicidio priorizado para la atención en urgencia/emergencia a través de la móvil mujer de la AgenciaMuj bajo un esquema de duplas psico jurídicas.
- 606 atenciones a través de las Duplas de Atención Psicosocial.
- 4.744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</si>
  <si>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
Logros: En el mes de mayo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mayo, en el marco de la estrategia de prevención del feminicidio (desde la Estrategia Intersectorial para la Prevención y Atención de Víctimas de Violencia de Género con Énfasis en Violencia Sexual y Feminicidio (Estrategia en hospitales), se llevaron a cabo 135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</si>
  <si>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De acuerdo con los datos arrojados por el Simisional 2.0, así como los datos que suministró la Dirección de Gestión de Conocimiento en cuanto a la matriz de efectividad proporcionada, durante el mes de mayo se realizaron 3.656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t>
  </si>
  <si>
    <t>https://secretariadistritald-my.sharepoint.com/:f:/g/personal/devaj_sdmujer_gov_co/EsrSV16NNWpLgx3xHdI_FtEB3Qh-NDM4HFSVCwFYV677mA?e=nzTV30</t>
  </si>
  <si>
    <t>https://secretariadistritald-my.sharepoint.com/:f:/g/personal/devaj_sdmujer_gov_co/EqnBhD1O3plDtIZKiZdNtqkB6ri_9xvRb_E0D9H-z6KCgQ?e=3601fw</t>
  </si>
  <si>
    <t>De acuerdo con los datos arrojados por el Simisional 2.0, así como los datos que suministró la Dirección de Gestión de Conocimiento en cuanto a la matriz de efectividad proporcionada, durante el mes de abril se realizaron 3.591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t>
  </si>
  <si>
    <r>
      <t xml:space="preserve">Logros: En el mes de mayo se participó en </t>
    </r>
    <r>
      <rPr>
        <b/>
        <sz val="11"/>
        <color theme="1"/>
        <rFont val="Arial"/>
        <family val="2"/>
      </rPr>
      <t xml:space="preserve">(10) </t>
    </r>
    <r>
      <rPr>
        <sz val="11"/>
        <color theme="1"/>
        <rFont val="Arial"/>
        <family val="2"/>
      </rPr>
      <t>espacios de articulación y coordinación de acciones estratégicas para la prevención, atención y sanción de las violencias contra las mujeres en el Distrito Capital:
(1) 050525 Seguimiento a la articulación de acciones interinstitucionales con el Banco AV Villas para el fortalecimiento de la prevención de violencias contra las mujeres por medio de una alianza estratégica.
(2) 070525 Articulación de acciones interinstitucionales con la empresa BRM para el fortalecimiento de la autonomía económica de mujeres víctimas de violencia.
(3) 090525 Articulación de acciones interinstitucionales con la Empresa Grupo GELSA para la articulación de acciones de prevención de violencias contra las mujeres en la Estrategia Redes Seguras para las Mujeres.
(4) 090525 Seguimiento a la articulación de acciones interinstitucionales con la empresa OXXO para el fortalecimiento de la prevención de violencias contra las mujeres por medio de una alianza estrategia con la entidad.
(5) 120525 Articulación de acciones interinstitucionales con la empresa Group COS para el fortalecimiento de la autonomía económica de mujeres víctimas de violencia.
(6) 130525 Sesión de oferta de vacantes laborales con la empresa BRM para el fortalecimiento de la autonomía económica de mujeres víctimas de violencia.
(7) 150525 Articulación de acciones interinstitucionales con la empresa MMC para el fortalecimiento de la autonomía económica de mujeres víctimas de violencia.
(8) 200525 Seguimiento a la articulación de acciones interinstitucionales con la Constructora Amarilo para el fortalecimiento de la prevención de violencias contra las mujeres por medio de una alianza para establecer Redes Seguras para las Mujeres en Propiedad Horizontal.
(9) 230525 Seguimiento a la articulación de acciones inter e intrainstitucionales con la Constructora Amarilo y la Oficina Asesora de Comunicaciones de la SDMujer para el fortalecimiento de acciones de prevención de violencias contra las mujeres por medio de una alianza para establecer Redes Seguras para las Mujeres en Propiedad Horizontal.
(10) 260525 Articulación de acciones interinstitucionales con el equipo de transversalización de la Dirección de Derechos y diseño de Políticas, con el fin de promover acciones de prevención de violencias contra las mujeres con el sector Movilidad, a través de la mesa de seguridad de la Bici.
Con corte al mes de mayo se participó en</t>
    </r>
    <r>
      <rPr>
        <b/>
        <sz val="11"/>
        <color theme="1"/>
        <rFont val="Arial"/>
        <family val="2"/>
      </rPr>
      <t xml:space="preserve"> (46) </t>
    </r>
    <r>
      <rPr>
        <sz val="11"/>
        <color theme="1"/>
        <rFont val="Arial"/>
        <family val="2"/>
      </rPr>
      <t>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</si>
  <si>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Logros: En mayo, en el marco de la asistencia técnica para el fortalecimiento de los componentes de prevención, atención, protección y sanción del Sistema Distrital SOFIA, se llevaron a cabo</t>
    </r>
    <r>
      <rPr>
        <b/>
        <sz val="11"/>
        <color theme="1"/>
        <rFont val="Arial"/>
        <family val="2"/>
      </rPr>
      <t xml:space="preserve"> (5)</t>
    </r>
    <r>
      <rPr>
        <sz val="11"/>
        <color theme="1"/>
        <rFont val="Arial"/>
        <family val="2"/>
      </rPr>
      <t xml:space="preserve"> espacios de articulación entre entidades distritales:
(1) 070525 Asistencia técnica al Instituto Distrital de Participación y Acción Comunal y la Alcaldía Local de Suba para la planeación del primer recorrido de la estrategia Redes Seguras para las Mujeres en Propiedad Horizontal.
(2) 120525 Asistencia técnica a la Secretaría Distrital de Desarrollo Económico para la implementación de la Política Pública Bogotá 24/7 del sector.
(3) 160525 Asistencia técnica a la Secretaría General de la Alcaldía Mayor de Bogotá, para la incorporación de la Línea Púrpura Distrital en el IVR de la Línea 195.
(4) 210525 Asistencia técnica al Instituto Distrital de Participación y Acción Comunal y la Alcaldía Local de Suba para la evaluación del primer recorrido de la estrategia Redes Seguras para las Mujeres en Propiedad Horizontal.
(5) 280525 Asistencia técnica al Instituto Distrital de Participación y Acción Comunal y la Alcaldía Local de Suba para la planeación del segundo recorrido de la estrategia Redes Seguras para las Mujeres en Propiedad Horizontal.
En especial, para el fortalecimiento de los componentes del Sistema SOFIA relacionados con las violencias contra las mujeres en el espacio público, se llevaron a cabo </t>
    </r>
    <r>
      <rPr>
        <b/>
        <sz val="11"/>
        <color theme="1"/>
        <rFont val="Arial"/>
        <family val="2"/>
      </rPr>
      <t xml:space="preserve">(2) </t>
    </r>
    <r>
      <rPr>
        <sz val="11"/>
        <color theme="1"/>
        <rFont val="Arial"/>
        <family val="2"/>
      </rPr>
      <t xml:space="preserve">espacios de articulación entre entidades distritales con competencia en este ámbito:
(1) 140525 Acompañamiento al recorrido de implementación de la Estrategia Redes Seguras para las Mujeres en Propiedad Horizontal en la UPL Suba Tibabuyes, en articulación con el Instituto Distrital de Participación y Acción Comunal y la Alcaldía Local de Suba.
(2) 160525 Asistencia técnica al Instituto para la Economía Social IPES y la Cámara de Comercio de Bogotá CCB, para la definición del acompañamiento a jornadas de seguridad en Plazas de Mercado del Distrito, por parte de los equipos de prevención y atención de la Dirección de Eliminación de Violencias contra las mujeres y Acceso a la Justicia.
En total, con corte al mes de mayo se realizaron </t>
    </r>
    <r>
      <rPr>
        <b/>
        <sz val="11"/>
        <color theme="1"/>
        <rFont val="Arial"/>
        <family val="2"/>
      </rPr>
      <t>(37)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</si>
  <si>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https://secretariadistritald-my.sharepoint.com/:f:/g/personal/devaj_sdmujer_gov_co/EpDgJEzp2fJEg-XntU3zJo8BVYwNC8XVBG1v7Ck-PS8rPg?e=elacWq</t>
  </si>
  <si>
    <t>https://secretariadistritald-my.sharepoint.com/:f:/g/personal/devaj_sdmujer_gov_co/EgabIyipXp9PgSAswwl0z4UBEMNIdPUb4HKewUqmUfA13g?e=ICf22N</t>
  </si>
  <si>
    <t>https://secretariadistritald-my.sharepoint.com/:f:/g/personal/devaj_sdmujer_gov_co/Et47e1du6fZAqPanaloMNeABoWvD_N8dbwtT7sLcb_C17w?e=VZ0O96</t>
  </si>
  <si>
    <r>
      <t xml:space="preserve">En el mes de mayo para el fortalecimiento de los componentes de prevención, atención, protección y sanción del Sistema Distrital SOFIA, se desarrollaron las siguientes acciones: 
- El fortalecimiento de las capacidades de </t>
    </r>
    <r>
      <rPr>
        <b/>
        <sz val="11"/>
        <color theme="1"/>
        <rFont val="Arial"/>
        <family val="2"/>
      </rPr>
      <t>(1756)</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</si>
  <si>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mayo para el fortalecimiento de los componentes de prevención, atención, protección y sanción del Sistema Distrital SOFIA, se desarrollaron las siguientes acciones: 
- El fortalecimiento de las capacidades de </t>
    </r>
    <r>
      <rPr>
        <b/>
        <sz val="11"/>
        <color theme="1"/>
        <rFont val="Arial"/>
        <family val="2"/>
      </rPr>
      <t>(5085)</t>
    </r>
    <r>
      <rPr>
        <sz val="11"/>
        <color theme="1"/>
        <rFont val="Arial"/>
        <family val="2"/>
      </rPr>
      <t xml:space="preserve"> servidoras y servidores sobre el derecho de las mujeres a una vida libre de violencias.
- Participación en </t>
    </r>
    <r>
      <rPr>
        <b/>
        <sz val="11"/>
        <color theme="1"/>
        <rFont val="Arial"/>
        <family val="2"/>
      </rPr>
      <t xml:space="preserve">(46)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(37)</t>
    </r>
    <r>
      <rPr>
        <sz val="11"/>
        <color theme="1"/>
        <rFont val="Arial"/>
        <family val="2"/>
      </rPr>
      <t xml:space="preserve"> espacios de asistencia técnica para el fortalecimiento de los componentes del Sistema SOFIA.</t>
    </r>
  </si>
  <si>
    <r>
      <t xml:space="preserve">Logros: En mayo a través del curso virtual "El derecho de las mujeres a una vida libre de violencias", se capacitaron </t>
    </r>
    <r>
      <rPr>
        <b/>
        <sz val="11"/>
        <color theme="1"/>
        <rFont val="Arial"/>
        <family val="2"/>
      </rPr>
      <t>37</t>
    </r>
    <r>
      <rPr>
        <sz val="11"/>
        <color theme="1"/>
        <rFont val="Arial"/>
        <family val="2"/>
      </rPr>
      <t xml:space="preserve"> servidoras(es) y 17 ciudadanas(os) a través de los 4 módulos y las 9 unidades temáticas dispuestas. 
Así mismo, a partir de </t>
    </r>
    <r>
      <rPr>
        <b/>
        <sz val="11"/>
        <color theme="1"/>
        <rFont val="Arial"/>
        <family val="2"/>
      </rPr>
      <t>89</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1756</t>
    </r>
    <r>
      <rPr>
        <sz val="11"/>
        <color theme="1"/>
        <rFont val="Arial"/>
        <family val="2"/>
      </rPr>
      <t xml:space="preserve"> servidoras y servidores públicos, para un total de</t>
    </r>
    <r>
      <rPr>
        <b/>
        <sz val="11"/>
        <color theme="1"/>
        <rFont val="Arial"/>
        <family val="2"/>
      </rPr>
      <t xml:space="preserve"> 1793</t>
    </r>
    <r>
      <rPr>
        <sz val="11"/>
        <color theme="1"/>
        <rFont val="Arial"/>
        <family val="2"/>
      </rPr>
      <t xml:space="preserve"> servidores(as) formados(as) en el mes de mayo.
Con corte al mes de mayo se fortalecieron las capacidades de </t>
    </r>
    <r>
      <rPr>
        <b/>
        <sz val="11"/>
        <color theme="1"/>
        <rFont val="Arial"/>
        <family val="2"/>
      </rPr>
      <t>5085</t>
    </r>
    <r>
      <rPr>
        <sz val="11"/>
        <color theme="1"/>
        <rFont val="Arial"/>
        <family val="2"/>
      </rPr>
      <t xml:space="preserve"> servidores(as) a partir </t>
    </r>
    <r>
      <rPr>
        <b/>
        <sz val="11"/>
        <color theme="1"/>
        <rFont val="Arial"/>
        <family val="2"/>
      </rPr>
      <t>269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</si>
  <si>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En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 </t>
    </r>
    <r>
      <rPr>
        <sz val="11"/>
        <color theme="1"/>
        <rFont val="Arial"/>
        <family val="2"/>
      </rPr>
      <t xml:space="preserve">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logro la participación de </t>
    </r>
    <r>
      <rPr>
        <b/>
        <sz val="11"/>
        <color theme="1"/>
        <rFont val="Arial"/>
        <family val="2"/>
      </rPr>
      <t>(854)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 xml:space="preserve">(1) </t>
    </r>
    <r>
      <rPr>
        <sz val="11"/>
        <color theme="1"/>
        <rFont val="Arial"/>
        <family val="2"/>
      </rPr>
      <t xml:space="preserve">punto seguro para las mujeres en el Festival Baum, contando con el alcance de </t>
    </r>
    <r>
      <rPr>
        <b/>
        <sz val="11"/>
        <color theme="1"/>
        <rFont val="Arial"/>
        <family val="2"/>
      </rPr>
      <t>(600)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(251)</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</si>
  <si>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mayo,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(82)</t>
    </r>
    <r>
      <rPr>
        <sz val="11"/>
        <color theme="1"/>
        <rFont val="Arial"/>
        <family val="2"/>
      </rPr>
      <t xml:space="preserve"> jornadas de formación y sensibilización, se logro la participación de </t>
    </r>
    <r>
      <rPr>
        <b/>
        <sz val="11"/>
        <color theme="1"/>
        <rFont val="Arial"/>
        <family val="2"/>
      </rPr>
      <t>(2050)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(7)</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 </t>
    </r>
    <r>
      <rPr>
        <b/>
        <sz val="11"/>
        <color theme="1"/>
        <rFont val="Arial"/>
        <family val="2"/>
      </rPr>
      <t>(2)</t>
    </r>
    <r>
      <rPr>
        <sz val="11"/>
        <color theme="1"/>
        <rFont val="Arial"/>
        <family val="2"/>
      </rPr>
      <t xml:space="preserve"> puntos seguros para las mujeres en el Festivales Estéreo Picnic y Baum, contando con el alcance de </t>
    </r>
    <r>
      <rPr>
        <b/>
        <sz val="11"/>
        <color theme="1"/>
        <rFont val="Arial"/>
        <family val="2"/>
      </rPr>
      <t xml:space="preserve">(2160)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</si>
  <si>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https://secretariadistritald-my.sharepoint.com/:f:/g/personal/devaj_sdmujer_gov_co/Es85irZZnhNIjNprSolciYUB3Mg2N9zjWKocuzCPMf6YWg?e=aINW9A</t>
  </si>
  <si>
    <r>
      <t xml:space="preserve">Logros: En el mes de mayo se brindaron </t>
    </r>
    <r>
      <rPr>
        <b/>
        <sz val="11"/>
        <rFont val="Arial"/>
        <family val="2"/>
      </rPr>
      <t>251</t>
    </r>
    <r>
      <rPr>
        <sz val="11"/>
        <rFont val="Arial"/>
        <family val="2"/>
      </rPr>
      <t xml:space="preserve"> atenciones psico-jurídicas en dupla a mujeres víctimas de violencias en el espacio y el transporte público, de las cuales </t>
    </r>
    <r>
      <rPr>
        <b/>
        <sz val="11"/>
        <rFont val="Arial"/>
        <family val="2"/>
      </rPr>
      <t>46</t>
    </r>
    <r>
      <rPr>
        <sz val="11"/>
        <rFont val="Arial"/>
        <family val="2"/>
      </rPr>
      <t xml:space="preserve"> fueron nuevas atenciones y </t>
    </r>
    <r>
      <rPr>
        <b/>
        <sz val="11"/>
        <rFont val="Arial"/>
        <family val="2"/>
      </rPr>
      <t>205</t>
    </r>
    <r>
      <rPr>
        <sz val="11"/>
        <rFont val="Arial"/>
        <family val="2"/>
      </rPr>
      <t xml:space="preserve"> seguimientos efectivos. Dichas atenciones incluyeron primeros acercamientos, orientaciones y seguimientos a los casos de mujeres que requirieron acompañamiento integral.
Con corte al mes de mayo las Duplas Psico-Jurídicas han realizado un total de </t>
    </r>
    <r>
      <rPr>
        <b/>
        <sz val="11"/>
        <rFont val="Arial"/>
        <family val="2"/>
      </rPr>
      <t>698</t>
    </r>
    <r>
      <rPr>
        <sz val="11"/>
        <rFont val="Arial"/>
        <family val="2"/>
      </rPr>
      <t xml:space="preserve"> atenciones psico-jurídicas en dupla a mujeres víctimas de violencias en el espacio y el transporte público, de las cuales </t>
    </r>
    <r>
      <rPr>
        <b/>
        <sz val="11"/>
        <rFont val="Arial"/>
        <family val="2"/>
      </rPr>
      <t>174</t>
    </r>
    <r>
      <rPr>
        <sz val="11"/>
        <rFont val="Arial"/>
        <family val="2"/>
      </rPr>
      <t xml:space="preserve"> fueron primeras atenciones y </t>
    </r>
    <r>
      <rPr>
        <b/>
        <sz val="11"/>
        <rFont val="Arial"/>
        <family val="2"/>
      </rPr>
      <t>524</t>
    </r>
    <r>
      <rPr>
        <sz val="11"/>
        <rFont val="Arial"/>
        <family val="2"/>
      </rPr>
      <t xml:space="preserve"> seguimientos efectivos.
Reporte diferenciado:
Nuevas atenciones en Transporte Público: 18
Seguimiento efectivos en Transporte Público: 43
Nuevas atenciones en Espacio Público: 28
Seguimiento efectivos en Espacio Público: 162
Con corte al mes de mayo se han realizado en reporte diferenciado:
Nuevas atenciones en Transporte Público: 54
Seguimiento efectivos en Transporte Público: 111
Nuevas atenciones en Espacio Público: 113
Seguimiento efectivos en Espacio Público: 400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</si>
  <si>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mayo, en el marco de la asistencia técnica para el fortalecimiento de las capacidades del sector transporte, se llevaron a cabo </t>
    </r>
    <r>
      <rPr>
        <b/>
        <sz val="11"/>
        <rFont val="Arial"/>
        <family val="2"/>
      </rPr>
      <t>(2)</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140525 Megatoma de Mujer y Género Estación Zonal Ricaurte: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220525 Megatoma de Mujer y Género Estación Zonal Meissen: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mayo se realizaron </t>
    </r>
    <r>
      <rPr>
        <b/>
        <sz val="11"/>
        <rFont val="Arial"/>
        <family val="2"/>
      </rPr>
      <t>(21)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</si>
  <si>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https://secretariadistritald-my.sharepoint.com/:f:/g/personal/devaj_sdmujer_gov_co/El_rPGLce71Nv_-vMSGDjzIBZCV9VX30-Kx8S2gzHS50UA?e=se0Fm2</t>
  </si>
  <si>
    <t>https://secretariadistritald-my.sharepoint.com/:f:/g/personal/devaj_sdmujer_gov_co/Es86S2SYQBlFuVKx4XZA9V0BPj36LLlfm5b7PbztNbUJVQ?e=w6ktLj</t>
  </si>
  <si>
    <r>
      <t xml:space="preserve">En el mes de mayo para la prevención y atención de violencias contra las mujeres en el espacio y transporte público:
- Se brindaron </t>
    </r>
    <r>
      <rPr>
        <b/>
        <sz val="11"/>
        <color theme="1"/>
        <rFont val="Arial"/>
        <family val="2"/>
      </rPr>
      <t xml:space="preserve">251 </t>
    </r>
    <r>
      <rPr>
        <sz val="11"/>
        <color theme="1"/>
        <rFont val="Arial"/>
        <family val="2"/>
      </rPr>
      <t xml:space="preserve">atenciones psico-jurídicas en dupla a mujeres víctimas de violencias en el espacio y el transporte público, de las cuales </t>
    </r>
    <r>
      <rPr>
        <b/>
        <sz val="11"/>
        <color theme="1"/>
        <rFont val="Arial"/>
        <family val="2"/>
      </rPr>
      <t>46</t>
    </r>
    <r>
      <rPr>
        <sz val="11"/>
        <color theme="1"/>
        <rFont val="Arial"/>
        <family val="2"/>
      </rPr>
      <t xml:space="preserve"> fueron nuevas atenciones y </t>
    </r>
    <r>
      <rPr>
        <b/>
        <sz val="11"/>
        <color theme="1"/>
        <rFont val="Arial"/>
        <family val="2"/>
      </rPr>
      <t>205</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(2)</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</si>
  <si>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mayo para la prevención y atención de violencias contra las mujeres en el espacio y transporte público:
- Se brindaron </t>
    </r>
    <r>
      <rPr>
        <b/>
        <sz val="11"/>
        <color theme="1"/>
        <rFont val="Arial"/>
        <family val="2"/>
      </rPr>
      <t xml:space="preserve">698 </t>
    </r>
    <r>
      <rPr>
        <sz val="11"/>
        <color theme="1"/>
        <rFont val="Arial"/>
        <family val="2"/>
      </rPr>
      <t xml:space="preserve">atenciones psico-jurídicas en dupla a mujeres víctimas de violencias en el espacio y el transporte público, de las cuales </t>
    </r>
    <r>
      <rPr>
        <b/>
        <sz val="11"/>
        <color theme="1"/>
        <rFont val="Arial"/>
        <family val="2"/>
      </rPr>
      <t>174</t>
    </r>
    <r>
      <rPr>
        <sz val="11"/>
        <color theme="1"/>
        <rFont val="Arial"/>
        <family val="2"/>
      </rPr>
      <t xml:space="preserve"> fueron nuevas atenciones y </t>
    </r>
    <r>
      <rPr>
        <b/>
        <sz val="11"/>
        <color theme="1"/>
        <rFont val="Arial"/>
        <family val="2"/>
      </rPr>
      <t>524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</si>
  <si>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De acuerdo con los registros del Simisional 2.0. 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</si>
  <si>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mayo de 2025, las Duplas de Atención Psicosocial realizaron un total de 1015 atenciones, de las cuales 304 corresponden a primeras atenciones y 711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</si>
  <si>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mayo de 2025, las Duplas de Atención Psicosocial realizaron un total de 303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mayo se han realizado 711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mayo no se reportaron retrasos en los procesos de seguimiento a la ciudadanas víctimas de violencias atendidas por las Duplas de Atención Psicosocial. </t>
  </si>
  <si>
    <t>Logros: De acuerdo con los registros del Simisional 2.0. Durante el mes de abril de 2025, las Duplas de Atención Psicosocial realizaron un total de 283 atenciones, de las cuales 96 corresponden a primeras atenciones y 187 a seguimientos efectivos. 
Con corte al mes de abril se han realizado 606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abril no se reportaron retrasos en los procesos de atención psicosocial.</t>
  </si>
  <si>
    <t>Logros: De acuerdo con los registros del Simisional 2.0. Durante el mes de mayo de 2025, las Duplas de Atención Psicosocial realizaron un total de 409 atenciones, de las cuales 106 corresponden a primeras atenciones y 303 a seguimientos efectivos.
Con corte al mes de mayo se han realizado 1.015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mayo no se reportaron retrasos en los procesos de atención psicosocial.</t>
  </si>
  <si>
    <t>https://secretariadistritald-my.sharepoint.com/:f:/g/personal/devaj_sdmujer_gov_co/EozX9CUwT-JBmDFLdyg6pn0BozbH8Cd0kKFr-8P40j7MFw?e=swU2U2</t>
  </si>
  <si>
    <t>https://secretariadistritald-my.sharepoint.com/:f:/g/personal/devaj_sdmujer_gov_co/El134R5klqBLsRKy346IYcgBxinpUN1BE85D0rbN2kwsdA?e=ToDT9m</t>
  </si>
  <si>
    <t>Durante el mes de mayo de 2025, las Duplas de Atención Psicosocial realizaron un total de 409 atenciones, de las cuales 106 corresponden a primeras atenciones y 303 a seguimientos efectivos. El proceso de orientación, atención y acompañamiento psicosocial facilitado por las profesionales aportó al reconocimiento de las violencias y a la garantía del derecho de las mujeres a una vida libre de las mismas. 
Con corte al mes de mayo se han realizado 1015 atenciones por parte de las Duplas Psicosociales</t>
  </si>
  <si>
    <t>Durante el mes de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</si>
  <si>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mayo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</si>
  <si>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mayo se llevaron a cabo 89 reuniones de apoyo a la supervisión administrativa, financiera y contable con los operadores de las 6 Casas Refugio que operaron durante el mes, sobre temas como: revisión de insumos, inventario y gastos.
En el periodo de enero a mayo de 2025 se llevaron a cabo 324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</si>
  <si>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mayo se realizaron 3 reuniones de supervisión técnica para brindar lineamientos técnicos para la implementación del enfoque diferencial.
En el periodo de enero a mayo de 2025 se desarrollaron 4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</si>
  <si>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https://secretariadistritald-my.sharepoint.com/:f:/g/personal/devaj_sdmujer_gov_co/Evm7Lt7uIBtGm-uTP9k0wTsBUbQL00_KRBHuBOT9cM6o_A?e=4Rpgmc</t>
  </si>
  <si>
    <t>https://secretariadistritald-my.sharepoint.com/:f:/g/personal/devaj_sdmujer_gov_co/ElfYVjLgdWNOoo5AGSOyZgcB_8WDxhW2WMP16f_VKRpO0g?e=SZIXxE</t>
  </si>
  <si>
    <t>https://secretariadistritald-my.sharepoint.com/:f:/g/personal/devaj_sdmujer_gov_co/Ejn-f9FQTARIqRBXQhBdbP4BIlTFM2WdPLupEwSxJeFuyA?e=SdxCOE</t>
  </si>
  <si>
    <t xml:space="preserve">Durante el mes de mayo se recibieron 62 solicitudes de cupo (mujeres víctimas de violencia con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Las 38 solicitudes de cupo que cumplieron con los criterios de ingreso, conllevaron la acogida de 90 personas nuevas, entre las cuales se encontraban 39 mujeres adultas y adultas mayores víctimas de violencia y 51 niños, niñas y adolescentes. Durante el mes de mayo estuvieron acogidas un total de 227 personas (mujeres víctimas de violencia y personas a cargo) en las Casas Refugio.  </t>
  </si>
  <si>
    <t xml:space="preserve">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42 resultaron en desistimiento de cupo y 24 no cumplieron con los criterios para el ingreso a Casa Refugio. 
Las 199 solicitudes de cupo que cumplieron con los criterios de ingreso, conllevaron la acogida de 426  personas nuevas, entre las cuales se encontraban 200 mujeres adultas víctimas de violencia y 226 niños, niñas, adolescentes y personas de sus grupos familiares. </t>
  </si>
  <si>
    <t>Logros: En el mes de mayo se recibieron 62 solicitudes de cupo (mujeres víctimas de violencia y personas a cargo) en el correo institucional de Casas Refugio, de las cuales se aceptaron y se realizaron los trámites de ingreso para 38 solicitudes al evidenciar que cumplían con los criterios, 13 resultaron en desistimiento de cupo y 11 en el no cumplimiento de criterios para el ingreso a Casa Refugio.
En el periodo de enero a mayo de 2025 se recibieron 265 solicitudes de cupo (mujeres víctimas de violencia y personas a cargo) en el correo institucional de Casas Refugio, de las cuales se aceptaron y se realizaron los trámites de ingreso para 199 solicitudes al evidenciar que cumplían con los criterios, a través de 6 Casas Refugio; 42 resultaron en desistimiento de cupo para el ingreso a Casa Refugio y 24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</si>
  <si>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mayo se brindó acogida a 90  personas nuevas (mujeres víctimas de violencia y personas a cargo) que cumplieron los criterios de ingreso a las Casas Refugio, de las cuales 39 fueron mujeres adultas y adultas mayores, 7 adolescente, 34 niñas y niños y 10 bebés. Bajo ese marco, en abril estuvieron acogidas un total de 227  personas en la Estrategia de Casas Refugio en sus tres Modelos: Tradicional, Intermedio y Rural.
En el periodo de enero a mayo de 2025 se brindó acogida a 426 personas nuevas (mujeres víctimas de violencia y personas a cargo) que cumplieron los criterios de ingreso a las Casas Refugio, de las cuales 200 son mujeres adultas y adultas mayores, 32 adolescentes, 144 niñas y niños y 50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</si>
  <si>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https://secretariadistritald-my.sharepoint.com/:f:/g/personal/devaj_sdmujer_gov_co/EgR35VaHoQ5NvHCK3ZvmevcBA2vKHEF7c9mUoCjp5CzB4w?e=N1Uk1Y</t>
  </si>
  <si>
    <t>https://secretariadistritald-my.sharepoint.com/:f:/g/personal/devaj_sdmujer_gov_co/ErYoPzVeLRZKnJ1qs3RVWI4BNFbgUs0fIV_HHGZPL7Vwkg?e=rqOFAq</t>
  </si>
  <si>
    <t>Con corte al mes de mayo se dio cumplimiento a la operación de la Estrategia Casas Refugio a través del funcionamiento de 6 casas, 4 en el Modelo de Atención Tradicional, 1 del Modelo Intermedio y 1 de la Modelo Rural.</t>
  </si>
  <si>
    <t xml:space="preserve">En el periodo entre enero a mayo de 2025 ingresaron un total de 426 personas nuevas en las Casas Refugio, de las cuales 200 fueron mujeres adultas víctimas de violencia y 226 niños, niñas, adolescentes de sus sistemas familiares dependientes. </t>
  </si>
  <si>
    <t>https://secretariadistritald-my.sharepoint.com/:f:/g/personal/devaj_sdmujer_gov_co/ElltwNC45QxLuV5kpzOiKpEByQM-jOSJAy5thGFDTGuMPQ?e=WR5jpo</t>
  </si>
  <si>
    <t>Durante el mes de mayo ingresaron un total de 90 personas nuevas en las Casas Refugio, de las cuales 39 fueron mujeres adultas y adulta mayor víctimas de violencia y 51 niños, niñas, adolescentes de sus sistemas familiares dependientes.
En el periodo entre enero a mayo de 2025 ingresaron un total de 426  personas nuevas en las Casas Refugio, de las cuales 200 fueron mujeres adultas y adulta mayor víctimas de violencia y 226 niños, niñas, adolescentes de sus sistemas familiares dependientes.
No se presentaron retrasos.</t>
  </si>
  <si>
    <t>En mayo se llevaron a cabo 15 espacios técnicos con las Alcaldías Locales donde se avanzó en la definición de fechas y agendas para las segundas sesiones del año de los Consejos Locales de Seguridad para las Mujeres, así se realizaron 3 sesiones de los Consejos en las localidades de: Bosa, Antonio Nariño y Rafael Uribe. Se realizaron 17 encuentros con las entidades locales para la concertación y formulación de las estrategias de prevención de violencias contra las mujeres de los Planes Locales de Seguridad para las Mujeres 2025. Se realizaron 52  acciones de prevención de violencias contra las mujeres en el espacio público y 15 mesas de trabajo para la prevención del delito de feminicidio.</t>
  </si>
  <si>
    <t>Entre enero y mayo se llevaron a cabo 52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y dando inicio a la segunda.  Se realizaron 58 encuentros con las entidades locales para la concertación y formulación de las estrategias de prevención de violencias contra las mujeres de los Planes Locales de Seguridad para las Mujeres 2025. Se realizaron 135 acciones de prevención de violencias contra las mujeres en el espacio público y 48 mesas de trabajo para la prevención del delito de feminicidio.</t>
  </si>
  <si>
    <t>Logros: En mayose realizaron 15 espacios técnicos con las Alcaldías Locales de: Usaquén, Chapinero, Santa Fe, San Cristóbal, Usme, Tunjuelito, Bosa, Kennedy, Suba, Barrios Unidos, Teusaquillo, Los Mártires, Puente Aranda, La Candelaria y Ciudad Bolívar, donde se definieron las fechas y agendas de las segundas sesiones del año de los Consejos Locales de Seguridad para las Mujeres, las cuales se programaron para mayo y junio con base en la agenda propuesta por parte de la SDMujer.
Con corte al mes de mayo se realizaron 52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</si>
  <si>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mayo se realizaron 17 encuentros con las entidades locales para la concertación y formulación de los compromisos y estrategias de prevención de violencias contra las mujeres de los Planes Locales de Seguridad para las Mujeres de: Usaquén, Santa Fe, San Cristóbal, Usme, Tunjuelito, Bosa, Kennedy, Fontibón, Engativá, Suba, Barrios Unidos, Teusaquillo, Los Mártires, Puente Aranda, La Candelaria, Rafael Uribe U., y Ciudad Bolívar.
Con corte al mes de mayo se realizaron 58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</si>
  <si>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mayo se avanzó en el desarrollo de 52 acciones de prevención de violencias contra las mujeres en el espacio y transporte público en las localidades de: Usaquén, Chapinero, Santa Fe, San Cristóbal, Usme, Tunjuelito, Bosa, Fontibón, Engativá, Barrios Unidos, Teusaquillo, Antonio Nariño, Puente Aranda, La Candelaria, Rafael Uribe U., y Ciudad Bolívar.
Con corte al mes de mayo se realizaron 135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</si>
  <si>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mayo se avanzó en el desarrollo de 15 Mesas de Trabajo para la  prevención del delito de feminicidio en las localidades de: Usaquén, San Cristóbal, Usme, Tunjuelito, Bosa, Kennedy, Fontibón, Engativá, Barrios Unidos, Teusaquillo, Los Mártires, Puente Aranda, La Candelaria, Rafael Uribe U., y Ciudad Bolívar. 
Con corte al mes de mayo se desarrollaron 48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</si>
  <si>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https://secretariadistritald-my.sharepoint.com/:f:/g/personal/devaj_sdmujer_gov_co/EhMs-ZmEp0ROvACzv7szQGMBUolVcjD64OMNtyDU55YBvA?e=fQjSMC</t>
  </si>
  <si>
    <t>https://secretariadistritald-my.sharepoint.com/:f:/g/personal/devaj_sdmujer_gov_co/Ek3qkM4xHB5BtRDX0MJTTRQBAMg2JWwIimmmdBAa6SaLoQ?e=ynx5PS</t>
  </si>
  <si>
    <t>https://secretariadistritald-my.sharepoint.com/:f:/g/personal/devaj_sdmujer_gov_co/EuNLWrePFCxLrdsMcXQme_EBc5RZ_fvw04NdWdznmAY0sQ?e=fYoIyk</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</si>
  <si>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28 de mayo  - Día de la salud plena de las mujeres 
Jornadas para la apropiación del espacio público por parte de las mujeres. (Bicirodadas, Murales)
Jornadas de difusión de la Ruta de atención a mujeres víctimas de violencias y en riesgo de feminicidio 
Mega Tomas Mujer y Género de TM
Jornadas de sensibilización sobre el derecho a una vida libre de violencias en IED.
Mesas de trabajo para la formulación de los PLSM con entidades y ciudadanas. 
Mesas de concertación Presupuestos Participativos
Acompañamiento Encuentros Comunitarios de la MEBOG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(Suba).  
Jornadas de prevención de violencias en el marco del Día de la madre en zonas de rumba y centros comerciales. 
Jornadas de conmemoración por el día nacional por la dignidad de las mujeres víctimas de violencia sexual en Colombia</t>
  </si>
  <si>
    <r>
      <rPr>
        <sz val="11"/>
        <color rgb="FF000000"/>
        <rFont val="Arial"/>
        <family val="2"/>
      </rPr>
      <t xml:space="preserve">Logros: De acuerdo con los registros del Simisional 2.0. En el mes de mayo fueron contestados, analizados o gestionados 697 incidentes por la AgenciaMuj de los códigos de tipificación priorizados.
De estos, 182 incidentes fueron no procedentes (incluye el estado No procedente y Sin información), 515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También, se enviaron correos electrónicos en los cuales se adelantó seguimiento a la operación. Entre los temas trabajados se retomó: Avances en herramienta de georeferenciación y transferencia de voz.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</si>
  <si>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</si>
  <si>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https://secretariadistritald-my.sharepoint.com/:f:/g/personal/devaj_sdmujer_gov_co/EthGQwR7ZHlMiztTumT9m2sB6_mn2Uhj0Ax-l_m09-Rf0A?e=TksE6v</t>
  </si>
  <si>
    <t>https://secretariadistritald-my.sharepoint.com/:f:/g/personal/devaj_sdmujer_gov_co/EkoH5PuAu-dHrnICJwPTEPcBvs2FBwlTsCQeKj004lw6uQ?e=8b0ELP</t>
  </si>
  <si>
    <t xml:space="preserve">De acuerdo con los registros del Simisional 2.0. Durante el mes de mayo se recepcionaron y gestionaron 215 incidentes con código de tipificación 204-Tentativa de Feminicidio priorizado para la atención en urgencia/emergencia a través de la móvil mujer de la AgenciaMuj bajo un esquema de duplas psico jurídicas. 
De estos, se realizaron 132 orientaciones psico-jurídicas efectivas y se gestionaron 83 incidentes como intento fallido de contacto. </t>
  </si>
  <si>
    <t>Con corte al mes de mayo se recepcionaron y gestionaron 993 incidentes con código de tipificación 204-Tentativa de Feminicidio priorizado para la atención en urgencia/emergencia a través de la móvil mujer de la AgenciaMuj bajo un esquema de duplas psico jurídicas. De estos incidentes 530 incidentes fueron orientaciones psico-jurídicas efectivas y 463 fueron casos gestionados con Contacto Inicial fallido.</t>
  </si>
  <si>
    <t>En mayo de 2025 el Sistema Articulado de Alertas Tempranas-SAAT hizo seguimiento socio jurídico y psicosocial a 320 casos de mujeres en riesgo de feminicidio, según remisiones externas del Instituto Nacional de Medicina Legal y Ciencias Forenses. Así mismo, impulsó 39 acciones de coordinación interinstitucional para aportar a la garantía de los derechos de las mujeres en riesgo de feminicidio.</t>
  </si>
  <si>
    <t>https://secretariadistritald-my.sharepoint.com/:f:/g/personal/devaj_sdmujer_gov_co/EjD2uczMpkRFt-nlyBiBrkQBg7MLMmimEVTODLdF4ea8Gg?e=bm0MTZ</t>
  </si>
  <si>
    <t xml:space="preserve">
De acuerdo con los datos arrojados por el Simisional 2.0, así como los datos que suministró la Dirección de Gestión de Conocimiento en cuanto a la matriz de efectividad proporcionada, en el mes de mayo  se realizaron 3.656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</si>
  <si>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mayo  se realizaron 17.563  atenciones efectivas a través de la Línea Púrpura Distrital "Mujeres que escuchan mujeres" </t>
  </si>
  <si>
    <t>Entre enero y mayo de 2025 el Sistema Articulado de Alertas Tempranas-SAAT hizo seguimiento jurídico y psicosocial a 1140 mujeres en riesgo de feminicidio, valoradas por el Instituto Nacional de Medicina Legal y Ciencias Forenses-INMLCF e identificadas por los equipos de atención de la Secretaría Distrital de la Mujer. Así mismo, impulsó 99 acciones de coordinación interinstitucional para aportar a la garantía de los derechos de las mujeres en riesgo de feminicidio.</t>
  </si>
  <si>
    <t>Logro: en mayo de 2025 el Sistema Articulado de Alertas Tempranas-SAAT hizo seguimiento socio jurídico y psicosocial a 320 casos de mujeres en riesgo de feminicidio, según remisiones externas del Instituto Nacional de Medicina Legal y Ciencias Forenses.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</si>
  <si>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mayo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</si>
  <si>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mayo de 2025 se realizaron 39 acciones reforzadas de articulación interinstitucional de 20 casos de mujeres en riesgo de feminicidio atendidas por el equipo SAAT. Las entidades a las que se enviaron casos fueron: FGN (19 solicitudes); Policía Bogotá (2 solicitudes); Comisarías de Familia (4 solicitudes); entes territoriales (11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</si>
  <si>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https://secretariadistritald-my.sharepoint.com/:f:/g/personal/devaj_sdmujer_gov_co/EuIWwF7QPlNKiDdMK4vcIR4Bq0C6gpOMV2-zqHWfiRnr8A?e=BK67Wc</t>
  </si>
  <si>
    <t>https://secretariadistritald-my.sharepoint.com/:f:/g/personal/devaj_sdmujer_gov_co/Ei209tt9ms1IqKuPiFml-m8By_CMEHFJCZQzevkcQYbxMg?e=71gKac</t>
  </si>
  <si>
    <t>https://secretariadistritald-my.sharepoint.com/:f:/g/personal/devaj_sdmujer_gov_co/EqHMUIqGgplBm4tTNiNr7PsBaFpVqXgiTZpeII7Vli8wzQ?e=rdXO9k</t>
  </si>
  <si>
    <t>Logros: Durante el mes de mayo se realizaron 39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mayo de 2025 se realizaron 123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</si>
  <si>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 xml:space="preserve">
De acuerdo con los datos arrojados por el Simisional 2.0, así como los datos que suministró la Dirección de Gestión de Conocimiento en cuanto a la matriz de efectividad proporcionada, en el mes de junio  se realizaron 3.403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</si>
  <si>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 </t>
  </si>
  <si>
    <t>De acuerdo con los datos arrojados por el Simisional 2.0, así como los datos que suministró la Dirección de Gestión de Conocimiento en cuanto a la matriz de efectividad proporcionada, durante el mes de junio se realizaron 3.403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junio se realizaron 20.966 atenciones efectivas a través de la Línea Púrpura Distrital "Mujeres que escuchan mujeres"</t>
  </si>
  <si>
    <t>Logros: Durante el mes de mayo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14.559 intervenciones de las cuales 2.754 fue atención psicosocial, 120 intervención en crisis, 896 orientación e información general, 2.363 orientaciones en rutas de atención, 47 orientación en salud, 1.134 orientaciónes jurídicas, 14 primeros auxilios psicológicos y 7.231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</si>
  <si>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mayo se realizaron un total de 1.481 seguimientos, de estos 1.173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308 corresponden a seguimientos fallidos. (seguimientos de Bogotá, Alertantes y canal WhatsApp)
Con corte al mes de mayo se realizaron un total de 7.173, de estos 5.404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1.769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</si>
  <si>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Logros: Durante el mes de jun io se realizaron un total de 1.464 seguimientos, de estos 1.136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328 corresponden a seguimientos fallidos. (seguimientos de Bogotá, Alertantes y canal WhatsApp)
Con corte al mes de junio se realizaron un total de 8.637, de estos 6.540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</si>
  <si>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registros del Simisional 2.0. 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</si>
  <si>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junio de 2025, las Duplas de Atención Psicosocial realizaron un total de 1416 atenciones, de las cuales 411 corresponden a primeras atenciones y 1005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</si>
  <si>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De acuerdo con los registros del Simisional 2.0. Durante el mes de junio de 2025, las Duplas de Atención Psicosocial realizaron un total de 401 atenciones, de las cuales 107 corresponden a primeras atenciones y 294 a seguimientos efectivos
Con corte al mes de junio se han realizado 1.416 atenciones por parte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junio no se reportaron retrasos en los procesos de atención psicosocial.</t>
  </si>
  <si>
    <t xml:space="preserve">Logros: Durante el mes de junio de 2025, las Duplas de Atención Psicosocial realizaron un total de 294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junio se han realizado 1005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junio no se reportaron retrasos en los procesos de seguimiento a la ciudadanas víctimas de violencias atendidas por las Duplas de Atención Psicosocial. </t>
  </si>
  <si>
    <t>Durante el mes de junio de 2025, las Duplas de Atención Psicosocial realizaron un total de 401 atenciones, de las cuales 107 corresponden a primeras atenciones y 294 a seguimientos efectivos. El proceso de orientación, atención y acompañamiento psicosocial facilitado por las profesionales aportó al reconocimiento de las violencias y a la garantía del derecho de las mujeres a una vida libre de las mismas. 
Con corte al mes de junio se han realizado 1416 atenciones por parte de las Duplas Psicosociales</t>
  </si>
  <si>
    <t>Durante el mes de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</si>
  <si>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junio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</si>
  <si>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junio se recibieron 39 solicitudes de cupo (mujeres víctimas de violencia con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Las 32 solicitudes de cupo que cumplieron con los criterios de ingreso, conllevaron la acogida de 66  personas nuevas, entre las cuales se encontraban 32  mujeres adultas y adultas mayores víctimas de violencia y 34 niños, niñas y adolescentes. Durante el mes de junio estuvieron acogidas un total de 165 personas (mujeres víctimas de violencia y personas a cargo) en las Casas Refugio.  </t>
  </si>
  <si>
    <t xml:space="preserve">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44 resultaron en desistimiento de cupo y 29 no cumplieron con los criterios para el ingreso a Casa Refugio. 
Las 231 solicitudes de cupo que cumplieron con los criterios de ingreso, conllevaron la acogida de 492  personas nuevas, entre las cuales se encontraban 232  mujeres adultas víctimas de violencia y 260 niños, niñas, adolescentes y personas de sus grupos familiares. </t>
  </si>
  <si>
    <t>Logros: En el mes de junio se recibieron 39 solicitudes de cupo (mujeres víctimas de violencia y personas a cargo) en el correo institucional de Casas Refugio, de las cuales se aceptaron y se realizaron los trámites de ingreso para 32 solicitudes al evidenciar que cumplían con los criterios, 2 resultaron en desistimiento de cupo y 5 en el no cumplimiento de criterios para el ingreso a Casa Refugio.
En el periodo de enero a  junio de 2025 se recibieron 304 solicitudes de cupo (mujeres víctimas de violencia y personas a cargo) en el correo institucional de Casas Refugio, de las cuales se aceptaron y se realizaron los trámites de ingreso para 231 solicitudes al evidenciar que cumplían con los criterios, a través de 6 Casas Refugio; 44 resultaron en desistimiento de cupo para el ingreso a Casa Refugio y 29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</si>
  <si>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junio se brindó acogida a 66  personas nuevas (mujeres víctimas de violencia y personas a cargo) que cumplieron los criterios de ingreso a las Casas Refugio, de las cuales 32  fueron mujeres adultas y adultas mayores, 3 adolescente, 25 niñas y niños y 6 bebés. Bajo ese marco, en junio estuvieron acogidas un total de 165  personas en la Estrategia de Casas Refugio en sus tres Modelos: Tradicional, Intermedio y Rural.
En el periodo de enero a junio de 2025 se brindó acogida a 492 personas nuevas (mujeres víctimas de violencia y personas a cargo) que cumplieron los criterios de ingreso a las Casas Refugio, de las cuales 232 son mujeres adultas y adultas mayores, 35 adolescentes, 169 niñas y niños y 56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</si>
  <si>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junio se dio cumplimiento a la operación de la Estrategia Casas Refugio a través del funcionamiento de 6 casas, 4 en el Modelo de Atención Tradicional, 1 del Modelo Intermedio y 1 de la Modelo Rural.</t>
  </si>
  <si>
    <t xml:space="preserve">En el periodo entre enero a junio de 2025 ingresaron un total de 492 personas nuevas en las Casas Refugio, de las cuales 232 fueron mujeres adultas víctimas de violencia y 260 niños, niñas, adolescentes de sus sistemas familiares dependientes. </t>
  </si>
  <si>
    <t>Durante el mes de junio ingresaron un total de 66 personas nuevas en las Casas Refugio, de las cuales 32 fueron mujeres adultas y adulta mayor víctimas de violencia y 34 niños, niñas, adolescentes de sus sistemas familiares dependientes.
En el periodo entre enero a junio de 2025 ingresaron un total de 492 personas nuevas en las Casas Refugio, de las cuales 232 fueron mujeres adultas y adulta mayor víctimas de violencia y 260 niños, niñas, adolescentes de sus sistemas familiares dependientes.
No se presentaron retrasos.</t>
  </si>
  <si>
    <t xml:space="preserve">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</si>
  <si>
    <t>Con corte al mes de junio se recepcionaron y gestionaron 1147 incidentes con código de tipificación 204-Tentativa de Feminicidio priorizado para la atención en urgencia/emergencia a través de la móvil mujer de la AgenciaMuj bajo un esquema de duplas psico jurídicas. De estos incidentes 613 incidentes fueron orientaciones psico-jurídicas efectivas y 534 fueron casos gestionados con Contacto Inicial fallido.</t>
  </si>
  <si>
    <r>
      <rPr>
        <sz val="11"/>
        <color rgb="FF000000"/>
        <rFont val="Arial"/>
        <family val="2"/>
      </rPr>
      <t xml:space="preserve">Logros: De acuerdo con los registros del Simisional 2.0. En el mes de junio fueron contestados, analizados o gestionados 698 incidentes por la AgenciaMuj de los códigos de tipificación priorizados.
De estos, 186 incidentes fueron no procedentes (incluye el estado No procedente y Sin información), 512 fueron direccionados a equipos de la SDMujer para atención post-evento y en emergencia. Se desarrollaron 2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</si>
  <si>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junio se recepcionaron y gestionaron 154 incidentes con código de tipificación 204-Tentativa de Feminicidio priorizado para la atención en urgencia/emergencia a través de la móvil mujer de la AgenciaMuj bajo un esquema de duplas psico jurídicas.
De estos, se realizaron 83 orientaciones psico-jurídicas efectivas  y se gestionaron 71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</si>
  <si>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r>
      <t>Logros: Durante el mes de junio se llevaron a cabo 92</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En el periodo de enero a junio de 2025 se llevaron a cabo 416</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</si>
  <si>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t>https://secretariadistritald-my.sharepoint.com/:f:/g/personal/devaj_sdmujer_gov_co/Er1Pf8t-CdpJrFHIw741V7gBWbEx_GF2n57Y5U_5431jeQ?e=yYhksv</t>
  </si>
  <si>
    <t>https://secretariadistritald-my.sharepoint.com/:f:/g/personal/devaj_sdmujer_gov_co/Ekew0vlTSxBIlp1NB7u4NwwBsFsTuLqiGx4AjRwLqATZzA?e=0bJNPj</t>
  </si>
  <si>
    <t>https://secretariadistritald-my.sharepoint.com/:f:/g/personal/devaj_sdmujer_gov_co/EpX9PS87rsdKhER0Zdt9ihIB0QPcII5Bf3Qha7AdziKplg?e=HPUwOg</t>
  </si>
  <si>
    <t>https://secretariadistritald-my.sharepoint.com/:f:/g/personal/devaj_sdmujer_gov_co/EhKwzbIEfRRMnWG6SXi6U64BrpxOWwgIZJrI0DwmwmF7-w?e=RbhpOn</t>
  </si>
  <si>
    <t>https://secretariadistritald-my.sharepoint.com/:f:/g/personal/devaj_sdmujer_gov_co/EhyDoeZypkNHqXGKjGP88LcBM0TOBKSexvMfo7lyEGJkdg?e=FmhJEo</t>
  </si>
  <si>
    <t>https://secretariadistritald-my.sharepoint.com/:f:/g/personal/devaj_sdmujer_gov_co/EpqLTDEmNe1Cg1x6uVjPCLMBR00v6sSG7RFKVyYe28y4gw?e=6vKbBK</t>
  </si>
  <si>
    <t>https://secretariadistritald-my.sharepoint.com/:f:/g/personal/devaj_sdmujer_gov_co/Eir4jCpH7phPtSzkFJG1_RcBEmZDygHt19GF6anFK0qThg?e=IYR6Ls</t>
  </si>
  <si>
    <t>https://secretariadistritald-my.sharepoint.com/:f:/g/personal/devaj_sdmujer_gov_co/Eo7Ymirrh0dAu26a2Mmgs6MBjwvVvOn5rJ7P20Kyi4rf1g?e=gZFvZS</t>
  </si>
  <si>
    <t>https://secretariadistritald-my.sharepoint.com/:f:/g/personal/devaj_sdmujer_gov_co/Erpd3K3IHzhPk4DHLgUKp7UBCt4JBr70pjghQuNIh-aDRA?e=5ao7WY</t>
  </si>
  <si>
    <t>https://secretariadistritald-my.sharepoint.com/:f:/g/personal/devaj_sdmujer_gov_co/EgVBl8r1zehCtPCnzmITqAIBxjtZiFe0kY7sYss2fsAX9g?e=kI8xIs</t>
  </si>
  <si>
    <r>
      <t xml:space="preserve">En el mes de junio para la prevención y atención de violencias contra las mujeres en el espacio y transporte público:
- Se brindaron </t>
    </r>
    <r>
      <rPr>
        <b/>
        <sz val="11"/>
        <color theme="1"/>
        <rFont val="Arial"/>
        <family val="2"/>
      </rPr>
      <t xml:space="preserve">276 </t>
    </r>
    <r>
      <rPr>
        <sz val="11"/>
        <color theme="1"/>
        <rFont val="Arial"/>
        <family val="2"/>
      </rPr>
      <t xml:space="preserve">atenciones psico-jurídicas en dupla a mujeres víctimas de violencias en el espacio y el transporte público, de las cuales </t>
    </r>
    <r>
      <rPr>
        <b/>
        <sz val="11"/>
        <color theme="1"/>
        <rFont val="Arial"/>
        <family val="2"/>
      </rPr>
      <t>69</t>
    </r>
    <r>
      <rPr>
        <sz val="11"/>
        <color theme="1"/>
        <rFont val="Arial"/>
        <family val="2"/>
      </rPr>
      <t xml:space="preserve"> fueron nuevas atenciones y </t>
    </r>
    <r>
      <rPr>
        <b/>
        <sz val="11"/>
        <color theme="1"/>
        <rFont val="Arial"/>
        <family val="2"/>
      </rPr>
      <t>207</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</si>
  <si>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junio para la prevención y atención de violencias contra las mujeres en el espacio y transporte público:
- Se brindaron </t>
    </r>
    <r>
      <rPr>
        <b/>
        <sz val="11"/>
        <color theme="1"/>
        <rFont val="Arial"/>
        <family val="2"/>
      </rPr>
      <t xml:space="preserve">974 </t>
    </r>
    <r>
      <rPr>
        <sz val="11"/>
        <color theme="1"/>
        <rFont val="Arial"/>
        <family val="2"/>
      </rPr>
      <t xml:space="preserve">atenciones psico-jurídicas en dupla a mujeres víctimas de violencias en el espacio y el transporte público, de las cuales </t>
    </r>
    <r>
      <rPr>
        <b/>
        <sz val="11"/>
        <color theme="1"/>
        <rFont val="Arial"/>
        <family val="2"/>
      </rPr>
      <t>243</t>
    </r>
    <r>
      <rPr>
        <sz val="11"/>
        <color theme="1"/>
        <rFont val="Arial"/>
        <family val="2"/>
      </rPr>
      <t xml:space="preserve"> fueron nuevas atenciones y </t>
    </r>
    <r>
      <rPr>
        <b/>
        <sz val="11"/>
        <color theme="1"/>
        <rFont val="Arial"/>
        <family val="2"/>
      </rPr>
      <t>731</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</si>
  <si>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junio se brindaron </t>
    </r>
    <r>
      <rPr>
        <b/>
        <sz val="11"/>
        <rFont val="Arial"/>
        <family val="2"/>
      </rPr>
      <t>276</t>
    </r>
    <r>
      <rPr>
        <sz val="11"/>
        <rFont val="Arial"/>
        <family val="2"/>
      </rPr>
      <t xml:space="preserve"> atenciones psico-jurídicas en dupla a mujeres víctimas de violencias en el espacio y el transporte público, de las cuales </t>
    </r>
    <r>
      <rPr>
        <b/>
        <sz val="11"/>
        <rFont val="Arial"/>
        <family val="2"/>
      </rPr>
      <t>69</t>
    </r>
    <r>
      <rPr>
        <sz val="11"/>
        <rFont val="Arial"/>
        <family val="2"/>
      </rPr>
      <t xml:space="preserve"> fueron nuevas atenciones y </t>
    </r>
    <r>
      <rPr>
        <b/>
        <sz val="11"/>
        <rFont val="Arial"/>
        <family val="2"/>
      </rPr>
      <t>207</t>
    </r>
    <r>
      <rPr>
        <sz val="11"/>
        <rFont val="Arial"/>
        <family val="2"/>
      </rPr>
      <t xml:space="preserve"> seguimientos efectivos. Dichas atenciones incluyeron primeros acercamientos, orientaciones y seguimientos a los casos de mujeres que requirieron acompañamiento integral.
Con corte al mes de junio las Duplas Psico-Jurídicas han realizado un total de </t>
    </r>
    <r>
      <rPr>
        <b/>
        <sz val="11"/>
        <rFont val="Arial"/>
        <family val="2"/>
      </rPr>
      <t>974</t>
    </r>
    <r>
      <rPr>
        <sz val="11"/>
        <rFont val="Arial"/>
        <family val="2"/>
      </rPr>
      <t xml:space="preserve"> atenciones psico-jurídicas en dupla a mujeres víctimas de violencias en el espacio y el transporte público, de las cuales </t>
    </r>
    <r>
      <rPr>
        <b/>
        <sz val="11"/>
        <rFont val="Arial"/>
        <family val="2"/>
      </rPr>
      <t>243</t>
    </r>
    <r>
      <rPr>
        <sz val="11"/>
        <rFont val="Arial"/>
        <family val="2"/>
      </rPr>
      <t xml:space="preserve"> fueron primeras atenciones y </t>
    </r>
    <r>
      <rPr>
        <b/>
        <sz val="11"/>
        <rFont val="Arial"/>
        <family val="2"/>
      </rPr>
      <t>731</t>
    </r>
    <r>
      <rPr>
        <sz val="11"/>
        <rFont val="Arial"/>
        <family val="2"/>
      </rPr>
      <t xml:space="preserve"> seguimientos efectivos.
Reporte diferenciado:
Nuevas atenciones en Transporte Público: 11
Seguimiento efectivos en Transporte Público: 34
Nuevas atenciones en Espacio Público: 58
Seguimiento efectivos en Espacio Público: 173
Con corte al mes de junio se han realizado en reporte diferenciado:
Nuevas atenciones en Transporte Público: 65
Seguimiento efectivos en Transporte Público: 145
Nuevas atenciones en Espacio Público: 171
Seguimiento efectivos en Espacio Público: 573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</si>
  <si>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junio, en el marco de la asistencia técnica para el fortalecimiento de las capacidades del sector transporte, se llevaron a cabo</t>
    </r>
    <r>
      <rPr>
        <b/>
        <sz val="11"/>
        <rFont val="Arial"/>
        <family val="2"/>
      </rPr>
      <t xml:space="preserve"> (3)</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180625 Megatoma de Mujer y Género Estación Troncal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190625 Megatoma de Mujer y Género Portal Tunal y Metrocable: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240625 Megatoma de Mujer y Género Estación Troncal Marsella: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junio se realizaron </t>
    </r>
    <r>
      <rPr>
        <b/>
        <sz val="11"/>
        <rFont val="Arial"/>
        <family val="2"/>
      </rPr>
      <t xml:space="preserve">(24) </t>
    </r>
    <r>
      <rPr>
        <sz val="11"/>
        <rFont val="Arial"/>
        <family val="2"/>
      </rPr>
      <t xml:space="preserve">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</si>
  <si>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https://secretariadistritald-my.sharepoint.com/:f:/g/personal/devaj_sdmujer_gov_co/EsrL3FaxPq9HmcA0tlUQVTIBMfVl7l_HgxMOALQGTd84gw?e=666yNA</t>
  </si>
  <si>
    <t>https://secretariadistritald-my.sharepoint.com/:f:/g/personal/devaj_sdmujer_gov_co/Etzf9dfFqzZLus86jkfNLtsBpXH9D5ryMsaIxyFB4mnecA?e=UAwkXV</t>
  </si>
  <si>
    <r>
      <t xml:space="preserve">Logros: En junio a través del curso virtual "El derecho de las mujeres a una vida libre de violencias", se capacitaron </t>
    </r>
    <r>
      <rPr>
        <b/>
        <sz val="11"/>
        <color theme="1"/>
        <rFont val="Arial"/>
        <family val="2"/>
      </rPr>
      <t>54</t>
    </r>
    <r>
      <rPr>
        <sz val="11"/>
        <color theme="1"/>
        <rFont val="Arial"/>
        <family val="2"/>
      </rPr>
      <t xml:space="preserve"> servidoras(es) y 7 ciudadanas(os) a través de los 4 módulos y las 9 unidades temáticas dispuestas. 
Así mismo, a partir de </t>
    </r>
    <r>
      <rPr>
        <b/>
        <sz val="11"/>
        <color theme="1"/>
        <rFont val="Arial"/>
        <family val="2"/>
      </rPr>
      <t>87</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 xml:space="preserve">1454 </t>
    </r>
    <r>
      <rPr>
        <sz val="11"/>
        <color theme="1"/>
        <rFont val="Arial"/>
        <family val="2"/>
      </rPr>
      <t xml:space="preserve">servidoras y servidores públicos, para un total de </t>
    </r>
    <r>
      <rPr>
        <b/>
        <sz val="11"/>
        <color theme="1"/>
        <rFont val="Arial"/>
        <family val="2"/>
      </rPr>
      <t>1508</t>
    </r>
    <r>
      <rPr>
        <sz val="11"/>
        <color theme="1"/>
        <rFont val="Arial"/>
        <family val="2"/>
      </rPr>
      <t xml:space="preserve"> servidores(as) formados(as) en el mes de junio.
Con corte al mes de junio se fortalecieron las capacidades de </t>
    </r>
    <r>
      <rPr>
        <b/>
        <sz val="11"/>
        <color theme="1"/>
        <rFont val="Arial"/>
        <family val="2"/>
      </rPr>
      <t>6593</t>
    </r>
    <r>
      <rPr>
        <sz val="11"/>
        <color theme="1"/>
        <rFont val="Arial"/>
        <family val="2"/>
      </rPr>
      <t xml:space="preserve"> servidores(as) a partir </t>
    </r>
    <r>
      <rPr>
        <b/>
        <sz val="11"/>
        <color theme="1"/>
        <rFont val="Arial"/>
        <family val="2"/>
      </rPr>
      <t>356</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</si>
  <si>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junio se participó en </t>
    </r>
    <r>
      <rPr>
        <b/>
        <sz val="11"/>
        <color theme="1"/>
        <rFont val="Arial"/>
        <family val="2"/>
      </rPr>
      <t xml:space="preserve">(12) </t>
    </r>
    <r>
      <rPr>
        <sz val="11"/>
        <color theme="1"/>
        <rFont val="Arial"/>
        <family val="2"/>
      </rPr>
      <t xml:space="preserve">espacios de articulación y coordinación de acciones estratégicas para la prevención, atención y sanción de las violencias contra las mujeres en el Distrito Capital:
(1) 030625 Articulación de acciones interinstitucionales con la empresa Almagrario para el fortalecimiento de la autonomía económica de mujeres víctimas de violencia.
(2) 040625 Articulación de acciones intrainstitucionales con la delegada de la Subsecretaría de Fortalecimiento de Capacidades y Oportunidades para el apoyo técnico a la Mesa de Dialogo con Instituciones de Educación Superior.
(3) 040625 Articulación de acciones interinstitucionales con la empresa BRM y la Dirección de Derechos y Diseño de Políticas para la inclusión de la empresa en el programa Sello en Igualdad.
(4) 060625 Seguimiento a la articulación de acciones interinstitucionales con la empresa OXXO para el fortalecimiento de la prevención de violencias contra las mujeres por medio de una alianza estrategia con la entidad.
(5) 100625 Articulación de acciones interinstitucionales con la Empresa Grupo GELSA para la articulación de acciones de prevención de violencias contra las mujeres en la Estrategia Redes Seguras para las Mujeres.
(6) 160625 Articulación de acciones intrainstitucionales con la Oficina Asesora de Comunicaciones, con el fin de establecer el contenido comunicativo a presentar por parte del Equipo de Prevención SOFIA.
(7) 200625 Articulación de acciones intrainstitucionales con la Dirección de Derechos y Diseño de Políticas para la socialización de una estrategia piloto para la prevención de violencias contra las mujeres en frentes de obra.
(8) 240625 Articulación de acciones interinstitucionales con la empresa Grupo Eulen para el fortalecimiento de la autonomía económica de mujeres víctimas de violencia.
(9) 240625 Articulación de acciones intrainstitucionales con la Dirección de Enfoque Diferencial para revisar el balance de implementación de las Políticas Públicas con grupos étnicos.
(10) 250625 Seguimiento a la articulación de acciones interinstitucionales con la Constructora Amarilo para el fortalecimiento de la prevención de violencias contra las mujeres por medio de una alianza para establecer Redes Seguras para las Mujeres en Propiedad Horizontal.
(11) 250625 Articulación de acciones intrainstitucionales con la Dirección de Territorialización de Derechos para establecer el trabajo en conjunto para el fortalecimiento a las organizaciones de mujeres Palenqueras.
(12) 260625 Articulación de acciones interinstitucionales con la Alcaldía Local de Fontibón y la Patrulla Púrpura de la misma localidad, con el fin de presentar la estrategia Redes Seguras para las Mujeres en Propiedad Horizontal.
Con corte al mes de junio se participó en </t>
    </r>
    <r>
      <rPr>
        <b/>
        <sz val="11"/>
        <color theme="1"/>
        <rFont val="Arial"/>
        <family val="2"/>
      </rPr>
      <t>(58)</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
</t>
    </r>
  </si>
  <si>
    <r>
      <t xml:space="preserve">Logros: En junio, en el marco de la asistencia técnica para el fortalecimiento de los componentes de prevención, atención, protección y sanción del Sistema Distrital SOFIA, se llevaron a cabo </t>
    </r>
    <r>
      <rPr>
        <b/>
        <sz val="11"/>
        <color theme="1"/>
        <rFont val="Arial"/>
        <family val="2"/>
      </rPr>
      <t>(9)</t>
    </r>
    <r>
      <rPr>
        <sz val="11"/>
        <color theme="1"/>
        <rFont val="Arial"/>
        <family val="2"/>
      </rPr>
      <t xml:space="preserve"> espacios de articulación entre entidades distritales:
(1) 050625 Asistencia técnica a la Secretaría de Educación Distrital para la planeación de la segunda sesión de la Mesa de Dialogo para el abordaje de violencias basadas en género con Instituciones de Educación Superior.
(2) 060625 Asistencia técnica al Instituto Distrital de Participación y Acción Comunal y la Alcaldía Local de Suba para la evaluación del segundo recorrido de la estrategia Redes Seguras para las Mujeres en Propiedad Horizontal.
(3) 110625 Asistencia técnica al Instituto Distrital de Participación y Acción Comunal y la Alcaldía Local de Suba para la planeación del tercer recorrido de la estrategia Redes Seguras para las Mujeres en Propiedad Horizontal.
(4) 160625 Asistencia técnica a la Secretaría de Educación Distrital para la planeación de la metodología de la actividad central para la segunda sesión de la Mesa de Dialogo para el abordaje de violencias basadas en género con Instituciones de Educación Superior.
(5) 240625 Asistencia técnica a la Secretaría Distrital de Integración Social para la planeación del cronograma de sensibilización del derecho de las mujeres a una vida libre de violencias y la Ruta Única de Atención a funcionarios/as de las Comisarias de Familia.
(6) 250625 Asistencia técnica a la Secretaría General de la Alcaldía Mayor de Bogotá, para la incorporación de la Línea Púrpura Distrital en el IVR de la Línea 195.
(7) 250625 Asistencia técnica al Instituto Distrital de Participación y Acción Comunal y la Alcaldía Local de Suba para la evaluación del tercer recorrido de la estrategia Redes Seguras para las Mujeres en Propiedad Horizontal.
En especial, para el fortalecimiento de los componentes del Sistema SOFIA relacionados con las violencias contra las mujeres en el espacio público, se llevaron a cabo (2) espacios de articulación entre entidades distritales con competencia en este ámbito:
(1) 100625 Asistencia técnica al Instituto Distrital de las Artes para la implementación de un punto seguro en el Festival Rock al Parque.
(2) 110625 Asistencia técnica a la Fundación Gilberto Álzate Avendaño para la implementación de un punto seguro en el Festival Monumentum.
En total, con corte al mes de junio se realizaron </t>
    </r>
    <r>
      <rPr>
        <b/>
        <sz val="11"/>
        <color theme="1"/>
        <rFont val="Arial"/>
        <family val="2"/>
      </rPr>
      <t xml:space="preserve">(46) </t>
    </r>
    <r>
      <rPr>
        <sz val="11"/>
        <color theme="1"/>
        <rFont val="Arial"/>
        <family val="2"/>
      </rPr>
      <t xml:space="preserve">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</si>
  <si>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https://secretariadistritald-my.sharepoint.com/:f:/g/personal/devaj_sdmujer_gov_co/EqCtXxrhsydNkYSnx-gtOHkB8Txv2zBsjtBH6IcPfVb2ow?e=zYfi2T</t>
  </si>
  <si>
    <t>https://secretariadistritald-my.sharepoint.com/:f:/g/personal/devaj_sdmujer_gov_co/EiUoDa4q1dVBkZEOrZbVyZgBcLD9bivbLbJ43k8mXxU1og?e=4aadIX</t>
  </si>
  <si>
    <t>https://secretariadistritald-my.sharepoint.com/:f:/g/personal/devaj_sdmujer_gov_co/EsG_X870_atLpqv4mBS6X64BD8WuqxBvXKpx28fPVdJmIw?e=JR19AY</t>
  </si>
  <si>
    <r>
      <t xml:space="preserve">En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(2)</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(31)</t>
    </r>
    <r>
      <rPr>
        <sz val="11"/>
        <color theme="1"/>
        <rFont val="Arial"/>
        <family val="2"/>
      </rPr>
      <t xml:space="preserve"> jornadas de formación y sensibilización, se logró la participación de</t>
    </r>
    <r>
      <rPr>
        <b/>
        <sz val="11"/>
        <color theme="1"/>
        <rFont val="Arial"/>
        <family val="2"/>
      </rPr>
      <t xml:space="preserve"> (677)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Rock al Parque, contando con el alcance de </t>
    </r>
    <r>
      <rPr>
        <b/>
        <sz val="11"/>
        <color theme="1"/>
        <rFont val="Arial"/>
        <family val="2"/>
      </rPr>
      <t>(1890)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(276)</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</si>
  <si>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junio,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(18)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(113)</t>
    </r>
    <r>
      <rPr>
        <sz val="11"/>
        <color theme="1"/>
        <rFont val="Arial"/>
        <family val="2"/>
      </rPr>
      <t xml:space="preserve"> jornadas de formación y sensibilización, se logro la participación de </t>
    </r>
    <r>
      <rPr>
        <b/>
        <sz val="11"/>
        <color theme="1"/>
        <rFont val="Arial"/>
        <family val="2"/>
      </rPr>
      <t>(2727)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(10)</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dos</t>
    </r>
    <r>
      <rPr>
        <b/>
        <sz val="11"/>
        <color theme="1"/>
        <rFont val="Arial"/>
        <family val="2"/>
      </rPr>
      <t xml:space="preserve"> (3)</t>
    </r>
    <r>
      <rPr>
        <sz val="11"/>
        <color theme="1"/>
        <rFont val="Arial"/>
        <family val="2"/>
      </rPr>
      <t xml:space="preserve"> puntos seguros para las mujeres en el Festivales Estéreo Picnic y Baum, contando con el alcance de (4050)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(974)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</si>
  <si>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https://secretariadistritald-my.sharepoint.com/:f:/g/personal/devaj_sdmujer_gov_co/Em5GqwqSBKRAg58x_FITQgcB9IoaXzrs9dMGlFNCPPUtvg?e=treveE</t>
  </si>
  <si>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269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t>
    </r>
    <r>
      <rPr>
        <b/>
        <sz val="11"/>
        <color theme="1"/>
        <rFont val="Arial"/>
        <family val="2"/>
      </rPr>
      <t xml:space="preserve"> 5</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</si>
  <si>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22</t>
    </r>
    <r>
      <rPr>
        <sz val="11"/>
        <color theme="1"/>
        <rFont val="Arial"/>
        <family val="2"/>
      </rPr>
      <t xml:space="preserve"> servidoras y servidores sobre el derecho de las mujeres a una vida libre de violencias.
- Realización de 1 espacios de asistencia técnica para el fortalecimiento de los componentes del Sistema SOFIA.</t>
    </r>
  </si>
  <si>
    <r>
      <t>Logros: En febrero a través del curso virtual "El derecho de las mujeres a una vida libre de violencias", se capacitaron</t>
    </r>
    <r>
      <rPr>
        <b/>
        <sz val="11"/>
        <color theme="1"/>
        <rFont val="Arial"/>
        <family val="2"/>
      </rPr>
      <t xml:space="preserve"> 4 </t>
    </r>
    <r>
      <rPr>
        <sz val="11"/>
        <color theme="1"/>
        <rFont val="Arial"/>
        <family val="2"/>
      </rPr>
      <t>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t>
    </r>
    <r>
      <rPr>
        <b/>
        <sz val="11"/>
        <color theme="1"/>
        <rFont val="Arial"/>
        <family val="2"/>
      </rPr>
      <t xml:space="preserve"> 265</t>
    </r>
    <r>
      <rPr>
        <sz val="11"/>
        <color theme="1"/>
        <rFont val="Arial"/>
        <family val="2"/>
      </rPr>
      <t xml:space="preserve">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r>
  </si>
  <si>
    <r>
      <t xml:space="preserve">En el mes de junio para el fortalecimiento de los componentes de prevención, atención, protección y sanción del Sistema Distrital SOFIA, se desarrollaron las siguientes acciones: 
- El fortalecimiento de las capacidades de </t>
    </r>
    <r>
      <rPr>
        <b/>
        <sz val="11"/>
        <color theme="1"/>
        <rFont val="Arial"/>
        <family val="2"/>
      </rPr>
      <t>(1508)</t>
    </r>
    <r>
      <rPr>
        <sz val="11"/>
        <color theme="1"/>
        <rFont val="Arial"/>
        <family val="2"/>
      </rPr>
      <t xml:space="preserve"> servidoras y servidores sobre el derecho de las mujeres a una vida libre de violencias.
- Participación en </t>
    </r>
    <r>
      <rPr>
        <b/>
        <sz val="11"/>
        <color theme="1"/>
        <rFont val="Arial"/>
        <family val="2"/>
      </rPr>
      <t>(12)</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(9)</t>
    </r>
    <r>
      <rPr>
        <sz val="11"/>
        <color theme="1"/>
        <rFont val="Arial"/>
        <family val="2"/>
      </rPr>
      <t xml:space="preserve"> espacios de asistencia técnica para el fortalecimiento de los componentes del Sistema SOFIA.</t>
    </r>
  </si>
  <si>
    <r>
      <t xml:space="preserve">Entre los meses de enero y junio para el fortalecimiento de los componentes de prevención, atención, protección y sanción del Sistema Distrital SOFIA, se desarrollaron las siguientes acciones: 
- El fortalecimiento de las capacidades de </t>
    </r>
    <r>
      <rPr>
        <b/>
        <sz val="11"/>
        <color theme="1"/>
        <rFont val="Arial"/>
        <family val="2"/>
      </rPr>
      <t>(6593)</t>
    </r>
    <r>
      <rPr>
        <sz val="11"/>
        <color theme="1"/>
        <rFont val="Arial"/>
        <family val="2"/>
      </rPr>
      <t xml:space="preserve"> servidoras y servidores sobre el derecho de las mujeres a una vida libre de violencias.
- Participación en </t>
    </r>
    <r>
      <rPr>
        <b/>
        <sz val="11"/>
        <color theme="1"/>
        <rFont val="Arial"/>
        <family val="2"/>
      </rPr>
      <t xml:space="preserve">(58)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(46)</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</si>
  <si>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291 </t>
    </r>
    <r>
      <rPr>
        <sz val="11"/>
        <color theme="1"/>
        <rFont val="Arial"/>
        <family val="2"/>
      </rPr>
      <t xml:space="preserve">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</si>
  <si>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 el mes de enero para el fortalecimiento de los componentes de prevención, atención, protección y sanción del Sistema Distrital SOFIA, se desarrollaron las siguientes acciones: 
- El fortalecimiento de las capacidades de </t>
    </r>
    <r>
      <rPr>
        <b/>
        <sz val="11"/>
        <color theme="1"/>
        <rFont val="Arial"/>
        <family val="2"/>
      </rPr>
      <t xml:space="preserve">22 </t>
    </r>
    <r>
      <rPr>
        <sz val="11"/>
        <color theme="1"/>
        <rFont val="Arial"/>
        <family val="2"/>
      </rPr>
      <t>servidoras y servidores sobre el derecho de las mujeres a una vida libre de violencias.
- Realización de</t>
    </r>
    <r>
      <rPr>
        <b/>
        <sz val="11"/>
        <color theme="1"/>
        <rFont val="Arial"/>
        <family val="2"/>
      </rPr>
      <t xml:space="preserve"> 1</t>
    </r>
    <r>
      <rPr>
        <sz val="11"/>
        <color theme="1"/>
        <rFont val="Arial"/>
        <family val="2"/>
      </rPr>
      <t xml:space="preserve"> espacio de asistencia técnica para el fortalecimiento de los componentes del Sistema SOFIA.</t>
    </r>
  </si>
  <si>
    <t xml:space="preserve">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para la apropiación del espacio público por parte de las mujeres. (Recorridos, Bicirodadas, Murales)
Jornadas de difusión de la Ruta de atención a mujeres víctimas de violencias y en riesgo de feminicidio 
Mega Tomas Mujer y Género de TM
Jornadas de sensibilización sobre el derecho a una vida libre de violencias en IED y la comunidad educativa.
Mesas de trabajo para el seguimiento de la implementación de los PLSM con entidades y ciudadanas. 
Acompañamiento Encuentros Comunitarios de la MEBOG y Juntas Zonales de Seguridad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t>
  </si>
  <si>
    <t>En mayo se llevaron a cabo 12 espacios técnicos con las Alcaldías Locales donde se avanzó en la definición de fechas y agendas para las segundas sesiones del año de los Consejos Locales de Seguridad para las Mujeres, así se realizaron 9 sesiones de los Consejos en las localidades de: Chapinero, Santa Fe, Fontibón, Engativá, Barrios Unidos., Los Mártires, Puente Aranda., La Candelaria y Sumapaz. Se realizaron 17 encuentros con las entidades locales para la concertación y formulación de las estrategias de prevención de violencias contra las mujeres de los Planes Locales de Seguridad para las Mujeres 2025. Se realizaron 49  acciones de prevención de violencias contra las mujeres en el espacio público y 14 mesas de trabajo para la prevención del delito de feminicidio.</t>
  </si>
  <si>
    <t>Entre enero y juniose llevaron a cabo 64 espacios técnicos con las Alcaldías Locales donde se avanzó en la definición de fechas y agendas para las primeras y y segundas sesiones del año de los Consejos Locales de Seguridad para las Mujeres, así se realizaron las 20 sesiones de los CLSM, dando por culminada la primera ronda el año y dando inicio a la segunda ronda con el desarrollo de 12 sesiones de esta instancia.  Se realizaron 75 encuentros con las entidades locales para la concertación y formulación de las estrategias de prevención de violencias contra las mujeres de los Planes Locales de Seguridad para las Mujeres 2025. Se realizaron 184 acciones de prevención de violencias contra las mujeres en el espacio público y  62 mesas de trabajo para la prevención del delito de feminicidio.</t>
  </si>
  <si>
    <t>Logros: En junio se realizaron 12 espacios técnicos con las Alcaldías Locales de: Usaquén, Chapinero, Santa Fe, Usme, Tunjuelito, Bosa, Kennedy, Barrios Unidos, Teusaquillo, Antonio Nariño, La Candelaria y Ciudad Bolívar, donde se definieron las fechas y agendas de las segundas sesiones del año de los Consejos Locales de Seguridad para las Mujeres, las cuales se programaron para mayo, junio y julio con base en la agenda propuesta por parte de la SDMujer.
Con corte al mes de junio se realizaron 64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</si>
  <si>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juniose realizaron 17 encuentros con las entidades locales para la concertación y formulación de los compromisos y estrategias de prevención de violencias contra las mujeres de los Planes Locales de Seguridad para las Mujeres de: Usaquén, Chapinero, Santa Fe, Usme, Tunjuelito, Bosa, Kennedy, Fontibón, Engativá, Barrios Unidos, Teusaquillo, Los Mártires, Antonio Nariño., Puente Aranda., Rafael Uribe, Ciudad Bolívar y Sumapaz.
Con corte al mes de junio se realizaron 75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</si>
  <si>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junio se avanzó en el desarrollo de 49 acciones de prevención de violencias contra las mujeres en el espacio y transporte público en las localidades de: Usaquén, Chapinero, Santa Fe, Usme, Tunjuelito, Bosa, Fontibón, Engativá, Barrios Unidos, Teusaquillo, Los Mártires, Antonio Nariño, Puente Aranda, La Candelaria, Rafael Uribe y Ciudad Bolívar. 
Con corte al mes de junio se realizaron 184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</si>
  <si>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https://secretariadistritald-my.sharepoint.com/:f:/g/personal/devaj_sdmujer_gov_co/EmVRUIdfGwZMoRrX-Drcme0BWwDpeNBqVbNJ_4WFfMm9hA?e=SVFGPe</t>
  </si>
  <si>
    <t>https://secretariadistritald-my.sharepoint.com/:f:/g/personal/devaj_sdmujer_gov_co/Eiy02_C_OixOs1XHPHmNYVoBKgNBlNSrAPC7Z7qywZD95g?e=dwClGE</t>
  </si>
  <si>
    <t>Logros: En el mes de junio se llevaron a cabo 35 jornadas de capacitaciones y sensibilizaciones en temas como:  Socialización de la Estrategia Intersectorial, Denuncia ante Fiscalía, Cadena de custodia, protocolo de Atención a Mujeres Víctimas de violencia Sexual, activación de actos urgentes.
Con corte al mes de junio, en el marco de la estrategia de prevención del feminicidio (desde la Estrategia Intersectorial para la Prevención y Atención de Víctimas de Violencia de Género con Énfasis en Violencia Sexual y Feminicidio (Estrategia en hospitales), se llevaron a cabo 170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</si>
  <si>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https://secretariadistritald-my.sharepoint.com/:f:/g/personal/devaj_sdmujer_gov_co/EvmRTzKuQbtFnKxQPpQG400BcDUgFefWRQkQ38NSMsIfzQ?e=ooZk3T</t>
  </si>
  <si>
    <t>https://secretariadistritald-my.sharepoint.com/:f:/g/personal/devaj_sdmujer_gov_co/ElH4gDZQ_spCi8Zs63JY5RUBRDEqZgMPgJsRDKGqEo2x8Q?e=CQGYjR</t>
  </si>
  <si>
    <t>https://secretariadistritald-my.sharepoint.com/:f:/g/personal/devaj_sdmujer_gov_co/EoLF4TDeCXtOt-etB-XtedsBrFUxF6g409YWHVFVKTsifQ?e=NB5HHa</t>
  </si>
  <si>
    <t>https://secretariadistritald-my.sharepoint.com/:f:/g/personal/devaj_sdmujer_gov_co/EvOPGIhkDPRFrVjio2xZ_1cBnXFQtOWSGJmKTnix4ZI-rw?e=fgCvrw</t>
  </si>
  <si>
    <t>Logro: 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</si>
  <si>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junio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</si>
  <si>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junio de 2025 se realizaron 86 acciones reforzadas de articulación interinstitucional de 49 casos de mujeres en riesgo de feminicidio atendidas por el equipo SAAT. Las entidades a las que se enviaron casos fueron: FGN (44 solicitudes); Policía Bogotá (26 solicitudes); Comisarías de Familia (8 solicitudes); entes territoriales (7 solicitudes); y otras entidades (1 solicitud).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</si>
  <si>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https://secretariadistritald-my.sharepoint.com/:f:/g/personal/devaj_sdmujer_gov_co/EoH1kEyNbghMrQ_FWzZo_CMBJuX8L5sGEFe2LI9mwGmxDg?e=5slRBg</t>
  </si>
  <si>
    <t>https://secretariadistritald-my.sharepoint.com/:f:/g/personal/devaj_sdmujer_gov_co/EhbTJwOMBF1DghvVQuA_e-8B27wYYqgLdsTydUwX4-P5Qg?e=AN9t08</t>
  </si>
  <si>
    <t>https://secretariadistritald-my.sharepoint.com/:f:/g/personal/devaj_sdmujer_gov_co/Epa81iyimUJCqNU7xTnreMEBgMljjX5D5VWYQNNF_uEhug?e=37bFCV</t>
  </si>
  <si>
    <t>En junio de 2025 el Sistema Articulado de Alertas Tempranas-SAAT hizo seguimiento socio jurídico y psicosocial a 478 casos de mujeres en riesgo de feminicidio,según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</si>
  <si>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Entre enero y junio de 2025 el Sistema Articulado de Alertas Tempranas-SAAT hizo seguimiento jurídico y psicosocial a 1618 mujeres en riesgo de feminicidio, valoradas por el Instituto Nacional de Medicina Legal y Ciencias Forenses-INMLCF e identificadas por los equipos de atención de la Secretaría Distrital de la Mujer. Así mismo, impulsó 185 acciones de coordinación interinstitucional para aportar a la garantía de los derechos de las mujeres en riesgo de feminicidio.</t>
  </si>
  <si>
    <t>En junio de 2025 el Sistema Articulado de Alertas Tempranas-SAAT hizo seguimiento socio jurídico y psicosocial a 478 casos de mujeres en riesgo de feminicidio, según remisiones externas del Instituto Nacional de Medicina Legal y Ciencias Forenses, y remisiones internas de los equipos de la Secretaría Distrital de la Mujer. Así mismo, impulsó 86 acciones de coordinación interinstitucional para aportar a la garantía de los derechos de las mujeres en riesgo de feminicidio.</t>
  </si>
  <si>
    <t>Logros: Durante el mes de junio se realizaron un total de 2.718 intervenciones de las cuales 522 fue atención psicosocial, 29 intervención en crisis, 135 orientación e información general, 440 orientaciones en rutas de atención, 17 orientación en salud, 224 orientaciónes jurídicas, 3 primeros auxilios psicológicos y 1.348 otras intervenciones; a mujeres de acuerdo con las necesidades y demandas,  así como los hechos victimizantes. 
Nota: Una atención brindada puede tener más de un tipo de intervención
Con corte al mes de mayo se realizaron un total de 17.277 intervenciones de las cuales 3.276 fue atención psicosocial, 149 intervención en crisis, 1.031 orientación e información general, 2.803 orientaciones en rutas de atención, 64 orientación en salud, 1.358 orientaciónes jurídicas, 17 primeros auxilios psicológicos y 8.579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</si>
  <si>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https://secretariadistritald-my.sharepoint.com/:f:/g/personal/devaj_sdmujer_gov_co/EleIX8XlJtlGhSivzU-jT8oBmMXl-behFGYVcyeZxoq_jQ?e=WTu1J3</t>
  </si>
  <si>
    <t>https://secretariadistritald-my.sharepoint.com/:f:/g/personal/devaj_sdmujer_gov_co/EkyGRE9zJAlCpPys-B998O8B8YFTkWvTIeeDCIIBTQfdJg?e=cuTie2</t>
  </si>
  <si>
    <t>https://secretariadistritald-my.sharepoint.com/:f:/g/personal/devaj_sdmujer_gov_co/EnnQ2OKKPhFLnO8wIS7JxzkBU9aJeRw0w5kOxHZHjBjeQg?e=akhqI5</t>
  </si>
  <si>
    <t>https://secretariadistritald-my.sharepoint.com/:f:/g/personal/devaj_sdmujer_gov_co/Euw6uVawncRNhFO5Iao5dRQBqJbB1i0xtrHcoPW2YZv2yg?e=c38W9t</t>
  </si>
  <si>
    <t xml:space="preserve">De acuerdo con las matrices internas de información. Durante el mes de junio,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socio jurídicas a mujeres víctimas de violencia. </t>
  </si>
  <si>
    <t>Logros: Durante el mes de junio se realizaron 2 reuniones de supervisión técnica para brindar lineamientos técnicos para la implementación del enfoque diferencial.
En el periodo de enero a junio de 2025 se desarrollaron 6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</si>
  <si>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r>
      <t>Logros: Durante el mes de junio se realizaro</t>
    </r>
    <r>
      <rPr>
        <sz val="11"/>
        <rFont val="Arial"/>
        <family val="2"/>
      </rPr>
      <t>n 31</t>
    </r>
    <r>
      <rPr>
        <sz val="11"/>
        <color theme="1"/>
        <rFont val="Arial"/>
        <family val="2"/>
      </rPr>
      <t xml:space="preserve">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junio de 2025 se realizaron 157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Nota: se da alcance al reporte del mes anteior, falto incluir 3 reuniones, quedando para el mes de mayo  42 reuniones de supervisión técnica en las 6 Casas Refugio que operaron durante el mes.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r>
  </si>
  <si>
    <t>https://secretariadistritald-my.sharepoint.com/:x:/g/personal/devaj_sdmujer_gov_co/Ef4np098wrlMlJEBxKfpRTcBTHDs_S3C-QNvA3SrzTDxYA?e=HA0BXx</t>
  </si>
  <si>
    <t>https://secretariadistritald-my.sharepoint.com/:b:/g/personal/devaj_sdmujer_gov_co/EcN8sByOYGtJsihBz2Cott0Blp5F9tBZdzGjdYbFo4th3g?e=rcErQL</t>
  </si>
  <si>
    <t>Logros: En el mes de julio se llevaron a cabo 46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Con corte al mes de julio, en el marco de la estrategia de prevención del feminicidio (desde la Estrategia Intersectorial para la Prevención y Atención de Víctimas de Violencia de Género con Énfasis en Violencia Sexual y Feminicidio (Estrategia en hospitales), se llevaron a cabo 216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</si>
  <si>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De acuerdo con las matrices internas de información. Durante el mes de julio,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socio jurídicas a mujeres víctimas de violencia. </t>
  </si>
  <si>
    <t>Durante el mes de julio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</si>
  <si>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julio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</si>
  <si>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r>
      <t xml:space="preserve">Logros: Durante el mes de julio se llevaron a cabo 98 </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En el periodo de enero a julio de 2025 se llevaron a cabo 514</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</si>
  <si>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r>
      <t>Logros: Durante el mes de julio se realizaro</t>
    </r>
    <r>
      <rPr>
        <sz val="11"/>
        <rFont val="Arial"/>
        <family val="2"/>
      </rPr>
      <t xml:space="preserve">n 38 </t>
    </r>
    <r>
      <rPr>
        <sz val="11"/>
        <color theme="1"/>
        <rFont val="Arial"/>
        <family val="2"/>
      </rPr>
      <t>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julio de 2025 se realizaron 195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r>
  </si>
  <si>
    <t>Logros: Durante el mes de julio se realizaron 2 reuniones de supervisión técnica para brindar lineamientos técnicos para la implementación del enfoque diferencial.
En el periodo de enero a julio de 2025 se desarrollaron 8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</si>
  <si>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 xml:space="preserve">Durante el mes de julio se recibieron 45 solicitudes de cupo (mujeres víctimas de violencia con personas a cargo) en el correo institucional de Casas Refugio, de las cuales se aceptaron y se realizaron los trámites de ingreso para 30 solicitudes al evidenciar que cumplían con los criterios, 9 resultaron en desistimiento de cupo y 6 en el no cumplimiento de criterios para el ingreso a Casa Refugio. 
Las 30 solicitudes de cupo que cumplieron con los criterios de ingreso, conllevaron la acogida de 56  personas nuevas, entre las cuales se encontraban 30  mujeres adultas y adultas mayores víctimas de violencia y 26 niños, niñas y adolescentes. Durante el mes de julio estuvieron acogidas un total de 171  personas (mujeres víctimas de violencia y personas a cargo) en las Casas Refugio.  </t>
  </si>
  <si>
    <t xml:space="preserve">En el periodo de enero a julio de 2025 se recibieron 349 solicitudes de cupo (mujeres víctimas de violencia y personas a cargo) en el correo institucional de Casas Refugio, de las cuales se aceptaron y se realizaron los trámites de ingreso para 261 solicitudes al evidenciar que cumplían con los criterios, 53 resultaron en desistimiento de cupo y 35  no cumplieron con los criterios para el ingreso a Casa Refugio. 
Las 261 solicitudes de cupo que cumplieron con los criterios de ingreso, conllevaron la acogida de 548 personas nuevas, entre las cuales se encontraban 262  mujeres adultas víctimas de violencia y 286 niños, niñas, adolescentes y personas de sus grupos familiares. </t>
  </si>
  <si>
    <t>Logros: En el mes de julio se recibieron 45 solicitudes de cupo (mujeres víctimas de violencia y personas a cargo) en el correo institucional de Casas Refugio, de las cuales se aceptaron y se realizaron los trámites de ingreso para 30 solicitudes al evidenciar que cumplían con los criterios, 9 resultaron en desistimiento de cupo y 6 en el no cumplimiento de criterios para el ingreso a Casa Refugio.
En el periodo de enero a  julio de 2025 se recibieron 349 solicitudes de cupo (mujeres víctimas de violencia y personas a cargo) en el correo institucional de Casas Refugio, de las cuales se aceptaron y se realizaron los trámites de ingreso para 261 solicitudes al evidenciar que cumplían con los criterios, a través de 6 Casas Refugio; 53 resultaron en desistimiento de cupo para el ingreso a Casa Refugio y 35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</si>
  <si>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julio se brindó acogida a 56  personas nuevas (mujeres víctimas de violencia y personas a cargo) que cumplieron los criterios de ingreso a las Casas Refugio, de las cuales 30  fueron mujeres adultas y adultas mayores, 4 adolescente, 17 niñas y niños y 5 bebés. Bajo ese marco, en julio estuvieron acogidas un total de 175 personas en la Estrategia de Casas Refugio en sus tres Modelos: Tradicional, Intermedio y Rural.
En el periodo de enero a julio de 2025 se brindó acogida a 548 personas nuevas (mujeres víctimas de violencia y personas a cargo) que cumplieron los criterios de ingreso a las Casas Refugio, de las cuales 262 son mujeres adultas y adultas mayores, 39 adolescentes, 186 niñas y niños y 61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</si>
  <si>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julio se dio cumplimiento a la operación de la Estrategia Casas Refugio a través del funcionamiento de 6 casas, 4 en el Modelo de Atención Tradicional, 1 del Modelo Intermedio y 1 de la Modelo Rural.</t>
  </si>
  <si>
    <t xml:space="preserve">En el periodo entre enero a julio de 2025 ingresaron un total de 548 personas nuevas en las Casas Refugio, de las cuales 262 fueron mujeres adultas víctimas de violencia y 286 niños, niñas, adolescentes de sus sistemas familiares dependientes. </t>
  </si>
  <si>
    <t>https://secretariadistritald-my.sharepoint.com/:f:/g/personal/lpineros_sdmujer_gov_co/EthIsktXQqFGkVha87PUeugBmC_0xRZ5-wwkbOhxDWgiNA?e=bPCIy0</t>
  </si>
  <si>
    <t>Durante el mes de julio ingresaron un total de 56 personas nuevas en las Casas Refugio, de las cuales 30 fueron mujeres adultas y adulta mayor víctimas de violencia y 26 niños, niñas, adolescentes de sus sistemas familiares dependientes.
En el periodo entre enero a julio de 2025 ingresaron un total de 548 personas nuevas en las Casas Refugio, de las cuales 262 fueron mujeres adultas y adulta mayor víctimas de violencia y 286 niños, niñas, adolescentes de sus sistemas familiares dependientes.
No se presentaron retrasos.</t>
  </si>
  <si>
    <t xml:space="preserve">De acuerdo con los datos arrojados por el Simisional 2.0, así como los datos que suministró la Dirección de Gestión de Conocimiento en cuanto a la matriz de efectividad proporcionada, en el mes de julio  se realizaron 3.616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</si>
  <si>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julio  se realizaron 24.582  atenciones efectivas a través de la Línea Púrpura Distrital "Mujeres que escuchan mujeres" </t>
  </si>
  <si>
    <t>Logros: Durante el mes de julio se realizaron un total de 3.015 intervenciones de las cuales 596 fue atención psicosocial, 42 intervención en crisis, 170 orientación e información general, 481 orientaciones en rutas de atención, 11 orientación en salud, 239 orientaciónes jurídicas, 3 primeros auxilios psicológicos y 1.473 otras intervenciones; a mujeres de acuerdo con las necesidades y demandas,  así como los hechos victimizantes. 
Nota: Una atención brindada puede tener más de un tipo de intervención
Con corte al mes de julio se realizaron un total de 20.292 intervenciones de las cuales 3.872 fue atención psicosocial, 191 intervención en crisis, 1.201 orientación e información general, 3.284 orientaciones en rutas de atención, 75 orientación en salud, 1.597 orientaciónes jurídicas, 20 primeros auxilios psicológicos y 10.052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</si>
  <si>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julio se realizaron un total de 1.496 seguimientos, de estos 1.128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julio se realizaron un total de 10.133, de estos 7.668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2.465corresponden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</si>
  <si>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https://secretariadistritald-my.sharepoint.com/:f:/g/personal/devaj_sdmujer_gov_co/EpjXOIL3BeREj8xLFNOmQjQBZkRzUPV5j56OfoJTcs-FIA?e=SUJo1R</t>
  </si>
  <si>
    <t>https://secretariadistritald-my.sharepoint.com/:f:/g/personal/devaj_sdmujer_gov_co/EtpV-IFs7nlGn0jsB-CjNAEBkP_v_fuvZobRtercPP6gIQ?e=HwWR5t</t>
  </si>
  <si>
    <t>https://secretariadistritald-my.sharepoint.com/:f:/g/personal/devaj_sdmujer_gov_co/Euqy1vOXMHlMhhz2LLORZYMBpGp-pu1-zInislTSQ2cT0A?e=omrHNq</t>
  </si>
  <si>
    <t>https://secretariadistritald-my.sharepoint.com/:f:/g/personal/devaj_sdmujer_gov_co/EgwglLYI_19IvO0-fmqpIzkB3jrPXwY3pzOlxRCE0tFC4g?e=CPxUcl</t>
  </si>
  <si>
    <t>https://secretariadistritald-my.sharepoint.com/:f:/g/personal/devaj_sdmujer_gov_co/EvVyVZDmDaFMo5Tewfri1EsBHXOSDoNCXfnnptWdLsznZw?e=YEMNsF</t>
  </si>
  <si>
    <t>https://secretariadistritald-my.sharepoint.com/:f:/g/personal/devaj_sdmujer_gov_co/EkbK-k_e421BooYwYGj0Z5wBqFXhojxP6oGrW73X7SzBdA?e=Wta7bd</t>
  </si>
  <si>
    <t>https://secretariadistritald-my.sharepoint.com/:f:/g/personal/devaj_sdmujer_gov_co/EtrcUyO4myNOsrNgQ8OWT8gBIIzKvxQbRE5WTWRNswWSUw?e=QM2OfM</t>
  </si>
  <si>
    <t xml:space="preserve">De acuerdo con los datos arrojados por el Simisional 2.0, así como los datos que suministró la Dirección de Gestión de Conocimiento en cuanto a la matriz de efectividad proporcionada, en el mes de julio  se realizaron 3.616 atenciones efectivas a través de la Línea Púrpura Distrital "Mujeres que escuchan mujeres" .  
De acuerdo con los datos arrojados por el Simisional 2.0, así como los datos que suministró la Dirección de Gestión de Conocimiento en cuanto a la matriz de efectividad proporcionada, con corte al mes de julio  se realizaron 24.582  atenciones efectivas a través de la Línea Púrpura Distrital "Mujeres que escuchan mujeres" 
</t>
  </si>
  <si>
    <t xml:space="preserve">De acuerdo con los registros del Simisional 2.0. Durante el mes de julio se recepcionaron y gestionaron 155 incidentes con código de tipificación 204-Tentativa de Feminicidio priorizado para la atención en urgencia/emergencia a través de la móvil mujer de la AgenciaMuj bajo un esquema de duplas psico jurídicas. 
De estos, se realizaron 110 orientaciones psico-jurídicas efectivas y se gestionaron 45 incidentes como intento fallido de contacto. </t>
  </si>
  <si>
    <t>Con corte al mes de julio se recepcionaron y gestionaron 1302 incidentes con código de tipificación 204-Tentativa de Feminicidio priorizado para la atención en urgencia/emergencia a través de la móvil mujer de la AgenciaMuj bajo un esquema de duplas psico jurídicas. De estos incidentes 723 incidentes fueron orientaciones psico-jurídicas efectivas y 579 fueron casos gestionados con Contacto Inicial fallido.</t>
  </si>
  <si>
    <r>
      <rPr>
        <sz val="11"/>
        <color rgb="FF000000"/>
        <rFont val="Arial"/>
        <family val="2"/>
      </rPr>
      <t xml:space="preserve">Logros: De acuerdo con los registros del Simisional 2.0. En el mes de julio fueron contestados, analizados o gestionados 727 incidentes por la AgenciaMuj de los códigos de tipificación priorizados.
De estos, 163 incidentes fueron no procedentes (incluye el estado No procedente y Sin información), 563 fueron direccionados a equipos de la SDMujer para atención post-evento y en emergencia. Se desarrolló 1 espacio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</si>
  <si>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julio se recepcionaron y gestionaron 155 incidentes con código de tipificación 204-Tentativa de Feminicidio priorizado para la atención en urgencia/emergencia a través de la móvil mujer de la AgenciaMuj bajo un esquema de duplas psico jurídicas.
De estos, se realizaron 110 orientaciones psico-jurídicas efectivas  y se gestionaron 45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</si>
  <si>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https://secretariadistritald-my.sharepoint.com/:x:/g/personal/devaj_sdmujer_gov_co/EVWoXdv11ilMpI63X-mAodABnb9AUPQo10wna73gbjuc3w?e=f89W2X</t>
  </si>
  <si>
    <t>https://secretariadistritald-my.sharepoint.com/:x:/g/personal/devaj_sdmujer_gov_co/EbktZCTBQmJKlUuNadt46VcBliWYVhrL4HLr8xenxe3ydQ?e=Ef9QLa</t>
  </si>
  <si>
    <t>En julio de 2025 el Sistema Articulado de Alertas Tempranas-SAAT hizo seguimiento socio jurídico y psicosocial a 500 casos de mujeres en riesgo de feminicidio,según remisiones externas del Instituto Nacional de Medicina Legal y Ciencias Forenses y remisiones internas de los equipos de la Secretaría Distrital de la Mujer. Así mismo, impulsó 43 acciones de coordinación interinstitucional para aportar a la garantía de los derechos de las mujeres en riesgo de feminicidio.</t>
  </si>
  <si>
    <t>Entre enero y julio de 2025 el Sistema Articulado de Alertas Tempranas-SAAT hizo seguimiento jurídico y psicosocial a 2118 mujeres en riesgo de feminicidio, valoradas por el Instituto Nacional de Medicina Legal y Ciencias Forenses-INMLCF e identificadas por los equipos de atención de la Secretaría Distrital de la Mujer. Así mismo, impulsó 228 acciones de coordinación interinstitucional para aportar a la garantía de los derechos de las mujeres en riesgo de feminicidio.</t>
  </si>
  <si>
    <t>Logro: en julio de 2025 el Sistema Articulado de Alertas Tempranas-SAAT hizo seguimiento socio jurídico y psicosocial a 500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</si>
  <si>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julio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</si>
  <si>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julio de 2025 se realizaron 43 acciones reforzadas de articulación interinstitucional de 31 casos de mujeres en riesgo de feminicidio atendidas por el equipo SAAT. Las entidades a las que se enviaron casos fueron: FGN (29 solicitudes); Policía Bogotá (6 solicitudes); entes territoriales (5 solicitudes); y otras entidades (3 solicitudes).
Las solicitudes remitidas al Ministerio de Defensa, a la Inspección General de la Policía y a ls Inspección del Ejército fueron colectivas.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</si>
  <si>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https://secretariadistritald-my.sharepoint.com/:f:/g/personal/devaj_sdmujer_gov_co/Es46BorMj9xJskj6oJW7ExoBYDgWu6B2VriW2Wfy9hgBQA?e=famBh7</t>
  </si>
  <si>
    <t>https://secretariadistritald-my.sharepoint.com/:f:/g/personal/devaj_sdmujer_gov_co/EsCiAi89JLxNgXL38NmN8cUBIHjr4Fvvs6m0qjp0V1tVqQ?e=qXF9yo</t>
  </si>
  <si>
    <t>https://secretariadistritald-my.sharepoint.com/:f:/g/personal/devaj_sdmujer_gov_co/EjeojM2koeRFmmMdbjl_geABdrf9SNeoeBKHkQyRfuo4BA?e=lKdrx1</t>
  </si>
  <si>
    <t xml:space="preserve">481
</t>
  </si>
  <si>
    <t>Durante el mes de julio de 2025, las Duplas de Atención Psicosocial realizaron un total de 481 atenciones, de las cuales 104 corresponden a primeras atenciones y 377 a seguimientos efectivos. El proceso de orientación, atención y acompañamiento psicosocial facilitado por las profesionales aportó al reconocimiento de las violencias y a la garantía del derecho de las mujeres a una vida libre de las mismas. 
Con corte al mes de julio se han realizado 1897 atenciones por parte de las Duplas Psicosociales</t>
  </si>
  <si>
    <t>De acuerdo con los registros del Simisional 2.0. Del 1 de enero al 31 de julio de 2025, las Duplas de Atención Psicosocial realizaron un total de 1897 atenciones, de las cuales 515 corresponden a primeras atenciones y 1382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</si>
  <si>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Escuchar y atender los impactos psicosociales generados por las violencias. 
- Activar las rutas interinstitucionales de atención a las mujeres víctimas para la restitución de los derechos vulnerados. </t>
  </si>
  <si>
    <t>De acuerdo con los registros del Simisional 2.0. Durante el mes de julio de 2025, las Duplas de Atención Psicosocial realizaron un total de 481 atenciones, de las cuales 104 corresponden a primeras atenciones y 377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</si>
  <si>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Durante el mes de julio de 2025, las Duplas de Atención Psicosocial realizaron un total de 377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julio se han realizado 1382 seguimientos efectivos por parte de las duplas psicosociales.
Beneficios: A través de los seguimientos fue posible ampliar la comprensión de las violencias y riesgo asociados a estas, con base en ello se determinó el plan de acción y las acciones prioritarias necesarias en cada caso.
Retrasos: Durante el mes de julio no se reportaron retrasos en los procesos de seguimiento a la ciudadanas víctimas de violencias atendidas por las Duplas de Atención Psicosocial. </t>
  </si>
  <si>
    <t xml:space="preserve">Logros: De acuerdo con los registros del Simisional 2.0. Durante el mes de julio de 2025, las Duplas de Atención Psicosocial realizaron un total de 481 atenciones, de las cuales 104 corresponden a primeras atenciones y 377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y ajustada a las cotidianidades de las mujeres, lo que permitió para ellas sentirse escuchadas y orientadas durante las situaciones críticas o aquellas en las que manifiestan impactos psicosociales generados por las violencias.
Con corte al mes de julio se han realizado 1.897 atenciones por parte de las duplas psicosociales. 
Lo anterior tomando como base la información consolidada que se encuentra disponible en el aplicativo Simisional 2.0. 
Retrasos: Durante el mes de julio no se reportaron retrasos en los procesos de seguimiento a la ciudadanas víctimas de violencias atendidas por las Duplas de Atención Psicosocial. </t>
  </si>
  <si>
    <t>https://secretariadistritald-my.sharepoint.com/:f:/g/personal/devaj_sdmujer_gov_co/Ej0Jik7FMjdGoGpEubt4kDsBahdpGNAeGhPmvzLS2g1wAg?e=KwLjjb</t>
  </si>
  <si>
    <t>https://secretariadistritald-my.sharepoint.com/:f:/g/personal/devaj_sdmujer_gov_co/EnWiqJmANOZGvaMPSvjoYqQBgiGD7n0ZYjWGRlsYhwJqhQ?e=yujpC0</t>
  </si>
  <si>
    <r>
      <t xml:space="preserve">En el mes de julio para la prevención y atención de violencias contra las mujeres en el espacio y transporte público:
- Se brindaron </t>
    </r>
    <r>
      <rPr>
        <b/>
        <sz val="11"/>
        <color theme="1"/>
        <rFont val="Arial"/>
        <family val="2"/>
      </rPr>
      <t xml:space="preserve">280 </t>
    </r>
    <r>
      <rPr>
        <sz val="11"/>
        <color theme="1"/>
        <rFont val="Arial"/>
        <family val="2"/>
      </rPr>
      <t xml:space="preserve">atenciones psico-jurídicas en dupla a mujeres víctimas de violencias en el espacio y el transporte público, de las cuales </t>
    </r>
    <r>
      <rPr>
        <b/>
        <sz val="11"/>
        <color theme="1"/>
        <rFont val="Arial"/>
        <family val="2"/>
      </rPr>
      <t>69</t>
    </r>
    <r>
      <rPr>
        <sz val="11"/>
        <color theme="1"/>
        <rFont val="Arial"/>
        <family val="2"/>
      </rPr>
      <t xml:space="preserve"> fueron nuevas atenciones y </t>
    </r>
    <r>
      <rPr>
        <b/>
        <sz val="11"/>
        <color theme="1"/>
        <rFont val="Arial"/>
        <family val="2"/>
      </rPr>
      <t>211</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</si>
  <si>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julio para la prevención y atención de violencias contra las mujeres en el espacio y transporte público:
- Se brindaron </t>
    </r>
    <r>
      <rPr>
        <b/>
        <sz val="11"/>
        <color theme="1"/>
        <rFont val="Arial"/>
        <family val="2"/>
      </rPr>
      <t xml:space="preserve">1.254 </t>
    </r>
    <r>
      <rPr>
        <sz val="11"/>
        <color theme="1"/>
        <rFont val="Arial"/>
        <family val="2"/>
      </rPr>
      <t xml:space="preserve">atenciones psico-jurídicas en dupla a mujeres víctimas de violencias en el espacio y el transporte público, de las cuales </t>
    </r>
    <r>
      <rPr>
        <b/>
        <sz val="11"/>
        <color theme="1"/>
        <rFont val="Arial"/>
        <family val="2"/>
      </rPr>
      <t>312</t>
    </r>
    <r>
      <rPr>
        <sz val="11"/>
        <color theme="1"/>
        <rFont val="Arial"/>
        <family val="2"/>
      </rPr>
      <t xml:space="preserve"> fueron nuevas atenciones y </t>
    </r>
    <r>
      <rPr>
        <b/>
        <sz val="11"/>
        <color theme="1"/>
        <rFont val="Arial"/>
        <family val="2"/>
      </rPr>
      <t>942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(27)</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</si>
  <si>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julio se brindaron </t>
    </r>
    <r>
      <rPr>
        <b/>
        <sz val="11"/>
        <rFont val="Arial"/>
        <family val="2"/>
      </rPr>
      <t>280</t>
    </r>
    <r>
      <rPr>
        <sz val="11"/>
        <rFont val="Arial"/>
        <family val="2"/>
      </rPr>
      <t xml:space="preserve"> atenciones psico-jurídicas en dupla a mujeres víctimas de violencias en el espacio y el transporte público, de las cuales </t>
    </r>
    <r>
      <rPr>
        <b/>
        <sz val="11"/>
        <rFont val="Arial"/>
        <family val="2"/>
      </rPr>
      <t>69</t>
    </r>
    <r>
      <rPr>
        <sz val="11"/>
        <rFont val="Arial"/>
        <family val="2"/>
      </rPr>
      <t xml:space="preserve"> fueron nuevas atenciones y </t>
    </r>
    <r>
      <rPr>
        <b/>
        <sz val="11"/>
        <rFont val="Arial"/>
        <family val="2"/>
      </rPr>
      <t>211</t>
    </r>
    <r>
      <rPr>
        <sz val="11"/>
        <rFont val="Arial"/>
        <family val="2"/>
      </rPr>
      <t xml:space="preserve"> seguimientos efectivos. Dichas atenciones incluyeron primeros acercamientos, orientaciones y seguimientos a los casos de mujeres que requirieron acompañamiento integral.
Con corte al mes de julio las Duplas Psico-Jurídicas han realizado un total de </t>
    </r>
    <r>
      <rPr>
        <b/>
        <sz val="11"/>
        <rFont val="Arial"/>
        <family val="2"/>
      </rPr>
      <t>1.254</t>
    </r>
    <r>
      <rPr>
        <sz val="11"/>
        <rFont val="Arial"/>
        <family val="2"/>
      </rPr>
      <t xml:space="preserve"> atenciones psico-jurídicas en dupla a mujeres víctimas de violencias en el espacio y el transporte público, de las cuales </t>
    </r>
    <r>
      <rPr>
        <b/>
        <sz val="11"/>
        <rFont val="Arial"/>
        <family val="2"/>
      </rPr>
      <t>312</t>
    </r>
    <r>
      <rPr>
        <sz val="11"/>
        <rFont val="Arial"/>
        <family val="2"/>
      </rPr>
      <t xml:space="preserve"> fueron primeras atenciones y </t>
    </r>
    <r>
      <rPr>
        <b/>
        <sz val="11"/>
        <rFont val="Arial"/>
        <family val="2"/>
      </rPr>
      <t>942</t>
    </r>
    <r>
      <rPr>
        <sz val="11"/>
        <rFont val="Arial"/>
        <family val="2"/>
      </rPr>
      <t xml:space="preserve"> seguimientos efectivos.
Reporte diferenciado:
Nuevas atenciones en Transporte Público: 15
Seguimiento efectivos en Transporte Público: 40
Nuevas atenciones en Espacio Público: 54
Seguimiento efectivos en Espacio Público: 171
Con corte al mes de julio se han realizado en reporte diferenciado:
Nuevas atenciones en Transporte Público: 80
Seguimiento efectivos en Transporte Público: 185
Nuevas atenciones en Espacio Público: 225
Seguimiento efectivos en Espacio Público: 744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</si>
  <si>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julio, en el marco de la asistencia técnica para el fortalecimiento de las capacidades del sector transporte, se llevaron a cabo</t>
    </r>
    <r>
      <rPr>
        <b/>
        <sz val="11"/>
        <rFont val="Arial"/>
        <family val="2"/>
      </rPr>
      <t xml:space="preserve"> (3) </t>
    </r>
    <r>
      <rPr>
        <sz val="11"/>
        <rFont val="Arial"/>
        <family val="2"/>
      </rPr>
      <t>espacios de articulación interinstitucional con entidades con competencia en el espacio y el transporte público, de acuerdo con el protocolo de prevención, atención y sanción de las violencias contra las mujeres en el espacio y transporte público:
(1) 090725 Investigación sobre acoso sexual en el espacio peatonal y transporte público: Participación en la reunión de seguimiento técnico y recopilación de información del Observatorio de Mujer y Género de la Dirección de Gestión del Conocimiento.
(2) 250725 Megatoma de Mujer y Género Estación Troncal Calle 45: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300725 Megatoma de Mujer y Género Estación Troncal Calle 22: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julio se realizaron</t>
    </r>
    <r>
      <rPr>
        <b/>
        <sz val="11"/>
        <rFont val="Arial"/>
        <family val="2"/>
      </rPr>
      <t xml:space="preserve"> (27) </t>
    </r>
    <r>
      <rPr>
        <sz val="11"/>
        <rFont val="Arial"/>
        <family val="2"/>
      </rPr>
      <t xml:space="preserve">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</si>
  <si>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https://secretariadistritald-my.sharepoint.com/:f:/g/personal/devaj_sdmujer_gov_co/EgHmSBzVRxBMvBmcSFzOCGgBpe9oRk2aAY-NsvGxJcwfRw?e=bTlEU4</t>
  </si>
  <si>
    <t>https://secretariadistritald-my.sharepoint.com/:f:/g/personal/devaj_sdmujer_gov_co/EjdOi1inkk9CgLnUoWwi1loBENZsvE9PoYxHAB9245UH9Q?e=DT5AKK</t>
  </si>
  <si>
    <r>
      <t xml:space="preserve">En el mes de julio para el fortalecimiento de los componentes de prevención, atención, protección y sanción del Sistema Distrital SOFIA, se desarrollaron las siguientes acciones: 
- El fortalecimiento de las capacidades de </t>
    </r>
    <r>
      <rPr>
        <b/>
        <sz val="11"/>
        <color theme="1"/>
        <rFont val="Arial"/>
        <family val="2"/>
      </rPr>
      <t>(1997)</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(7)</t>
    </r>
    <r>
      <rPr>
        <sz val="11"/>
        <color theme="1"/>
        <rFont val="Arial"/>
        <family val="2"/>
      </rPr>
      <t xml:space="preserve"> espacios de asistencia técnica para el fortalecimiento de los componentes del Sistema SOFIA.</t>
    </r>
  </si>
  <si>
    <r>
      <t xml:space="preserve">Entre los meses de enero y julio para el fortalecimiento de los componentes de prevención, atención, protección y sanción del Sistema Distrital SOFIA, se desarrollaron las siguientes acciones: 
- El fortalecimiento de las capacidades de </t>
    </r>
    <r>
      <rPr>
        <b/>
        <sz val="11"/>
        <color theme="1"/>
        <rFont val="Arial"/>
        <family val="2"/>
      </rPr>
      <t>(8590)</t>
    </r>
    <r>
      <rPr>
        <sz val="11"/>
        <color theme="1"/>
        <rFont val="Arial"/>
        <family val="2"/>
      </rPr>
      <t xml:space="preserve"> servidoras y servidores sobre el derecho de las mujeres a una vida libre de violencias.
- Participación en </t>
    </r>
    <r>
      <rPr>
        <b/>
        <sz val="11"/>
        <color theme="1"/>
        <rFont val="Arial"/>
        <family val="2"/>
      </rPr>
      <t xml:space="preserve">(71)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(53)</t>
    </r>
    <r>
      <rPr>
        <sz val="11"/>
        <color theme="1"/>
        <rFont val="Arial"/>
        <family val="2"/>
      </rPr>
      <t xml:space="preserve"> espacios de asistencia técnica para el fortalecimiento de los componentes del Sistema SOFIA.</t>
    </r>
  </si>
  <si>
    <r>
      <t xml:space="preserve">Logros: En julio a través del curso virtual "El derecho de las mujeres a una vida libre de violencias", se capacitaron </t>
    </r>
    <r>
      <rPr>
        <b/>
        <sz val="11"/>
        <color theme="1"/>
        <rFont val="Arial"/>
        <family val="2"/>
      </rPr>
      <t>46</t>
    </r>
    <r>
      <rPr>
        <sz val="11"/>
        <color theme="1"/>
        <rFont val="Arial"/>
        <family val="2"/>
      </rPr>
      <t xml:space="preserve"> servidoras(es) y 10 ciudadanas(os) a través de los 4 módulos y las 9 unidades temáticas dispuestas. 
Así mismo, a partir de </t>
    </r>
    <r>
      <rPr>
        <b/>
        <sz val="11"/>
        <color theme="1"/>
        <rFont val="Arial"/>
        <family val="2"/>
      </rPr>
      <t>99</t>
    </r>
    <r>
      <rPr>
        <sz val="11"/>
        <color theme="1"/>
        <rFont val="Arial"/>
        <family val="2"/>
      </rPr>
      <t xml:space="preserve"> jornadas de sensibilización sobre el derecho de las mujeres a una vida libre de violencia realizadas por los equipos de la Dirección de Eliminación de Violencias, se logró la participación de 1.951 servidoras y servidores públicos, para un total de </t>
    </r>
    <r>
      <rPr>
        <b/>
        <sz val="11"/>
        <color theme="1"/>
        <rFont val="Arial"/>
        <family val="2"/>
      </rPr>
      <t xml:space="preserve">1.997 </t>
    </r>
    <r>
      <rPr>
        <sz val="11"/>
        <color theme="1"/>
        <rFont val="Arial"/>
        <family val="2"/>
      </rPr>
      <t xml:space="preserve">servidores(as) formados(as) en el mes de julio.
Con corte al mes de julio se fortalecieron las capacidades de </t>
    </r>
    <r>
      <rPr>
        <b/>
        <sz val="11"/>
        <color theme="1"/>
        <rFont val="Arial"/>
        <family val="2"/>
      </rPr>
      <t>8.590</t>
    </r>
    <r>
      <rPr>
        <sz val="11"/>
        <color theme="1"/>
        <rFont val="Arial"/>
        <family val="2"/>
      </rPr>
      <t xml:space="preserve"> servidores(as) a partir 455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</si>
  <si>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julio, en el marco de la asistencia técnica para el fortalecimiento de los componentes de prevención, atención, protección y sanción del Sistema Distrital SOFIA, se llevaron a cabo </t>
    </r>
    <r>
      <rPr>
        <b/>
        <sz val="11"/>
        <color theme="1"/>
        <rFont val="Arial"/>
        <family val="2"/>
      </rPr>
      <t xml:space="preserve">(7) </t>
    </r>
    <r>
      <rPr>
        <sz val="11"/>
        <color theme="1"/>
        <rFont val="Arial"/>
        <family val="2"/>
      </rPr>
      <t xml:space="preserve">espacios de articulación entre entidades distritales:
(1) 040725 Asistencia técnica a la Secretaría General de la Alcaldía Mayor de Bogotá, para la incorporación de la Línea Púrpura Distrital en el IVR de la Línea 195.
(2) 150725 Asistencia técnica al Instituto Distrital de Participación y Acción Comunal y la Alcaldía Local de Suba para la evaluación del tercer recorrido de la estrategia Redes Seguras para las Mujeres en Propiedad Horizontal.
(3) 220725 Asistencia técnica a la Secretaría General de la Alcaldía Mayor de Bogotá, para la revisión de la implementación del Decreto Distrital 044 de 2015.
En especial, para el fortalecimiento de los componentes del Sistema SOFIA relacionados con las violencias contra las mujeres en el espacio público, se llevaron a cabo (4) espacios de articulación entre entidades distritales con competencia en este ámbito:
(1) 020725 Asistencia técnica a la Secretaría de Ambiente para el fortalecimiento de acciones de resignificación del espacio público con mujeres y sus hijos e hijas acogidas en Casas Refugio.
(2) 160725 Asistencia técnica al Jardín Botánico de Bogotá para el fortalecimiento de acciones de educación y promoción ambiental con mujeres y sus hijos e hijas acogidas en Casas Refugio.
(3) 170725 Asistencia técnica al Instituto Para la Economía Social IPES con el fin de promover jornadas de prevención de violencias contra las mujeres con vendedoras informales, en cumplimiento del Acuerdo Distrital 896 de 2023.
(4) 290725 Asistencia técnica al Instituto Distrital de Recreación y Deporte IDRD con el fin de promover jornadas de prevención de violencias contra las mujeres en espacios priorizados por el Instituto por su impacto en el espacio público.
En total, con corte al mes de julio se realizaron </t>
    </r>
    <r>
      <rPr>
        <b/>
        <sz val="11"/>
        <color theme="1"/>
        <rFont val="Arial"/>
        <family val="2"/>
      </rPr>
      <t>(53)</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</si>
  <si>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https://secretariadistritald-my.sharepoint.com/:f:/g/personal/devaj_sdmujer_gov_co/Evyla_4H0ypBkN3Slu2YCH4BAvYyaaSBMFplQgtj570FBw?e=ZPKHzb</t>
  </si>
  <si>
    <t>https://secretariadistritald-my.sharepoint.com/:f:/g/personal/devaj_sdmujer_gov_co/EkpniRgsVzVEvF82HzhPPXgB7XYvm4M9nY-V9RHYQuP8ew?e=0hZgHt</t>
  </si>
  <si>
    <t>https://secretariadistritald-my.sharepoint.com/:f:/g/personal/devaj_sdmujer_gov_co/EvzhSAp12LxApv34ILaj9R0Bx6LRAJjaZiT5nhgtPQz7Nw?e=AVCaJt</t>
  </si>
  <si>
    <t>En julio se llevaron a cabo 15 espacios técnicos con las Alcaldías Locales donde se avanzó en la definición de fechas y agendas para las segundas  y terceras sesiones del año de los Consejos Locales de Seguridad para las Mujeres, así se realizaron 9 sesiones de los Consejos en las localidades de: San Cristóbal, Suba, Teusaquillo, Usaquén, Usme, Tunjuelito, Bosa, Kennedy y Ciudad B. . Se realizaron 18 encuentros con las entidades locales para la concertación y formulación de las estrategias de prevención de violencias contra las mujeres de los Planes Locales de Seguridad para las Mujeres 2025. Se realizaron 74  acciones de prevención de violencias contra las mujeres en el espacio público y 18 mesas de trabajo para la prevención del delito de feminicidio.</t>
  </si>
  <si>
    <t>Entre enero y julio se llevaron a cabo 79 espacios técnicos con las Alcaldías Locales donde se avanzó en la definición de fechas y agendas para las primeras y y segundas sesiones del año de los Consejos Locales de Seguridad para las Mujeres, así se realizaron las 40 sesiones de los CLSM, dando por culminada la primera y segunda ronda el año y dando inicio a la tercera ronda. Se realizaron 93 encuentros con las entidades locales para la concertación , formulación y seguimiento de las estrategias de prevención de violencias contra las mujeres de los Planes Locales de Seguridad para las Mujeres 2025. Se realizaron 258 acciones de prevención de violencias contra las mujeres en el espacio público y  80 mesas de trabajo para la prevención del delito de feminicidio.</t>
  </si>
  <si>
    <t>Logros: En juliose realizaron 18 encuentros con las entidades locales para la concertación y formulación de los compromisos y estrategias de prevención de violencias contra las mujeres de los Planes Locales de Seguridad para las Mujeres de: Usaquén, Chapinero, Santa Fe, San Cristóbal, Usme, Tunjuelito, Bosa, Fontibón, Engativá, Barrios Unidos, Teusaquillo, Los Mártires, Antonio Nariño, Puente Aranda, La Candelaria y Rafael Uribe, Ciudad Bolívar y Sumapaz.  
Con corte al mes de julio se realizaron 93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</si>
  <si>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julio se avanzó en el desarrollo de 74 acciones de prevención de violencias contra las mujeres en el espacio y transporte público en las localidades de: Usaquén, Chapinero, Santa Fe, San Cristóbal, Usme, Tunjuelito, Fontibón, Engativá, Barrios Unidos, Teusaquillo, Los Mártires, Antonio Nariño, Puente Aranda, La Candelaria, Rafael Uribe, Ciudad Bolívar y Sumapaz.    
Con corte al mes de julio se realizaron 258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</si>
  <si>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julio se avanzó en el desarrollo de 18 Mesas de Trabajo para la  prevención del delito de feminicidio en las localidades de: Usaquén, Chapinero, Santa Fe, San Cristóbal, Usme, Tunjuelito, Bosa, Kennedy, Fontibón, Engativá, Barrios Unidos, Teusaquillo, Los Mártires, Antonio Nariño, Puente Aranda, La Candelaria, Ciudad Bolívar y Sumapaz.    
Con corte al mes de julio se desarrollaron 80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</si>
  <si>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https://secretariadistritald-my.sharepoint.com/:f:/g/personal/devaj_sdmujer_gov_co/EnhfuazRGY5OquFhKvoWNOIBGUuD0eVbUnqt_bYyPQhreA?e=oatces</t>
  </si>
  <si>
    <t>https://secretariadistritald-my.sharepoint.com/:f:/g/personal/devaj_sdmujer_gov_co/Ep1ZvqwgdcZCkjUaEZRbgKUBvDb18HUEscxRwfP1tTiV5w?e=kl1m5n</t>
  </si>
  <si>
    <t>https://secretariadistritald-my.sharepoint.com/:f:/g/personal/devaj_sdmujer_gov_co/ErtTJ-n5KXpBtqOzUVfaa8oBfi9rKY3bfw8xxetSKwGMOA?e=NSdh2E</t>
  </si>
  <si>
    <t>https://secretariadistritald-my.sharepoint.com/:f:/g/personal/devaj_sdmujer_gov_co/EpW8komQpM1GlFQkOnlMcisB1b2WLEzUz0d-EUQLWyJyuQ?e=r97Yep</t>
  </si>
  <si>
    <r>
      <t xml:space="preserve">En julio,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(39)</t>
    </r>
    <r>
      <rPr>
        <sz val="11"/>
        <color theme="1"/>
        <rFont val="Arial"/>
        <family val="2"/>
      </rPr>
      <t xml:space="preserve"> jornadas de formación y sensibilización, se logró la participación de</t>
    </r>
    <r>
      <rPr>
        <b/>
        <sz val="11"/>
        <color theme="1"/>
        <rFont val="Arial"/>
        <family val="2"/>
      </rPr>
      <t xml:space="preserve"> (1169)</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(2)</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Monumentum, contando con el alcance de </t>
    </r>
    <r>
      <rPr>
        <b/>
        <sz val="11"/>
        <color theme="1"/>
        <rFont val="Arial"/>
        <family val="2"/>
      </rPr>
      <t>(902)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</si>
  <si>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julio,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(152)</t>
    </r>
    <r>
      <rPr>
        <sz val="11"/>
        <color theme="1"/>
        <rFont val="Arial"/>
        <family val="2"/>
      </rPr>
      <t xml:space="preserve"> jornadas de formación y sensibilización, se logro la participación de </t>
    </r>
    <r>
      <rPr>
        <b/>
        <sz val="11"/>
        <color theme="1"/>
        <rFont val="Arial"/>
        <family val="2"/>
      </rPr>
      <t>(3896)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(12)</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cuatro</t>
    </r>
    <r>
      <rPr>
        <b/>
        <sz val="11"/>
        <color theme="1"/>
        <rFont val="Arial"/>
        <family val="2"/>
      </rPr>
      <t xml:space="preserve"> (4)</t>
    </r>
    <r>
      <rPr>
        <sz val="11"/>
        <color theme="1"/>
        <rFont val="Arial"/>
        <family val="2"/>
      </rPr>
      <t xml:space="preserve"> puntos seguros para las mujeres en el Festivales Estéreo Picnic y Baum, contando con el alcance de </t>
    </r>
    <r>
      <rPr>
        <b/>
        <sz val="11"/>
        <color theme="1"/>
        <rFont val="Arial"/>
        <family val="2"/>
      </rPr>
      <t>(4952)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(1254)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</si>
  <si>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https://secretariadistritald-my.sharepoint.com/:f:/g/personal/devaj_sdmujer_gov_co/EpTNEj75hhNCpsElbd8mqswBULuJMRxkbKdUY8zO7bClRQ?e=ePSKnM</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</si>
  <si>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de las localidades. 
Jornadas para la apropiación del espacio público por parte de las mujeres. (Sensibilizaciones, Recorridos, Bicirodadas, Murales, Talleres Cartografía Social, Talleres acoso callejero)
Jornadas de difusión de la Ruta de atención a mujeres víctimas de violencias y en riesgo de feminicidio 
Mega Tomas Mujer y Género de TM
Jornadas de sensibilización sobre el derecho a una vida libre de violencias en IED y la comunidad educativa.
Mesas de trabajo para el seguimiento de la implementación de los PLSM con entidades y ciudadanas. 
Acompañamiento Encuentros Comunitarios de la MEBOG y Juntas Zonales de Seguridad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Jornadas de conmemoración del día de las personas cuidadoras</t>
  </si>
  <si>
    <t>En julio de 2025 el Sistema Articulado de Alertas Tempranas-SAAT hizo seguimiento socio jurídico y psicosocial a 500 casos de mujeres en riesgo de feminicidio, según remisiones externas del Instituto Nacional de Medicina Legal y Ciencias Forenses, y remisiones internas de los equipos de la Secretaría Distrital de la Mujer. Así mismo, impulsó 43 acciones de coordinación interinstitucional para aportar a la garantía de los derechos de las mujeres en riesgo de feminicidio.</t>
  </si>
  <si>
    <t>La Dirección de Eliminación de Violencias contra las Mujeres y Acceso a la Justicia, requiere realizar traslado de recursos entre metas del proyecto 8205 con el fin de garantizar los recursos necesarios para las adiciones y prórrogas de los contratos de Prestación de Servicios Profesionales y de Apoyo a la Gestión de los equipos de Línea Púrpura Distrital y AgenciaMuj, Casas Refugios, Duplas Psicosociales y Psicojuridicas, Sofias Locales y Distritales, Hospitales y Apoyo transversal que permitan garantizar la continuidad y adecuada prestación de los servicios a las ciudadanas victimas de violencia.</t>
  </si>
  <si>
    <t>Modificación al presupuesto asignado para las metas 1, 2, 4, 5, 6, 7, 8, 9 y 10 del proyecto 8205 con el fin de garantizar recursos para garantizar la continuidad y adecuada prestación de los servicios a las ciudadanas victimas de violencia.</t>
  </si>
  <si>
    <r>
      <t>Logros: En el mes de julio se participó en</t>
    </r>
    <r>
      <rPr>
        <b/>
        <sz val="10"/>
        <color theme="1"/>
        <rFont val="Arial"/>
        <family val="2"/>
      </rPr>
      <t xml:space="preserve"> (13)</t>
    </r>
    <r>
      <rPr>
        <sz val="10"/>
        <color theme="1"/>
        <rFont val="Arial"/>
        <family val="2"/>
      </rPr>
      <t xml:space="preserve"> espacios de articulación y coordinación de acciones estratégicas para la prevención, atención y sanción de las violencias contra las mujeres en el Distrito Capital:
(1) 010725 Seguimiento a la articulación de acciones interinstitucionales con la Constructora Amarilo para el fortalecimiento de la prevención de violencias contra las mujeres por medio de una alianza para establecer Redes Seguras para las Mujeres en Propiedad Horizontal.
(2) 020725 Articulación de acciones intrainstitucionales con la Dirección de Derechos y Diseño de Políticas para la participación y presentación de la secretaría técnica de la Mesa Distrital SOFIA en la Comisión Intersectorial de Mujeres.
(3) 030725 Lanzamiento de la Red Segura para las Mujeres en Propiedad Horizontal en articulación con el aliado Constructora Amarilo para el fortalecimiento de la prevención de violencias contra las mujeres.
(4) 070725 Articulación de acciones interinstitucionales con la empresa OXXO para el fortalecimiento de la autonomía económica de mujeres víctimas de violencia.
(5) 080725 Articulación de acciones intrainstitucionales con las Direcciones de Territorialización de Derechos y de Enfoque Diferencial para impactar a la Asociación de Mujeres Palenqueras pertenecientes al Kugro Mona Ri Palengue.
(6) 100725 Secretaría técnica de la segunda sesión de la Mesa de Trabajo del Sistema Distrital de Protección Integral a Mujeres Víctimas de Violencia – SOFIA para la vigencia 2025.
(7) 110725 Seguimiento a la articulación de acciones interinstitucionales con la empresa OXXO para el fortalecimiento de la prevención de violencias contra las mujeres por medio de una alianza estrategia con la entidad.
(8) 140725 Articulación de acciones interinstitucionales con equipos Afro y Palenqueros “Más Bienestar en tu Hogar - Kilombos y Kilumba” para socializar el derecho de las mujeres a una vida libre de violencias y la Ruta Única de Atención a violencias contra las mujeres con enfoque diferencial étnico.
(9) 160725 Articulación de acciones intrainstitucionales con la enlace de prevención del delito de trata de personas de la Dirección de Eliminación de Violencias contra las mujeres y Acceso a la Justicia, con el fin de apoyar la gestión de la conmemoración del Día Mundial Contra la Trata de Personas – 30 Julio.
(10) 240725 Participación en la agenda de la segunda sesión de la Comisión Intersectorial de Mujeres - CIM.
(11) 250725 Articulación de acciones intrainstitucionales con el equipo técnico de la estrategia Casas Refugio, con el fin de elaborar el plan de trabajo para el II semestre de la vigencia para mujeres acogidas y sus hijos e hijas, con base en las acciones concertadas en el plan de acción de la Mesa Distrital SOFIA.
(12) 290725 Propuesta de articulación de acciones interinstitucionales con la empresa Cruz Verde para el fortalecimiento de la prevención de violencias contra las mujeres por medio de una alianza estrategia con la entidad.
(13) 310725 Articulación de acciones intrainstitucionales con la Dirección de Enfoque Diferencial para contextualizar sobre las acciones que se vienen desarrollando con el Cabildo Muisca de Bosa.
Con corte al mes de julio se participó en </t>
    </r>
    <r>
      <rPr>
        <b/>
        <sz val="10"/>
        <color theme="1"/>
        <rFont val="Arial"/>
        <family val="2"/>
      </rPr>
      <t>(71)</t>
    </r>
    <r>
      <rPr>
        <sz val="10"/>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</si>
  <si>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Durante el mes de ju</t>
    </r>
    <r>
      <rPr>
        <sz val="11"/>
        <rFont val="Arial"/>
        <family val="2"/>
      </rPr>
      <t>nio se garantizó la prestación de servicios socio jurídicos y psicosociales especializados al 100% de las mujeres víctimas de violencia a través de:
- 3.403 atenciones efectivas a través de la Línea Púrpura Distrital "Mujeres que escuchan mujeres".</t>
    </r>
    <r>
      <rPr>
        <sz val="11"/>
        <color theme="1"/>
        <rFont val="Arial"/>
        <family val="2"/>
      </rPr>
      <t xml:space="preserve">
- 83 orientaciones psico-jurídicas efectivas de los incidentes con código de tipificación 204-Tentativa de Feminicidio priorizado para la atención en urgencia/emergencia a través de la móvil mujer de la AgenciaMuj bajo un esquema de duplas psico jurídicas.
- 2.549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- 401 atenciones a través de las Duplas de Atención Psicosocial.
- 478</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</si>
  <si>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 xml:space="preserve">Durante el mes de mayo se garantizó la prestación de servicios socio jurídicos y psicosociales especializados al 100% de las mujeres víctimas de violencia a través de:
- 3.656 atenciones efectivas a través de la Línea Púrpura Distrital "Mujeres que escuchan mujeres".
- 132 orientaciones psico-jurídicas efectivas de los incidentes con código de tipificación 204-Tentativa de Feminicidio priorizado para la atención en urgencia/emergencia a través de la móvil mujer de la AgenciaMuj bajo un esquema de duplas psico jurídicas.
- 409 atenciones a través de las Duplas de Atención Psicosocial.
- 2.655 atenciones brindadas el marco de la estrategia de prevención del feminicidio (desde la Estrategia Intersectorial para la Prevención y Atención de Víctimas de Violencia de Género con Énfasis en Violencia Sexual y Feminicidio - Estrategia en Hospitales)
- 320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durante el mes de marzo de 2025.
*260 seguimientos socio jurídicos y psicosociales a casos de mujeres en riesgo de feminicidio en el marco del SAAT, según remisiones externas del Instituto Nacional de Medicina Legal y Ciencias Forenses, durante el mes de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</si>
  <si>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mayo se garantizó la prestación de servicios socio jurídicos y psicosociales especializados al 100% de las mujeres víctimas de violencia a través de:
- 17.473 atenciones efectivas a través de la Línea Púrpura Distrital "Mujeres que escuchan mujeres".
- 530 orientaciones psico-jurídicas efectivas de los incidentes con código de tipificación 204-Tentativa de Feminicidio priorizado para la atención en urgencia/emergencia a través de la móvil mujer de la AgenciaMuj bajo un esquema de duplas psico jurídicas.
- 1.015 atenciones a través de las Duplas de Atención Psicosocial.
- 7.399 atenciones brindadas el marco de la estrategia de prevención del feminicidio (desde la Estrategia Intersectorial para la Prevención y Atención de Víctimas de Violencia de Género con Énfasis en Violencia Sexual y Feminicidio - Estrategia en Hospitales)
- 1.140 seguimientos socio jurídicos y psicosociales a casos de mujeres en riesgo de feminicidio en el marco del SAAT, según remisiones externas del Instituto Nacional de Medicina Legal y Ciencias Forenses. 
Nota: Se da alcance al reporte de meses anterior en el marco de los seguimientos realizados por el equipo del SAAT, siendo estos los siguientes:
*560 seguimientos socio jurídicos y psicosociales a casos de mujeres en riesgo de feminicidio en el marco del SAAT, según remisiones externas del Instituto Nacional de Medicina Legal y Ciencias Forenses, entre enero y marzo de 2025.
*820 seguimientos socio jurídicos y psicosociales a casos de mujeres en riesgo de feminicidio en el marco del SAAT, según remisiones externas del Instituto Nacional de Medicina Legal y Ciencias Forenses, entre enero y abril de 2025.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</si>
  <si>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Con corte al mes de junio se garantizó la prestación de servicios socio jurídicos y psicosociales especializados al 100% de las mujeres víctimas de violencia a través de:</t>
    </r>
    <r>
      <rPr>
        <sz val="11"/>
        <rFont val="Arial"/>
        <family val="2"/>
      </rPr>
      <t xml:space="preserve">
- 20.966 a</t>
    </r>
    <r>
      <rPr>
        <sz val="11"/>
        <color theme="1"/>
        <rFont val="Arial"/>
        <family val="2"/>
      </rPr>
      <t>tenciones efectivas a través de la Línea Púrpura Distrital "Mujeres que escuchan mujeres".
- 613 orientaciones psico-jurídicas efectivas de los incidentes con código de tipificación 204-Tentativa de Feminicidio priorizado para la atención en urgencia/emergencia a través de la móvil mujer de la AgenciaMuj bajo un esquema de duplas psico jurídicas.
- 1.416 atenciones a través de las Duplas de Atención Psicosocial.
- 9.9</t>
    </r>
    <r>
      <rPr>
        <sz val="11"/>
        <rFont val="Arial"/>
        <family val="2"/>
      </rPr>
      <t xml:space="preserve">48 atenciones brindadas el marco de la estrategia de prevención del feminicidio (desde la Estrategia Intersectorial para la Prevención y Atención de Víctimas de Violencia de Género con Énfasis en Violencia Sexual y Feminicidio - Estrategia en Hospitales)
- 1.618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</si>
  <si>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https://secretariadistritald-my.sharepoint.com/:f:/g/personal/devaj_sdmujer_gov_co/Eu3YGUzIKxZAiezNo_BjFdQBkTga1GpeSHdc316V7RTtBw?e=LKkXHv</t>
  </si>
  <si>
    <t>Logros: En julio se realizaron 15 espacios técnicos con las Alcaldías Locales de: Usaquén, Santa Fe, San Cristóbal, Bosa, Kennedy, Fontibón, Engativá, Suba, Barrios Unidos, Teusaquillo, Antonio Nariño, Puente Aranda, La Candelaria, Rafael Uribe y Sumapaz., donde se definieron las fechas y agendas de las segundas sesiones del año de los Consejos Locales de Seguridad para las Mujeres, las cuales se programaron para mayo, junio y julio con base en la agenda propuesta por parte de la SDMujer.
Con corte al mes de julio se realizaron 79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</si>
  <si>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junio se avanzó en el desarrollo de 14 Mesas de Trabajo para la  prevención del delito de feminicidio en las localidades de: Usaquén, Usme, Tunjuelito, Bosa, Kennedy, Fontibón, Engativá, Barrios Unidos, Teusaquillo, Los Mártires, Antonio Nariño, Puente Aranda, Ciudad Bolívar y Sumapaz.
Con corte al mes de junio se desarrollaron 62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</si>
  <si>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r>
      <t>Durante el mes de jul</t>
    </r>
    <r>
      <rPr>
        <sz val="11"/>
        <rFont val="Arial"/>
        <family val="2"/>
      </rPr>
      <t>io se garantizó la prestación de servicios socio jurídicos y psicosociales especializados al 100% de las mujeres víctimas de violencia a través de:
- 3.616 atenciones efectivas a través de la Línea Púrpura Distrital "Mujeres que escuchan mujeres".</t>
    </r>
    <r>
      <rPr>
        <sz val="11"/>
        <color theme="1"/>
        <rFont val="Arial"/>
        <family val="2"/>
      </rPr>
      <t xml:space="preserve">
- 110 orientaciones psico-jurídicas efectivas de los incidentes con código de tipificación 204-Tentativa de Feminicidio priorizado para la atención en urgencia/emergencia a través de la móvil mujer de la AgenciaMuj bajo un esquema de duplas psico jurídicas.
- 2.743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- 481 atenciones a través de las Duplas de Atención Psicosocial.
- 500</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</si>
  <si>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Con corte al mes de julio se garantizó la prestación de servicios socio jurídicos y psicosociales especializados al 100% de las mujeres víctimas de violencia a través de:</t>
    </r>
    <r>
      <rPr>
        <sz val="11"/>
        <rFont val="Arial"/>
        <family val="2"/>
      </rPr>
      <t xml:space="preserve">
- 24.582 a</t>
    </r>
    <r>
      <rPr>
        <sz val="11"/>
        <color theme="1"/>
        <rFont val="Arial"/>
        <family val="2"/>
      </rPr>
      <t>tenciones efectivas a través de la Línea Púrpura Distrital "Mujeres que escuchan mujeres".
- 723 orientaciones psico-jurídicas efectivas de los incidentes con código de tipificación 204-Tentativa de Feminicidio priorizado para la atención en urgencia/emergencia a través de la móvil mujer de la AgenciaMuj bajo un esquema de duplas psico jurídicas.
- 12.691</t>
    </r>
    <r>
      <rPr>
        <sz val="11"/>
        <rFont val="Arial"/>
        <family val="2"/>
      </rPr>
      <t xml:space="preserve"> atenciones brindadas el marco de la estrategia de prevención del feminicidio (desde la Estrategia Intersectorial para la Prevención y Atención de Víctimas de Violencia de Género con Énfasis en Violencia Sexual y Feminicidio - Estrategia en Hospitales)
- 1.897 atenciones a través de las Duplas de Atención Psicosocial.
- 2.018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</si>
  <si>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https://secretariadistritald-my.sharepoint.com/:f:/g/personal/devaj_sdmujer_gov_co/ErOpGnQa639Im-DtGx60xacBxb9ROVaLBgn0UkWZVXKKkw?e=hg0VOp</t>
  </si>
  <si>
    <t xml:space="preserve">
Logros: En el mes de agosto se llevaron a cabo 39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Con corte al mes de agosto, en el marco de la estrategia de prevención del feminicidio (desde la Estrategia Intersectorial para la Prevención y Atención de Víctimas de Violencia de Género con Énfasis en Violencia Sexual y Feminicidio (Estrategia en hospitales), se llevaron a cabo 255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
</t>
  </si>
  <si>
    <t>https://secretariadistritald-my.sharepoint.com/:f:/g/personal/devaj_sdmujer_gov_co/Eqy7YyOgnWhIn8ES7LuzyCYBcXkiNXToa0RKFPAN64zF0Q?e=cQvB4s</t>
  </si>
  <si>
    <t xml:space="preserve">De acuerdo con las matrices internas de información. Durante el mes de julio,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529 atenciones socio jurídicas a mujeres víctimas de violencia. </t>
  </si>
  <si>
    <t xml:space="preserve">Logros: De acuerdo con las matrices internas de información. 
 Durante el mes de agosto,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529 atenciones y 2049 seguimientos, para un total de 2578.
Con corte al mes de agosto se operó en 8 IPS en el marco de las 4 subredes públicas y 1 IPS Privada, a través de las cuales se realizaron 3577 atenciones  y 11692  seguimientos, para un total de 15269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</si>
  <si>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 xml:space="preserve">De acuerdo con las matrices internas de información. Durante el mes de agosto,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529 atenciones y 2049 seguimientos, para un total de 2578. Así mismo, se llevaron a cabo 39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t>
  </si>
  <si>
    <t>De acuerdo con las matrices internas de información. Durante el mes de julio,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y 2193 seguimientos, para un total de 2743. Así mismo, se llevaron a cabo 46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t>
  </si>
  <si>
    <t xml:space="preserve">
De acuerdo con las matrices internas de información el acumulado al mes de julio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3048 atenciones  y 9643  seguimientos, para un total de 12691 atenciones socio jurídicas a mujeres víctimas de violencia. 
Se llevaron a cabo 216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t>
  </si>
  <si>
    <t>De acuerdo con las matrices internas de información el acumulado al mes de Agosto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3577 atenciones  y 11692  seguimientos, para un total de 15269 atenciones socio jurídicas a mujeres víctimas de violencia. 
Se llevaron a cabo 255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t>
  </si>
  <si>
    <t xml:space="preserve">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</si>
  <si>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</si>
  <si>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De acuerdo con las matrices internas de información el acumulado al mes de marzo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</si>
  <si>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</si>
  <si>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 xml:space="preserve">
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</si>
  <si>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abril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1332 atenciones  y 3412 seguimientos, para un total de 4744 atenciones socio jurídicas a mujeres víctimas de violencia. 
Se llevaron a cabo 93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</si>
  <si>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mayo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1950 atenciones  y 5449 seguimientos, para un total de 7399 atenciones socio jurídicas a mujeres víctimas de violencia. 
Se llevaron a cabo 135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</si>
  <si>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Durante el mes de mayo,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</si>
  <si>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junio de 2025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2498 atenciones  y 7450 seguimientos, para un total de 9948 atenciones socio jurídicas a mujeres víctimas de violencia. 
Se llevaron a cabo 170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</si>
  <si>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Durante el mes de junio,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Así mismo, se llevaron a cabo 35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</si>
  <si>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 xml:space="preserve">Logros: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</si>
  <si>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</si>
  <si>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De acuerdo con las matrices internas de información. 
 Durante el mes de abril,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Con corte al mes de abril se operó en 8 IPS en el marco de las 4 subredes públicas y 1 IPS Privada, a través de las cuales se realizaron 1332 atenciones y 3412 seguimientos, para un total de 4744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</si>
  <si>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De acuerdo con las matrices internas de información. 
 Durante el mes de mayo,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618 atenciones y 2037 seguimientos, para un total de 2655.
Con corte al mes de mayo se operó en 8 IPS en el marco de las 4 subredes públicas y 1 IPS Privada, a través de las cuales se realizaron 1950 atenciones  y 5449 seguimientos, para un total de 7399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</si>
  <si>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De acuerdo con las matrices internas de información. 
 Durante el mes de junio,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548 atenciones y 2001 seguimientos, para un total de 2549.
Con corte al mes de junio se operó en 8 IPS en el marco de las 4 subredes públicas y 1 IPS Privada, a través de las cuales se realizaron 2498 atenciones  y 7450 seguimientos, para un total de 9948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</si>
  <si>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Logros: De acuerdo con las matrices internas de información. 
 Durante el mes de julio,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550 atenciones y 2193 seguimientos, para un total de 2743.
Con corte al mes de julio se operó en 8 IPS en el marco de las 4 subredes públicas y 1 IPS Privada, a través de las cuales se realizaron 3048 atenciones y 9643 seguimientos, para un total de 12691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</si>
  <si>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De acuerdo con los registros del Simisional 2.0. Durante el mes de agosto de 2025, las Duplas de Atención Psicosocial realizaron un total de 405 atenciones, de las cuales 83 corresponden a primeras atenciones y 322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</si>
  <si>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agosto de 2025, las Duplas de Atención Psicosocial realizaron un total de 2302 atenciones, de las cuales 598 corresponden a primeras atenciones y 1704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</si>
  <si>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Logros: De acuerdo con los registros del Simisional 2.0. Durante el mes de agosto de 2025, las Duplas de Atención Psicosocial realizaron un total de 405 atenciones, de las cuales 83 corresponden a primeras atenciones y 322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y ajustada a las cotidianidades de las mujeres, lo que permitió para ellas sentirse escuchadas y orientadas durante las situaciones críticas o aquellas en las que manifiestan impactos psicosociales generados por las violencias.
Con corte al mes de agosto se han realizado 2302 atenciones por parte de las duplas psicosociales. 
Lo anterior tomando como base la información consolidada que se encuentra disponible en el aplicativo Simisional 2.0. 
Retrasos: Durante el mes de agosto no se reportaron retrasos en los procesos de atención a las ciudadanas víctimas de violencias atendidas por las Duplas de Atención Psicosocial. </t>
  </si>
  <si>
    <t xml:space="preserve">Logros: Durante el mes de agosto de 2025, las Duplas de Atención Psicosocial realizaron un total de 322 seguimientos efectivos. Esto posibilitó la construcción de escenarios de confianza institucional con las ciudadanas para afrontar las situaciones de violencias sufridas y permanecer en los procesos de activación de ruta, solicitud de medidas de protección, consolidación y fortalecimiento de redes de apoyo.  
Con corte al mes de agosto se han realizado 1704 seguimientos efectivos por parte de las duplas psicosociales.
Beneficios: A través de los seguimientos fue posible ampliar la comprensión de las violencias y riesgo asociados a estas, con base en ello se determinó el plan de acción y las acciones prioritarias necesarias en cada caso.
Retrasos: Durante el mes de agosto no se reportaron retrasos en los procesos de seguimiento a la ciudadanas víctimas de violencias atendidas por las Duplas de Atención Psicosocial. </t>
  </si>
  <si>
    <t>https://secretariadistritald-my.sharepoint.com/:f:/g/personal/devaj_sdmujer_gov_co/EpvsgmYDOOBOgyF0AOgjIaYBCqvXJXudaCJjkU9FpkiE0w?e=YKpyR4</t>
  </si>
  <si>
    <t>https://secretariadistritald-my.sharepoint.com/:f:/g/personal/devaj_sdmujer_gov_co/Eo5Rw_A60s1FhWNBrR4iOQsByfmglL7_53g_kY-KargHwQ?e=YhkVGi</t>
  </si>
  <si>
    <t>Durante el mes de agosto de 2025, las Duplas de Atención Psicosocial realizaron un total de 405 atenciones, de las cuales 83 corresponden a primeras atenciones y 322 a seguimientos efectivos. El proceso de orientación, atención y acompañamiento psicosocial facilitado por las profesionales aportó al reconocimiento de las violencias y a la garantía del derecho de las mujeres a una vida libre de las mismas. 
Con corte al mes de agosto se han realizado 2302 atenciones por parte de las Duplas Psicosociales</t>
  </si>
  <si>
    <r>
      <t xml:space="preserve">En el mes de agosto para la prevención y atención de violencias contra las mujeres en el espacio y transporte público:
- Se brindaron </t>
    </r>
    <r>
      <rPr>
        <b/>
        <sz val="11"/>
        <color theme="1"/>
        <rFont val="Arial"/>
        <family val="2"/>
      </rPr>
      <t xml:space="preserve">270 </t>
    </r>
    <r>
      <rPr>
        <sz val="11"/>
        <color theme="1"/>
        <rFont val="Arial"/>
        <family val="2"/>
      </rPr>
      <t xml:space="preserve">atenciones psico-jurídicas en dupla a mujeres víctimas de violencias en el espacio y el transporte público, de las cuales </t>
    </r>
    <r>
      <rPr>
        <b/>
        <sz val="11"/>
        <color theme="1"/>
        <rFont val="Arial"/>
        <family val="2"/>
      </rPr>
      <t>56</t>
    </r>
    <r>
      <rPr>
        <sz val="11"/>
        <color theme="1"/>
        <rFont val="Arial"/>
        <family val="2"/>
      </rPr>
      <t xml:space="preserve"> fueron nuevas atenciones y </t>
    </r>
    <r>
      <rPr>
        <b/>
        <sz val="11"/>
        <color theme="1"/>
        <rFont val="Arial"/>
        <family val="2"/>
      </rPr>
      <t>214</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</si>
  <si>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agosto para la prevención y atención de violencias contra las mujeres en el espacio y transporte público:
- Se brindaron </t>
    </r>
    <r>
      <rPr>
        <b/>
        <sz val="11"/>
        <color theme="1"/>
        <rFont val="Arial"/>
        <family val="2"/>
      </rPr>
      <t xml:space="preserve">1.524 </t>
    </r>
    <r>
      <rPr>
        <sz val="11"/>
        <color theme="1"/>
        <rFont val="Arial"/>
        <family val="2"/>
      </rPr>
      <t xml:space="preserve">atenciones psico-jurídicas en dupla a mujeres víctimas de violencias en el espacio y el transporte público, de las cuales </t>
    </r>
    <r>
      <rPr>
        <b/>
        <sz val="11"/>
        <color theme="1"/>
        <rFont val="Arial"/>
        <family val="2"/>
      </rPr>
      <t>368</t>
    </r>
    <r>
      <rPr>
        <sz val="11"/>
        <color theme="1"/>
        <rFont val="Arial"/>
        <family val="2"/>
      </rPr>
      <t xml:space="preserve"> fueron nuevas atenciones y </t>
    </r>
    <r>
      <rPr>
        <b/>
        <sz val="11"/>
        <color theme="1"/>
        <rFont val="Arial"/>
        <family val="2"/>
      </rPr>
      <t>1.156</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(31)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</si>
  <si>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agosto se brindaron </t>
    </r>
    <r>
      <rPr>
        <b/>
        <sz val="10"/>
        <rFont val="Arial"/>
        <family val="2"/>
      </rPr>
      <t xml:space="preserve">270 </t>
    </r>
    <r>
      <rPr>
        <sz val="10"/>
        <rFont val="Arial"/>
        <family val="2"/>
      </rPr>
      <t xml:space="preserve">atenciones psico-jurídicas en dupla a mujeres víctimas de violencias en el espacio y el transporte público, de las cuales </t>
    </r>
    <r>
      <rPr>
        <b/>
        <sz val="10"/>
        <rFont val="Arial"/>
        <family val="2"/>
      </rPr>
      <t>56</t>
    </r>
    <r>
      <rPr>
        <sz val="10"/>
        <rFont val="Arial"/>
        <family val="2"/>
      </rPr>
      <t xml:space="preserve"> fueron nuevas atenciones y </t>
    </r>
    <r>
      <rPr>
        <b/>
        <sz val="10"/>
        <rFont val="Arial"/>
        <family val="2"/>
      </rPr>
      <t>214</t>
    </r>
    <r>
      <rPr>
        <sz val="10"/>
        <rFont val="Arial"/>
        <family val="2"/>
      </rPr>
      <t xml:space="preserve"> seguimientos efectivos. Dichas atenciones incluyeron primeros acercamientos, orientaciones y seguimientos a los casos de mujeres que requirieron acompañamiento integral.
Con corte al mes de agosto las Duplas Psico-Jurídicas han realizado un total de </t>
    </r>
    <r>
      <rPr>
        <b/>
        <sz val="10"/>
        <rFont val="Arial"/>
        <family val="2"/>
      </rPr>
      <t>1.524</t>
    </r>
    <r>
      <rPr>
        <sz val="10"/>
        <rFont val="Arial"/>
        <family val="2"/>
      </rPr>
      <t xml:space="preserve"> atenciones psico-jurídicas en dupla a mujeres víctimas de violencias en el espacio y el transporte público, de las cuales </t>
    </r>
    <r>
      <rPr>
        <b/>
        <sz val="10"/>
        <rFont val="Arial"/>
        <family val="2"/>
      </rPr>
      <t>368</t>
    </r>
    <r>
      <rPr>
        <sz val="10"/>
        <rFont val="Arial"/>
        <family val="2"/>
      </rPr>
      <t xml:space="preserve"> fueron primeras atenciones y </t>
    </r>
    <r>
      <rPr>
        <b/>
        <sz val="10"/>
        <rFont val="Arial"/>
        <family val="2"/>
      </rPr>
      <t>1.156</t>
    </r>
    <r>
      <rPr>
        <sz val="10"/>
        <rFont val="Arial"/>
        <family val="2"/>
      </rPr>
      <t xml:space="preserve"> seguimientos efectivos.
Reporte diferenciado:
Nuevas atenciones en Transporte Público: 22
Seguimiento efectivos en Transporte Público: 30
Nuevas atenciones en Espacio Público: 34
Seguimiento efectivos en Espacio Público: 184
Con corte al mes de agosto se han realizado en reporte diferenciado:
Nuevas atenciones en Transporte Público: 102
Seguimiento efectivos en Transporte Público: 215
Nuevas atenciones en Espacio Público: 259
Seguimiento efectivos en Espacio Público: 928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
</t>
    </r>
  </si>
  <si>
    <r>
      <t xml:space="preserve">Logros: En agosto, en el marco de la asistencia técnica para el fortalecimiento de las capacidades del sector transporte, se llevaron a cabo </t>
    </r>
    <r>
      <rPr>
        <b/>
        <sz val="11"/>
        <rFont val="Arial"/>
        <family val="2"/>
      </rPr>
      <t>(4)</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080825 Participación en la reunión de recomendaciones del proyecto del Banco de Desarrollo de América Latina y el Caribe para la implementación de una estrategia de abordaje de violencias contra las mujeres en el transporte público.
(2) 12082525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200825 Participación en la III Mesa de Género de la Secretaría Distrital de Movilidad, con el fin de brindar asistencia técnica a la elaboración de un Plan de Acción de Género autónomo.
(4) 280825 Asistencia técnica a la Secretaría Distrital de Movilidad y el Terminal de Transporte para la implementación de acciones de prevención de violencias contra las mujeres en las sedes del Terminal.
Con corte al mes de agosto se realizaron </t>
    </r>
    <r>
      <rPr>
        <b/>
        <sz val="11"/>
        <rFont val="Arial"/>
        <family val="2"/>
      </rPr>
      <t>(31)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
</t>
    </r>
  </si>
  <si>
    <t>https://secretariadistritald-my.sharepoint.com/:f:/g/personal/devaj_sdmujer_gov_co/Es6yAfd7gP1IqSv_4U9Y0QcBgPR_APCBC3AUsy8PsQxBdQ?e=6CbQvg</t>
  </si>
  <si>
    <t>https://secretariadistritald-my.sharepoint.com/:f:/g/personal/devaj_sdmujer_gov_co/EkcixJHxd3pNsRVxpc6Ai_oBsrxH91enFBVHFWL1LI5Bdg?e=s2ZgFW</t>
  </si>
  <si>
    <r>
      <t xml:space="preserve">En el mes de agosto para el fortalecimiento de los componentes de prevención, atención, protección y sanción del Sistema Distrital SOFIA, se desarrollaron las siguientes acciones: 
- El fortalecimiento de las capacidades de </t>
    </r>
    <r>
      <rPr>
        <b/>
        <sz val="11"/>
        <color theme="1"/>
        <rFont val="Arial"/>
        <family val="2"/>
      </rPr>
      <t>(1428)</t>
    </r>
    <r>
      <rPr>
        <sz val="11"/>
        <color theme="1"/>
        <rFont val="Arial"/>
        <family val="2"/>
      </rPr>
      <t xml:space="preserve"> servidoras y servidores sobre el derecho de las mujeres a una vida libre de violencias.
- Participación en </t>
    </r>
    <r>
      <rPr>
        <b/>
        <sz val="11"/>
        <color theme="1"/>
        <rFont val="Arial"/>
        <family val="2"/>
      </rPr>
      <t>(18)</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(4)</t>
    </r>
    <r>
      <rPr>
        <sz val="11"/>
        <color theme="1"/>
        <rFont val="Arial"/>
        <family val="2"/>
      </rPr>
      <t xml:space="preserve"> espacios de asistencia técnica para el fortalecimiento de los componentes del Sistema SOFIA.</t>
    </r>
  </si>
  <si>
    <r>
      <t xml:space="preserve">Entre los meses de enero y agosto para el fortalecimiento de los componentes de prevención, atención, protección y sanción del Sistema Distrital SOFIA, se desarrollaron las siguientes acciones: 
- El fortalecimiento de las capacidades de </t>
    </r>
    <r>
      <rPr>
        <b/>
        <sz val="11"/>
        <color theme="1"/>
        <rFont val="Arial"/>
        <family val="2"/>
      </rPr>
      <t>(10,018)</t>
    </r>
    <r>
      <rPr>
        <sz val="11"/>
        <color theme="1"/>
        <rFont val="Arial"/>
        <family val="2"/>
      </rPr>
      <t xml:space="preserve"> servidoras y servidores sobre el derecho de las mujeres a una vida libre de violencias.
- Participación en </t>
    </r>
    <r>
      <rPr>
        <b/>
        <sz val="11"/>
        <color theme="1"/>
        <rFont val="Arial"/>
        <family val="2"/>
      </rPr>
      <t xml:space="preserve">(89)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(57)</t>
    </r>
    <r>
      <rPr>
        <sz val="11"/>
        <color theme="1"/>
        <rFont val="Arial"/>
        <family val="2"/>
      </rPr>
      <t xml:space="preserve"> espacios de asistencia técnica para el fortalecimiento de los componentes del Sistema SOFIA.</t>
    </r>
  </si>
  <si>
    <r>
      <t>Logros: En agosto a través del curso virtual "El derecho de las mujeres a una vida libre de violencias", se capacitaron</t>
    </r>
    <r>
      <rPr>
        <b/>
        <sz val="11"/>
        <color theme="1"/>
        <rFont val="Arial"/>
        <family val="2"/>
      </rPr>
      <t xml:space="preserve"> 39</t>
    </r>
    <r>
      <rPr>
        <sz val="11"/>
        <color theme="1"/>
        <rFont val="Arial"/>
        <family val="2"/>
      </rPr>
      <t xml:space="preserve"> servidoras(es) a través de los 4 módulos y las 9 unidades temáticas dispuestas. 
Así mismo, a partir de </t>
    </r>
    <r>
      <rPr>
        <b/>
        <sz val="11"/>
        <color theme="1"/>
        <rFont val="Arial"/>
        <family val="2"/>
      </rPr>
      <t>79</t>
    </r>
    <r>
      <rPr>
        <sz val="11"/>
        <color theme="1"/>
        <rFont val="Arial"/>
        <family val="2"/>
      </rPr>
      <t xml:space="preserve"> jornadas de sensibilización sobre el derecho de las mujeres a una vida libre de violencia realizadas por los equipos de la Dirección de Eliminación de Violencias, se logró la participación de 1.389 servidoras y servidores públicos, para un total de </t>
    </r>
    <r>
      <rPr>
        <b/>
        <sz val="11"/>
        <color theme="1"/>
        <rFont val="Arial"/>
        <family val="2"/>
      </rPr>
      <t xml:space="preserve">1.428 </t>
    </r>
    <r>
      <rPr>
        <sz val="11"/>
        <color theme="1"/>
        <rFont val="Arial"/>
        <family val="2"/>
      </rPr>
      <t xml:space="preserve">servidores(as) formados(as) en el mes de agosto.
Con corte al mes de agosto se fortalecieron las capacidades de </t>
    </r>
    <r>
      <rPr>
        <b/>
        <sz val="11"/>
        <color theme="1"/>
        <rFont val="Arial"/>
        <family val="2"/>
      </rPr>
      <t>10.018</t>
    </r>
    <r>
      <rPr>
        <sz val="11"/>
        <color theme="1"/>
        <rFont val="Arial"/>
        <family val="2"/>
      </rPr>
      <t xml:space="preserve"> servidores(as) a partir 495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</si>
  <si>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agosto se participó en </t>
    </r>
    <r>
      <rPr>
        <b/>
        <sz val="10"/>
        <color theme="1"/>
        <rFont val="Arial"/>
        <family val="2"/>
      </rPr>
      <t>(18)</t>
    </r>
    <r>
      <rPr>
        <sz val="10"/>
        <color theme="1"/>
        <rFont val="Arial"/>
        <family val="2"/>
      </rPr>
      <t xml:space="preserve"> espacios de articulación y coordinación de acciones estratégicas para la prevención, atención y sanción de las violencias contra las mujeres en el Distrito Capital:
(1) 010825 Articulación de acciones intrainstitucionales para el trabajo realizado en el Cabildo Muisca de Bosa por parte de la enlace SOFIA de la localidad.
(2) 050825 Reunión Articulación Directivas y Equipos Técnicos para brindar un contexto sobre el proceso en curso con el Cabildo Muisca de Bosa.
(3) 050825 Socialización y retroalimentación planes de trabajo para presentar y retroalimentar la propuesta de planes de trabajo para comunidades étnicas en el marco de las Políticas Públicas del CONPES.
(4) 080825 Mesa de avances conmemoración día de la Mujer Indígena Bosa para presentar avances en la gestión de los apoyos intersectoriales en la conmemoración del Día Internacional de la Mujer Indígena.
(5) 130825 Espacio de diálogo y concertación entre la DEVAJ y la Comunidad Palenquera residente en Bogotá, con el fin de definir posibles acciones conjuntas orientadas a la prevención y atención de violencias contra las mujeres palenqueras.
(6) 130825 Espacio de diálogo y concertación entre la DEVAJ y la Dirección del Sistema de Cuidado, con el fin de definir posibles acciones conjuntas orientadas a la prevención y atención de violencias contra las mujeres negras/afrodescendientes.
(7) 210825 Dialogo sobre la implementación de las fases contempladas en el Plan de Acción de la Política de Mujeres Indígenas en Bogotá con referentas indígenas.
(8) 210825 Articulación de acciones interinstitucionales con la Comisión de Género de la JEP para el fortalecimiento de capacidades sobre el derecho de las mujeres a una vida libre de violencias y la Ruta Única de Atención.
(9) 220825 Revisión de los planes de trabajo en el marco del CONPES para mujeres negras/afrocolombianas con la referenta de mujeres negras afrocolombianas.
(10) 220825 Articulación de acciones intrainstitucionales con el equipo técnico de la estrategia Casas Refugio, para el fortalecimiento de capacidades a equipos técnicos de las Comisarias de Familia y la revisión de planes de CONPES de grupos étnicos.
(11) 250825 Seguimiento a la articulación de acciones interinstitucionales con Grupo GELSA para el fortalecimiento de la prevención de violencias contra las mujeres por medio de una alianza para establecer Redes Seguras para las Mujeres.
(12) 270825 Socialización de los planes de trabajo relacionados con el CONPES 39 (2024–2036) en lo que corresponde a la DEVAJ en el encuentro de la subcomisión afro.
(13) 270825 Mesa de trabajo para la conmemoración de la Mujer Indígena en Bosa con Direcciones de la SDMujer.
(14) 270825 Seguimiento a la articulación de acciones interinstitucionales con OXXO Colombia para el fortalecimiento de la prevención de violencias contra las mujeres por medio de una alianza para establecer Redes Seguras para las Mujeres.
(15) 280825 Socialización, retroalimentación y concertación del plan de trabajo en el marco del CONPES para la comunidad palenquera residente en Bogotá.
(16) 280825 Seguimiento a la articulación de acciones interinstitucionales con la Constructora Amarilo para el fortalecimiento de la prevención de violencias contra las mujeres por medio de una alianza para establecer Redes Seguras para las Mujeres en Propiedad Horizontal.
(17) 290825 Socialización de las líneas de trabajo de las Direcciones de: Gestión del Conocimiento, la Estrategia de Autonomía Económica, Sistema del Cuidado, Eliminación de Violencias de la SDMujer, con el Consejo de Mujeres Muiscas de Bosa.
(18) 290825 Articulación de acciones intrainstitucionales para el fortalecimiento de la autonomía económica de mujeres víctimas de violencias con la Estrategia de Autonomía Económica de la Subsecretaría de Cuidado y Políticas de Igualdad.
Con corte al mes de agosto se participó en </t>
    </r>
    <r>
      <rPr>
        <b/>
        <sz val="10"/>
        <color theme="1"/>
        <rFont val="Arial"/>
        <family val="2"/>
      </rPr>
      <t>(89)</t>
    </r>
    <r>
      <rPr>
        <sz val="10"/>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
</t>
    </r>
  </si>
  <si>
    <r>
      <t xml:space="preserve">Logros: En agosto, en el marco de la asistencia técnica para el fortalecimiento de los componentes de prevención, atención, protección y sanción del Sistema Distrital SOFIA, se llevaron a cabo </t>
    </r>
    <r>
      <rPr>
        <b/>
        <sz val="11"/>
        <color theme="1"/>
        <rFont val="Arial"/>
        <family val="2"/>
      </rPr>
      <t xml:space="preserve">(4) </t>
    </r>
    <r>
      <rPr>
        <sz val="11"/>
        <color theme="1"/>
        <rFont val="Arial"/>
        <family val="2"/>
      </rPr>
      <t xml:space="preserve">espacios de articulación entre entidades distritales:
(1) 280825 Asistencia técnica a la Secretaría Distrital de Integración Social para hacer seguimiento a los compromisos del Consejo Distrital de Víctimas.
(2) 290825 Asistencia técnica al Instituto Distrital de Recreación y Deporte para el avance y seguimiento a los compromisos del Plan de Acción de la Mesa Distrital SOFIA.
En especial, para el fortalecimiento de los componentes del Sistema SOFIA relacionados con las violencias contra las mujeres en el espacio público, se llevaron a cabo (2) espacios de articulación entre entidades distritales con competencia en este ámbito:
(1) 040825 Asistencia técnica al Instituto Para la Economía Social IPES con el fin de promover jornadas de prevención de violencias contra las mujeres con vendedoras informales, en cumplimiento del Acuerdo Distrital 896 de 2023.
(2) 050825 Asistencia técnica a la Alcaldía Local de Suba para la proyección de la estrategia Redes Seguras para las Mujeres en Propiedad Horizontal.
En total, con corte al mes de agosto se realizaron </t>
    </r>
    <r>
      <rPr>
        <b/>
        <sz val="11"/>
        <color theme="1"/>
        <rFont val="Arial"/>
        <family val="2"/>
      </rPr>
      <t>(57)</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
</t>
    </r>
  </si>
  <si>
    <t>https://secretariadistritald-my.sharepoint.com/:f:/g/personal/devaj_sdmujer_gov_co/Eg_hcUu2r3tBveIW-e_GPUgBfjNhT8v27PsZhV7vRPGOpw?e=nUl9q7</t>
  </si>
  <si>
    <t>https://secretariadistritald-my.sharepoint.com/:f:/g/personal/devaj_sdmujer_gov_co/EjXI0Xbq1aJKiIANLODBh8QBxnJkULF4ZgZucoDtBE3HcA?e=ukEK5G</t>
  </si>
  <si>
    <t>https://secretariadistritald-my.sharepoint.com/:f:/g/personal/devaj_sdmujer_gov_co/Eow68Rd7UGdAqC6Kqy295AQBkPfJsF5O9db4y7FfHqKlHQ?e=oeNV5i</t>
  </si>
  <si>
    <r>
      <rPr>
        <sz val="11"/>
        <color rgb="FF000000"/>
        <rFont val="Arial"/>
        <family val="2"/>
      </rPr>
      <t xml:space="preserve">Logros: De acuerdo con los registros del Simisional 2.0. En el mes de agosto fueron contestados, analizados o gestionados 766 incidentes por la AgenciaMuj de los códigos de tipificación priorizados.
De estos, 208 incidentes fueron no procedentes (incluye el estado No procedente y Sin información), 558 fueron direccionados a equipos de la SDMujer para atención post-evento y en emergencia. Se desarrolló 2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ajustes en plataforma de gestión de incidentes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</si>
  <si>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agosto se recepcionaron y gestionaron 128 incidentes con código de tipificación 204-Tentativa de Feminicidio priorizado para la atención en urgencia/emergencia a través de la móvil mujer de la AgenciaMuj bajo un esquema de duplas psico jurídicas.
De estos, se realizaron 81 orientaciones psico-jurídicas efectivas  y se gestionaron 47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</si>
  <si>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https://secretariadistritald-my.sharepoint.com/:f:/g/personal/devaj_sdmujer_gov_co/EtPC6Za5bb9EoXHcLXYQ6m4BD9KQ9EzKW69tuT382ssMCg?e=YXg3Qr</t>
  </si>
  <si>
    <t>https://secretariadistritald-my.sharepoint.com/:f:/g/personal/devaj_sdmujer_gov_co/EhwfyqUd75RHhSTCSwZc3JIBGNLBlxK6-nsDlik91vLDHQ?e=ddrdxR</t>
  </si>
  <si>
    <t xml:space="preserve">De acuerdo con los registros del Simisional 2.0. Durante el mes de agosto se recepcionaron y gestionaron 128 incidentes con código de tipificación 204-Tentativa de Feminicidio priorizado para la atención en urgencia/emergencia a través de la móvil mujer de la AgenciaMuj bajo un esquema de duplas psico jurídicas. 
De estos, se realizaron 81 orientaciones psico-jurídicas efectivas y se gestionaron 47 incidentes como intento fallido de contacto. </t>
  </si>
  <si>
    <t>Con corte al mes de agosto se recepcionaron y gestionaron 1.430 incidentes con código de tipificación 204-Tentativa de Feminicidio priorizado para la atención en urgencia/emergencia a través de la móvil mujer de la AgenciaMuj bajo un esquema de duplas psico jurídicas. De estos incidentes 804 incidentes fueron orientaciones psico-jurídicas efectivas y 626 fueron casos gestionados con Contacto Inicial fallido.</t>
  </si>
  <si>
    <t>Durante el mes de agosto de 2025 se dio cumplimiento a la operación de la Estrategia Casa Refugio a través del funcionamiento de 5 casas, 4 en Modelo Tradicional y 1 en Modelo intermedio, el contrato para la operación en el Modelo Rural tiene acta de inicio el 01 de septiembre de 2025 ;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del Modelo Rural el contrato para la operación tiene acta de inicio del 01 de septiembre de 2025.</t>
  </si>
  <si>
    <r>
      <t xml:space="preserve">Logros: Durante el mes de  agosto se llevaron a cabo 74 </t>
    </r>
    <r>
      <rPr>
        <sz val="11"/>
        <color rgb="FFFF0000"/>
        <rFont val="Arial"/>
        <family val="2"/>
      </rPr>
      <t xml:space="preserve"> </t>
    </r>
    <r>
      <rPr>
        <sz val="11"/>
        <color theme="1"/>
        <rFont val="Arial"/>
        <family val="2"/>
      </rPr>
      <t>reuniones de apoyo a la supervisión administrativa, financiera y contable con los operadores de  5 Casas Refugio que operaron durante el mes, sobre temas como: revisión de insumos, inventario y gastos.
En el periodo de enero a agosto de 2025 se llevaron a cabo 588</t>
    </r>
    <r>
      <rPr>
        <sz val="11"/>
        <color rgb="FFFF0000"/>
        <rFont val="Arial"/>
        <family val="2"/>
      </rPr>
      <t xml:space="preserve"> </t>
    </r>
    <r>
      <rPr>
        <sz val="11"/>
        <color theme="1"/>
        <rFont val="Arial"/>
        <family val="2"/>
      </rPr>
      <t>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r>
  </si>
  <si>
    <t>Logros: Durante el mes de agosto se realizaron 1 reunión de supervisión técnica para brindar lineamientos técnicos para la implementación del enfoque diferencial.
En el periodo de enero a agosto de 2025 se desarrollaron 9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</si>
  <si>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https://secretariadistritald-my.sharepoint.com/:f:/g/personal/devaj_sdmujer_gov_co/Er9sL7Gf3n5Kmbj-ZEjBWCMBMyNPIvOHJ6d2iUgWKaXglg?e=j90eF6</t>
  </si>
  <si>
    <t>https://secretariadistritald-my.sharepoint.com/:f:/g/personal/devaj_sdmujer_gov_co/EjhXhJ7ZyWpCqVIUfhFwd2YB6-fNX7rx9YH-GUreTqDOYw?e=4wX8ko</t>
  </si>
  <si>
    <t>https://secretariadistritald-my.sharepoint.com/:f:/g/personal/devaj_sdmujer_gov_co/Emjr-cdSpLlEpDSjtZK0kAUBwUbH1QqneIUD-8KNDK1z1g?e=pkFacH</t>
  </si>
  <si>
    <t>Durante el mes de agosto se recibieron 38 solicitudes de cupo (mujeres víctimas de violencia con personas a cargo) en el correo institucional de Casas Refugio, de las cuales se aceptaron y se realizaron los trámites de ingreso para 27 solicitudes al evidenciar que cumplían con los criterios, 6 resultaron en desistimiento de cupo y 5 en el no cumplimiento de criterios para el ingreso a Casa Refugio. 
Las 38 solicitudes de cupo que cumplieron con los criterios de ingreso, conllevaron la acogida de 52  personas nuevas, entre las cuales se encontraban 27  mujeres adultas y adultas mayores víctimas de violencia y 25 niños, niñas y adolescentes.
Durante el mes de agosto estuvieron acogidas un total de 138  personas (mujeres víctimas de violencia y personas a cargo) en las Casas Refugio.
Nota: se da alcance al reporte del mes anteior, durante el mes de julio estuvieron acogidas un total de 175  personas (mujeres víctimas de violencia y personas a cargo) en las Casas Refugio.</t>
  </si>
  <si>
    <t xml:space="preserve">En el periodo de enero a agosto de 2025 se recibieron 387 solicitudes de cupo (mujeres víctimas de violencia y personas a cargo) en el correo institucional de Casas Refugio, de las cuales se aceptaron y se realizaron los trámites de ingreso para 288 solicitudes al evidenciar que cumplían con los criterios, 59 resultaron en desistimiento de cupo y 40  no cumplieron con los criterios para el ingreso a Casa Refugio. 
Las 288 solicitudes de cupo que cumplieron con los criterios de ingreso, conllevaron la acogida de 600 personas nuevas, entre las cuales se encontraban 289  mujeres adultas víctimas de violencia y 311 niños, niñas, adolescentes y personas de sus grupos familiares. </t>
  </si>
  <si>
    <t>Logros: En el mes de agosto se recibieron 38 solicitudes de cupo (mujeres víctimas de violencia y personas a cargo) en el correo institucional de Casas Refugio, de las cuales se aceptaron y se realizaron los trámites de ingreso para 27 solicitudes al evidenciar que cumplían con los criterios, 6 resultaron en desistimiento de cupo y 5 en el no cumplimiento de criterios para el ingreso a Casa Refugio.
En el periodo de enero a  agosto de 2025 se recibieron 387 solicitudes de cupo (mujeres víctimas de violencia y personas a cargo) en el correo institucional de Casas Refugio, de las cuales se aceptaron y se realizaron los trámites de ingreso para 288 solicitudes al evidenciar que cumplían con los criterios, a través de 6 Casas Refugio; 59 resultaron en desistimiento de cupo para el ingreso a Casa Refugio y 40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</si>
  <si>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agosto se brindó acogida a 52 personas nuevas (mujeres víctimas de violencia y personas a cargo) que cumplieron los criterios de ingreso a las Casas Refugio, de las cuales 27  fueron mujeres adultas y adultas mayores, 2 adolescente, 15 niñas y niños y 8 bebés. Bajo ese marco, en agosto estuvieron acogidas un total de 138 personas en la Estrategia de Casas Refugio en sus dos Modelos: Tradicional e Intermedio.
En el periodo de enero a agosto de 2025 se brindó acogida a 600 personas nuevas (mujeres víctimas de violencia y personas a cargo) que cumplieron los criterios de ingreso a las Casas Refugio, de las cuales 289 son mujeres adultas y adultas mayores, 41 adolescentes, 201 niñas y niños y 69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</si>
  <si>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https://secretariadistritald-my.sharepoint.com/:f:/g/personal/devaj_sdmujer_gov_co/Eq96wPiYJaJFrVcj9rtrfPsBvD5yEQX6xH3qUWVx83pcNg?e=ddelB5</t>
  </si>
  <si>
    <t>https://secretariadistritald-my.sharepoint.com/:f:/g/personal/devaj_sdmujer_gov_co/EveploPACQ5Bh42ne1yLFhwBFINhHH2T2wkXYptXqI7yIA?e=05RNsx</t>
  </si>
  <si>
    <t xml:space="preserve">En el periodo entre enero a agosto de 2025 ingresaron un total de 600 personas nuevas en las Casas Refugio, de las cuales 289 fueron mujeres adultas víctimas de violencia y 311  niños, niñas, adolescentes de sus sistemas familiares dependientes. </t>
  </si>
  <si>
    <t>https://secretariadistritald-my.sharepoint.com/:f:/g/personal/devaj_sdmujer_gov_co/ErtY2rAYCytFvhMMRIfbkkwBxlpJc-KpjZSry1s8e-1kzQ?e=vj6MBQ</t>
  </si>
  <si>
    <t>Durante el mes de agosto ingresaron un total de 52 personas nuevas en las Casas Refugio, de las cuales 27 fueron mujeres adultas y adulta mayor víctimas de violencia y 25 niños, niñas, adolescentes de sus sistemas familiares dependientes.
En el periodo entre enero a agosto de 2025 ingresaron un total de 600 personas nuevas en las Casas Refugio, de las cuales 289 fueron mujeres adultas y adulta mayor víctimas de violencia y 311 niños, niñas, adolescentes de sus sistemas familiares dependientes.
No se presentaron retrasos.</t>
  </si>
  <si>
    <r>
      <t xml:space="preserve">En agosto,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(24)</t>
    </r>
    <r>
      <rPr>
        <sz val="11"/>
        <color theme="1"/>
        <rFont val="Arial"/>
        <family val="2"/>
      </rPr>
      <t xml:space="preserve"> jornadas de formación y sensibilización, se logró la participación de</t>
    </r>
    <r>
      <rPr>
        <b/>
        <sz val="11"/>
        <color theme="1"/>
        <rFont val="Arial"/>
        <family val="2"/>
      </rPr>
      <t xml:space="preserve"> (869)</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t>
    </r>
    <r>
      <rPr>
        <b/>
        <sz val="11"/>
        <color theme="1"/>
        <rFont val="Arial"/>
        <family val="2"/>
      </rPr>
      <t xml:space="preserve"> (1)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Hip Hop al parque, contando con el alcance de </t>
    </r>
    <r>
      <rPr>
        <b/>
        <sz val="11"/>
        <color theme="1"/>
        <rFont val="Arial"/>
        <family val="2"/>
      </rPr>
      <t>(1150)</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(270)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</si>
  <si>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agosto,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(29)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(176)</t>
    </r>
    <r>
      <rPr>
        <sz val="11"/>
        <color theme="1"/>
        <rFont val="Arial"/>
        <family val="2"/>
      </rPr>
      <t xml:space="preserve"> jornadas de formación y sensibilización, se logro la participación de </t>
    </r>
    <r>
      <rPr>
        <b/>
        <sz val="11"/>
        <color theme="1"/>
        <rFont val="Arial"/>
        <family val="2"/>
      </rPr>
      <t>(4765)</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cuatro</t>
    </r>
    <r>
      <rPr>
        <b/>
        <sz val="11"/>
        <color theme="1"/>
        <rFont val="Arial"/>
        <family val="2"/>
      </rPr>
      <t xml:space="preserve"> (5)</t>
    </r>
    <r>
      <rPr>
        <sz val="11"/>
        <color theme="1"/>
        <rFont val="Arial"/>
        <family val="2"/>
      </rPr>
      <t xml:space="preserve"> puntos seguros para las mujeres en el Festivales Estéreo Picnic y Baum, contando con el alcance de </t>
    </r>
    <r>
      <rPr>
        <b/>
        <sz val="11"/>
        <color theme="1"/>
        <rFont val="Arial"/>
        <family val="2"/>
      </rPr>
      <t>(6102)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(1524)</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</si>
  <si>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https://secretariadistritald-my.sharepoint.com/:f:/g/personal/devaj_sdmujer_gov_co/EifmTKbkCGhLtfR953zGv4cB-doJoErdtdAKLRG_g5Fm1Q?e=eZ82t3</t>
  </si>
  <si>
    <t>Logros: Durante el mes de agosto se realizaron un total de 3.415 intervenciones de las cuales 869 fue atención psicosocial, 63 intervención en crisis, 256 orientación e información general, 741 orientaciones en rutas de atención, 16 orientación en salud, 377 orientaciónes jurídicas, 3 primeros auxilios psicológicos y 1.090 otras intervenciones; a mujeres de acuerdo con las necesidades y demandas,  así como los hechos victimizantes. 
Nota: Una atención brindada puede tener más de un tipo de intervención
Con corte al mes de agosto se realizaron un total de 23.707 intervenciones de las cuales 4.741 fue atención psicosocial, 254 intervención en crisis, 1.457 orientación e información general, 4.025 orientaciones en rutas de atención, 91 orientación en salud, 1.974 orientaciónes jurídicas, 23 primeros auxilios psicológicos y 11.142 otras intervenciones; a mujeres de acuerdo con las necesidades y demandas,  así como los hechos victimizantes.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</si>
  <si>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agosto se realizaron un total de 1.415 seguimientos, de estos 1.073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342 corresponden a seguimientos fallidos. (seguimientos de Bogotá, Alertantes y canal WhatsApp)
Con corte al mes de agosto se realizaron un total de 11.548, de estos 8.741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2.807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</si>
  <si>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https://secretariadistritald-my.sharepoint.com/:f:/g/personal/devaj_sdmujer_gov_co/Eh77SKIZ7eJHsICg7_PjoR0BJhr3vFzBW7ueDI3VatIC2g?e=vobdlh</t>
  </si>
  <si>
    <t>https://secretariadistritald-my.sharepoint.com/:f:/g/personal/devaj_sdmujer_gov_co/Eoo-DHshHFZKrM6e0QuMUlwB2ILAySVBvVUjk_YMxICi7A?e=vreD5v</t>
  </si>
  <si>
    <t xml:space="preserve">De acuerdo con los datos arrojados por el Simisional 2.0, así como los datos que suministró la Dirección de Gestión de Conocimiento en cuanto a la matriz de efectividad proporcionada, en el mes de agosto  se realizaron 3.505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</si>
  <si>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agosto se realizaron 28.087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</si>
  <si>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en el mes de agosto  se realizaron 3.505 atenciones efectivas a través de la Línea Púrpura Distrital "Mujeres que escuchan mujeres" .  
De acuerdo con los datos arrojados por el Simisional 2.0, así como los datos que suministró la Dirección de Gestión de Conocimiento en cuanto a la matriz de efectividad proporcionada, con corte al mes de julio  se realizaron 28.087 atenciones efectivas a través de la Línea Púrpura Distrital "Mujeres que escuchan mujeres" </t>
  </si>
  <si>
    <t>En agosto de 2025 el Sistema Articulado de Alertas Tempranas-SAAT hizo seguimiento socio jurídico y psicosocial a 65 casos de mujeres en riesgo de feminicidio,según remisiones externas del Instituto Nacional de Medicina Legal y Ciencias Forenses y remisiones internas de los equipos de la Secretaría Distrital de la Mujer. Así mismo, impulsó 202 acciones de coordinación interinstitucional para aportar a la garantía de los derechos de las mujeres en riesgo de feminicidio.</t>
  </si>
  <si>
    <t>Entre enero y agosto de 2025 el Sistema Articulado de Alertas Tempranas-SAAT hizo seguimiento jurídico y psicosocial a 2183 mujeres en riesgo de feminicidio, valoradas por el Instituto Nacional de Medicina Legal y Ciencias Forenses-INMLCF e identificadas por los equipos de atención de la Secretaría Distrital de la Mujer. Así mismo, impulsó 430 acciones de coordinación interinstitucional para aportar a la garantía de los derechos de las mujeres en riesgo de feminicidio.</t>
  </si>
  <si>
    <r>
      <rPr>
        <b/>
        <sz val="11"/>
        <color theme="1"/>
        <rFont val="Arial"/>
        <family val="2"/>
      </rPr>
      <t>Retraso:</t>
    </r>
    <r>
      <rPr>
        <sz val="11"/>
        <color theme="1"/>
        <rFont val="Arial"/>
        <family val="2"/>
      </rPr>
      <t xml:space="preserve"> en el periodo se recibió con 2 semanas de retraso la base de valoración del riesgo de feminicidio del INMLCF; razón por la cual, la asignación de casos y seguimientos también presentaron retrasos en la ejecución.
</t>
    </r>
    <r>
      <rPr>
        <b/>
        <sz val="11"/>
        <color theme="1"/>
        <rFont val="Arial"/>
        <family val="2"/>
      </rPr>
      <t>Alternativa de solución:</t>
    </r>
    <r>
      <rPr>
        <sz val="11"/>
        <color theme="1"/>
        <rFont val="Arial"/>
        <family val="2"/>
      </rPr>
      <t xml:space="preserve"> los casos ya fueron asignados y están en proceso de seguimiento, la subsanación en el reporte se hará en el periodo de septiembre 2025.</t>
    </r>
  </si>
  <si>
    <t>Logro: en agosto de 2025 el Sistema Articulado de Alertas Tempranas-SAAT hizo seguimiento socio jurídico y psicosocial a 65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se recibió con 2 semanas de retraso la base de valoración del riesgo de feminicidio del INMLCF; razón por la cual, la asignación de casos y seguimientos también presentaron retrasos en la ejecución.
Alternativa de solución: los casos ya fueron asignados y están en proceso de seguimiento, la subsanación en el reporte se hará en el periodo de septiembre 2025.</t>
  </si>
  <si>
    <t>Logro: en agosto de 2025 se hizo seguimiento a 4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</si>
  <si>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agosto de 2025 se realizaron 202 acciones reforzadas de articulación interinstitucional de 180 casos de mujeres en riesgo de feminicidio atendidas por el equipo SAAT. Las entidades a las que se enviaron casos fueron: FGN (180 solicitudes); Comisarías de Familia (5 solicitudes); Policía Bogotá (11 solicitudes); entes territoriales (4 solicitudes); y otras entidades (2 solicitudes).
Las solicitudes remitidas a la Fiscalía General de la Nación fueron colectivas.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</si>
  <si>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https://secretariadistritald-my.sharepoint.com/:f:/g/personal/devaj_sdmujer_gov_co/EmLUNceCAT9HnVebLeefmF8Ble-1fqA-jLjk4EzwLEa2WA?e=Y9nB2n</t>
  </si>
  <si>
    <t>https://secretariadistritald-my.sharepoint.com/:f:/g/personal/devaj_sdmujer_gov_co/EqK0F2CTgThIiWnpsav3OaABfSOiVbK9L-64GurLHkjRAQ?e=miQZPy</t>
  </si>
  <si>
    <t>https://secretariadistritald-my.sharepoint.com/:f:/g/personal/devaj_sdmujer_gov_co/EvRziNkTVNlNr9H02wc97XMBM3gjKsknq2AsQs6m3QWMSg?e=RUMW9l</t>
  </si>
  <si>
    <t>En agosto de 2025 el Sistema Articulado de Alertas Tempranas-SAAT hizo seguimiento socio jurídico y psicosocial a 65 casos de mujeres en riesgo de feminicidio, según remisiones externas del Instituto Nacional de Medicina Legal y Ciencias Forenses, y remisiones internas de los equipos de la Secretaría Distrital de la Mujer. Así mismo, impulsó 202 acciones de coordinación interinstitucional para aportar a la garantía de los derechos de las mujeres en riesgo de feminicidio.</t>
  </si>
  <si>
    <t>En agosto se llevaron a cabo 16 espacios técnicos con las Alcaldías Locales donde se avanzó en la definición de fechas y agendas para las terceras sesiones del año de los Consejos Locales de Seguridad para las Mujeres, así se realizaron 2 sesiones de los Consejos en las localidades de: La Candelara y Rafael Uribe. Se realizaron 14 encuentros con las entidades locales para el seguimiento de las estrategias de prevención de violencias contra las mujeres de los Planes Locales de Seguridad para las Mujeres 2025. Se realizaron 66  acciones de prevención de violencias contra las mujeres en el espacio público y 16 mesas de trabajo para la prevención del delito de feminicidio.</t>
  </si>
  <si>
    <t>Entre enero y agosto se llevaron a cabo 95 espacios técnicos con las Alcaldías Locales donde se avanzó en la definición de fechas y agendas para las primeras y y segundas sesiones del año de los Consejos Locales de Seguridad para las Mujeres, así se realizaron las 40 sesiones de los CLSM, dando por culminada la primera y segunda ronda el año y dando inicio a la tercera ronda con tres sesiones realizadas. Se realizaron 107 encuentros con las entidades locales para la concertación , formulación y seguimiento de las estrategias de prevención de violencias contra las mujeres de los Planes Locales de Seguridad para las Mujeres 2025. Se realizaron 324 acciones de prevención de violencias contra las mujeres en el espacio público y  96 mesas de trabajo para la prevención del delito de feminicidio.</t>
  </si>
  <si>
    <t>Logros: En agosto se realizaron 16 espacios técnicos con las Alcaldías Locales de: Usaquén, Chapinero, Santa Fe, San Cristóbal, Usme, Tunjuelito Bosa, Kennedy, Fontibón, Engativá, Suba, Teusaquillo, Los Mártires, Antonio Nariño, Rafael Uribe y Sumapaz.   donde se definieron las fechas y agendas de las terceras sesiones del año de los Consejos Locales de Seguridad para las Mujeres, las cuales se programaron para agosto y septiembre con base en la agenda propuesta por parte de la SDMujer
Con corte al mes de agosto se realizaron 95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</si>
  <si>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agosto se realizaron 14 encuentros con las entidades locales para el seguimiento de los compromisos y estrategias de prevención de violencias contra las mujeres de los Planes Locales de Seguridad para las Mujeres de: Usaquén, Chapinero, Santa Fe, San Cristóbal, Usme, Tunjuelito, Bosa, Fontibón, Suba, Barrios Unidos, Teusaquillo, Los Mártires, La Candelaria y Sumapaz.  
Con corte al mes de agosto se realizaron 107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</si>
  <si>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agosto se avanzó en el desarrollo de 66 acciones de prevención de violencias contra las mujeres en el espacio y transporte público en las localidades de: Usaquén, Chapinero, Santa Fe, San Cristóbal, Usme, Bosa, Tunjuelito, Kennedy, Fontibón, Engativá, Suba, Barrios Unidos, Teusaquillo, Los Mártires, Antonio Nariño, Puente Aranda, La Candelaria y Rafael Uribe.   
Con corte al mes de agosto se realizaron 324 actividades de prevención de violencias contra las mujeres en el espacio y transporte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</si>
  <si>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agosto se avanzó en el desarrollo de 16 Mesas de Trabajo para la  prevención del delito de feminicidio en las localidades de: Usaquén, Chapinero, Santa Fe, San Cristóbal, Usme, Tunjuelito, Bosa, Kennedy, Fontibón, Engativá, Barrios Unidos, Teusaquillo, Los Mártires, Puente Aranda y Rafael Uribe y Sumapaz.  Con corte al mes de agosto se desarrollaron 96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</si>
  <si>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https://secretariadistritald-my.sharepoint.com/:f:/g/personal/devaj_sdmujer_gov_co/EueF4M0zRlNAkWorB-p6iX8Bxqu0KXzG41ELTqjZmDi_bA?e=ckwWfp</t>
  </si>
  <si>
    <t>https://secretariadistritald-my.sharepoint.com/:f:/g/personal/devaj_sdmujer_gov_co/Es-o3byx_stLtzTr3ZrrJjMB1nZ_AYc53SdjuFwQCsZu0Q?e=4RTEc3</t>
  </si>
  <si>
    <t>https://secretariadistritald-my.sharepoint.com/:f:/g/personal/devaj_sdmujer_gov_co/EmtcdU9LRRVOtKktxKJuM1MBdkNWr-NPuwPAF-Zp3Bjgdw?e=LsDCNE</t>
  </si>
  <si>
    <t>https://secretariadistritald-my.sharepoint.com/:f:/g/personal/devaj_sdmujer_gov_co/EqU2h1hxMaRBvB21zT3i_78BHXHmJ69nddi2p2SP7DRMUQ?e=OQeIZN</t>
  </si>
  <si>
    <t xml:space="preserve">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para la apropiación del espacio público por parte de las mujeres. (Sensibilizaciones, Recorridos, Bicirodadas, Murales, Talleres Cartografía Social, Talleres acoso callejero)
Jornadas de difusión de la Ruta de atención a mujeres víctimas de violencias y en riesgo de feminicidio. 
Jornadas Mega Tomas Mujer y Género de TM
Jornadas de sensibilización sobre el derecho a una vida libre de violencias en IED y la comunidad educativa.
Mesas de trabajo para el seguimiento de la implementación de los PLSM con entidades y ciudadanas. 
Sensibilización sobre el derecho a una vida libre de violencias con redes comunitarias y organizaciones de mujeres.
Jornadas de sensibilización sobre el derecho a una vida libre de violencias y difusión de la Ruta única de atención a mujeres víctimas de violencias y en riesgo de feminicidio en el marco de la estrategia Redes Seguras para las Mujeres.  </t>
  </si>
  <si>
    <r>
      <t>Durante el mes de agosto</t>
    </r>
    <r>
      <rPr>
        <sz val="11"/>
        <rFont val="Arial"/>
        <family val="2"/>
      </rPr>
      <t xml:space="preserve"> se garantizó la prestación de servicios socio jurídicos y psicosociales especializados al 100% de las mujeres víctimas de violencia a través de:
- 3.505 atenciones efectivas a través de la Línea Púrpura Distrital "Mujeres que escuchan mujeres".</t>
    </r>
    <r>
      <rPr>
        <sz val="11"/>
        <color theme="1"/>
        <rFont val="Arial"/>
        <family val="2"/>
      </rPr>
      <t xml:space="preserve">
- 81 orientaciones psico-jurídicas efectivas de los incidentes con código de tipificación 204-Tentativa de Feminicidio priorizado para la atención en urgencia/emergencia a través de la móvil mujer de la AgenciaMuj bajo un esquema de duplas psico jurídicas.
- 2.578 atenciones brindadas el marco de la estrategia de preven</t>
    </r>
    <r>
      <rPr>
        <sz val="11"/>
        <rFont val="Arial"/>
        <family val="2"/>
      </rPr>
      <t>ción del feminicidio (desde la Estrategia Intersectorial para la Prevención y Atención de Víctimas de Violencia de Género con Énfasis en Violencia Sexual y Feminicidio - Estrategia en Hospitales)
- 405 atenciones a través de las Duplas de Atención Psicosocial.
- 65</t>
    </r>
    <r>
      <rPr>
        <sz val="11"/>
        <color theme="1"/>
        <rFont val="Arial"/>
        <family val="2"/>
      </rPr>
      <t xml:space="preserve"> 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</si>
  <si>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Con corte al mes de julio se garantizó la prestación de servicios socio jurídicos y psicosociales especializados al 100% de las mujeres víctimas de violencia a través de:</t>
    </r>
    <r>
      <rPr>
        <sz val="11"/>
        <rFont val="Arial"/>
        <family val="2"/>
      </rPr>
      <t xml:space="preserve">
- 28,087 a</t>
    </r>
    <r>
      <rPr>
        <sz val="11"/>
        <color theme="1"/>
        <rFont val="Arial"/>
        <family val="2"/>
      </rPr>
      <t>tenciones efectivas a través de la Línea Púrpura Distrital "Mujeres que escuchan mujeres".
- 804 orientaciones psico-jurídicas efectivas de los incidentes con código de tipificación 204-Tentativa de Feminicidio priorizado para la atención en urgencia/emergencia a través de la móvil mujer de la AgenciaMuj bajo un esquema de duplas psico jurídicas.
- 15.269</t>
    </r>
    <r>
      <rPr>
        <sz val="11"/>
        <rFont val="Arial"/>
        <family val="2"/>
      </rPr>
      <t xml:space="preserve"> atenciones brindadas el marco de la estrategia de prevención del feminicidio (desde la Estrategia Intersectorial para la Prevención y Atención de Víctimas de Violencia de Género con Énfasis en Violencia Sexual y Feminicidio - Estrategia en Hospitales)
- 2.302 atenciones a través de las Duplas de Atención Psicosocial.
- 2.083 </t>
    </r>
    <r>
      <rPr>
        <sz val="11"/>
        <color theme="1"/>
        <rFont val="Arial"/>
        <family val="2"/>
      </rPr>
      <t xml:space="preserve">seguimientos socio jurídicos y psicosociales a casos de mujeres en riesgo de feminicidio en el marco del SAAT, según remisiones externas del Instituto Nacional de Medicina Legal y Ciencias Forenses.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</si>
  <si>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https://secretariadistritald-my.sharepoint.com/:f:/g/personal/devaj_sdmujer_gov_co/Esf_MKZJ9EBDlIWO7pK-bNABRVqrlteVeHLKFe74cuvtqA?e=O1SdH3</t>
  </si>
  <si>
    <t>Con corte al mes de agosto se dio cumplimiento a la operación de la Estrategia Casas Refugio a través del funcionamiento de 5 casas, 4 en el Modelo de Atención Tradicional y 1 del Modelo Intermedio.
*Nota: Para el mes de agosto la Casa Refugio del Modelo Rural no estuvo en funcionamiento, sin embargo,el contrato para la operación de esta casa inicia su ejecución a partir del 01 de septiembre de 2025.</t>
  </si>
  <si>
    <t>Durante el mes de agosto no estuvo en ejecución el contrato de la Casa Refugio modalidad rural, debido a situaciones comtractuales esta reinició su operación el 1ro. De septiembre. Sin embargo; las Casas Refugio restantes prestaron servicio para todas aquellas mujeres que cumplieron requisitos de acogida.</t>
  </si>
  <si>
    <t>En los meses de enero a  agosto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
*Nota: Para el mes de agosto la Casa Refugio del Modelo Rural no estuvo en funcionamiento, sin embargo,el contrato para la operación de esta casa inició su ejecución a partir del 01 de septiembre de 2025.</t>
  </si>
  <si>
    <r>
      <t>Logros: Durante el mes de agosto se realizaro</t>
    </r>
    <r>
      <rPr>
        <sz val="11"/>
        <rFont val="Arial"/>
        <family val="2"/>
      </rPr>
      <t>n 27</t>
    </r>
    <r>
      <rPr>
        <sz val="11"/>
        <color theme="1"/>
        <rFont val="Arial"/>
        <family val="2"/>
      </rPr>
      <t xml:space="preserve"> reuniones de supervisión técnica en las 5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agosto de 2025 se realizaron 222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Durante el mes de agosto no estuvo en ejecución el contrato de la Casa Refugio modalidad rural, debido a situaciones comtractuales esta reinició su operación el 1ro. De septiembre. Sin embargo; las Casas Refugio restantes prestaron servicio para todas aquellas mujeres que cumplieron requisitos de acogida.</t>
    </r>
  </si>
  <si>
    <t>Liliana Andrea Hernández Moreno</t>
  </si>
  <si>
    <t>Contratista Oficina Asesora de Planeación</t>
  </si>
  <si>
    <t>Jefe Oficina Asesora de Planeación</t>
  </si>
  <si>
    <t>Paola Rojas Mayorga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</si>
</sst>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
      <sz val="11"/>
      <color rgb="FF002060"/>
      <name val="Arial"/>
      <family val="2"/>
    </font>
    <font>
      <sz val="10"/>
      <color theme="1"/>
      <name val="Calibri"/>
      <family val="2"/>
      <scheme val="minor"/>
    </font>
    <font>
      <sz val="11"/>
      <color rgb="FF000000"/>
      <name val="Calibri"/>
      <family val="2"/>
      <scheme val="minor"/>
    </font>
    <font>
      <sz val="11"/>
      <name val="Calibri"/>
      <family val="2"/>
      <scheme val="minor"/>
    </font>
    <font>
      <sz val="10"/>
      <name val="Calibri"/>
      <family val="2"/>
      <scheme val="minor"/>
    </font>
    <font>
      <sz val="9"/>
      <color indexed="81"/>
      <name val="Tahoma"/>
      <family val="2"/>
    </font>
    <font>
      <b/>
      <sz val="9"/>
      <color indexed="81"/>
      <name val="Tahoma"/>
      <family val="2"/>
    </font>
    <font>
      <sz val="11"/>
      <color rgb="FFFF0000"/>
      <name val="Arial"/>
      <family val="2"/>
    </font>
    <font>
      <b/>
      <sz val="10"/>
      <name val="Arial"/>
      <family val="2"/>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s>
  <borders count="1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35">
    <xf numFmtId="0" fontId="0" fillId="0" borderId="0"/>
    <xf numFmtId="9" fontId="22" fillId="0" borderId="0" applyFont="0" applyFill="0" applyBorder="0" applyAlignment="0" applyProtection="0"/>
    <xf numFmtId="0" fontId="27" fillId="0" borderId="11"/>
    <xf numFmtId="0" fontId="5" fillId="0" borderId="11"/>
    <xf numFmtId="165"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64"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3" fontId="39" fillId="0" borderId="55" applyNumberFormat="0" applyAlignment="0" applyProtection="0">
      <alignment horizontal="right" vertical="center"/>
    </xf>
    <xf numFmtId="173"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3"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1" fillId="0" borderId="0" applyFont="0" applyFill="0" applyBorder="0" applyAlignment="0" applyProtection="0"/>
    <xf numFmtId="0" fontId="3" fillId="0" borderId="11"/>
    <xf numFmtId="0" fontId="58" fillId="0" borderId="11"/>
    <xf numFmtId="44" fontId="59" fillId="0" borderId="0" applyFont="0" applyFill="0" applyBorder="0" applyAlignment="0" applyProtection="0"/>
    <xf numFmtId="0" fontId="2" fillId="0" borderId="11"/>
    <xf numFmtId="9" fontId="2" fillId="0" borderId="11" applyFont="0" applyFill="0" applyBorder="0" applyAlignment="0" applyProtection="0"/>
    <xf numFmtId="0" fontId="2" fillId="0" borderId="11"/>
    <xf numFmtId="165"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64"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63" fillId="0" borderId="0" applyNumberFormat="0" applyFill="0" applyBorder="0" applyAlignment="0" applyProtection="0"/>
  </cellStyleXfs>
  <cellXfs count="993">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6"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6"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6" fontId="6" fillId="0" borderId="0" xfId="0" applyNumberFormat="1" applyFont="1"/>
    <xf numFmtId="166"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8" fontId="10" fillId="0" borderId="1" xfId="0" applyNumberFormat="1" applyFont="1" applyBorder="1" applyAlignment="1">
      <alignment horizontal="center" vertical="center"/>
    </xf>
    <xf numFmtId="168" fontId="13" fillId="0" borderId="1" xfId="0" applyNumberFormat="1" applyFont="1" applyBorder="1" applyAlignment="1">
      <alignment horizontal="center" vertical="center"/>
    </xf>
    <xf numFmtId="166"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170" fontId="30" fillId="0" borderId="35"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32" xfId="3" applyFont="1" applyBorder="1" applyAlignment="1">
      <alignment horizontal="center" vertical="center"/>
    </xf>
    <xf numFmtId="0" fontId="36" fillId="0" borderId="33" xfId="3" applyFont="1" applyBorder="1" applyAlignment="1">
      <alignment horizontal="center" vertical="center"/>
    </xf>
    <xf numFmtId="0" fontId="36" fillId="0" borderId="52" xfId="3" applyFont="1" applyBorder="1" applyAlignment="1">
      <alignment horizontal="center" vertical="center"/>
    </xf>
    <xf numFmtId="0" fontId="36" fillId="0" borderId="36" xfId="3" applyFont="1" applyBorder="1" applyAlignment="1">
      <alignment horizontal="center" vertical="center"/>
    </xf>
    <xf numFmtId="0" fontId="36" fillId="0" borderId="53"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10" fontId="47" fillId="20" borderId="47" xfId="0" applyNumberFormat="1" applyFont="1" applyFill="1" applyBorder="1" applyAlignment="1">
      <alignment horizontal="center"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4"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7" fillId="0" borderId="64" xfId="3" applyFont="1" applyBorder="1" applyAlignment="1">
      <alignment horizontal="center"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0"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37" fillId="0" borderId="51" xfId="3"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7"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37" fontId="39" fillId="0" borderId="74" xfId="11" applyNumberFormat="1" applyBorder="1" applyAlignment="1">
      <alignment horizontal="right" vertical="center"/>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30" fillId="0" borderId="37" xfId="3" applyFont="1" applyBorder="1" applyAlignment="1">
      <alignment vertical="center"/>
    </xf>
    <xf numFmtId="0" fontId="30" fillId="0" borderId="38" xfId="3" applyFont="1" applyBorder="1" applyAlignment="1">
      <alignment vertical="center"/>
    </xf>
    <xf numFmtId="0" fontId="30" fillId="0" borderId="69" xfId="3" applyFont="1" applyBorder="1" applyAlignment="1">
      <alignment vertical="center" wrapText="1"/>
    </xf>
    <xf numFmtId="170" fontId="30" fillId="0" borderId="69" xfId="5" applyNumberFormat="1" applyFont="1" applyBorder="1" applyAlignment="1">
      <alignment vertical="center"/>
    </xf>
    <xf numFmtId="170" fontId="30" fillId="0" borderId="70" xfId="5" applyNumberFormat="1" applyFont="1" applyBorder="1" applyAlignment="1">
      <alignment vertical="center"/>
    </xf>
    <xf numFmtId="43" fontId="55" fillId="20" borderId="80" xfId="18" applyFont="1" applyFill="1" applyBorder="1" applyAlignment="1">
      <alignment horizontal="center" vertical="center" wrapText="1"/>
    </xf>
    <xf numFmtId="43" fontId="55" fillId="20" borderId="82" xfId="18" applyFont="1" applyFill="1" applyBorder="1" applyAlignment="1">
      <alignment horizontal="center" vertical="center" wrapText="1"/>
    </xf>
    <xf numFmtId="43" fontId="55" fillId="20" borderId="83" xfId="18" applyFont="1" applyFill="1" applyBorder="1" applyAlignment="1">
      <alignment horizontal="center" vertical="center" wrapText="1"/>
    </xf>
    <xf numFmtId="170" fontId="30" fillId="0" borderId="64" xfId="5" applyNumberFormat="1" applyFont="1" applyBorder="1" applyAlignment="1">
      <alignment vertical="center"/>
    </xf>
    <xf numFmtId="170" fontId="30" fillId="0" borderId="46"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9"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77" xfId="3" applyFont="1" applyBorder="1" applyAlignment="1">
      <alignment horizontal="center" vertical="center" wrapText="1"/>
    </xf>
    <xf numFmtId="0" fontId="47" fillId="0" borderId="78" xfId="3" applyFont="1" applyBorder="1" applyAlignment="1">
      <alignment horizontal="center" vertical="center" wrapText="1"/>
    </xf>
    <xf numFmtId="0" fontId="47" fillId="0" borderId="75" xfId="3" applyFont="1" applyBorder="1" applyAlignment="1">
      <alignment horizontal="center" vertical="center" wrapText="1"/>
    </xf>
    <xf numFmtId="0" fontId="47" fillId="0" borderId="66" xfId="3" applyFont="1" applyBorder="1" applyAlignment="1">
      <alignment horizontal="center" vertical="center" wrapText="1"/>
    </xf>
    <xf numFmtId="0" fontId="47" fillId="0" borderId="68" xfId="3" applyFont="1" applyBorder="1" applyAlignment="1">
      <alignment horizontal="center" vertical="center" wrapText="1"/>
    </xf>
    <xf numFmtId="0" fontId="29" fillId="20" borderId="84"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6" fillId="20" borderId="38" xfId="19" applyFont="1" applyFill="1" applyBorder="1" applyAlignment="1">
      <alignment horizontal="center" vertical="center" wrapText="1"/>
    </xf>
    <xf numFmtId="0" fontId="3" fillId="0" borderId="69" xfId="19" applyBorder="1" applyAlignment="1">
      <alignment horizontal="right" vertical="center"/>
    </xf>
    <xf numFmtId="0" fontId="0" fillId="0" borderId="47" xfId="0" applyBorder="1" applyAlignment="1">
      <alignmen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6"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8"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20" borderId="53" xfId="3" applyFont="1" applyFill="1" applyBorder="1" applyAlignment="1">
      <alignment horizontal="center" vertical="center" wrapText="1"/>
    </xf>
    <xf numFmtId="0" fontId="30" fillId="0" borderId="54" xfId="3" applyFont="1" applyBorder="1" applyAlignment="1">
      <alignment horizontal="center" vertical="center" wrapText="1"/>
    </xf>
    <xf numFmtId="0" fontId="30" fillId="0" borderId="44" xfId="3" applyFont="1" applyBorder="1" applyAlignment="1">
      <alignment horizontal="center" vertical="center" wrapText="1"/>
    </xf>
    <xf numFmtId="0" fontId="30" fillId="0" borderId="32" xfId="3" applyFont="1" applyBorder="1" applyAlignment="1">
      <alignment horizontal="center" vertical="center"/>
    </xf>
    <xf numFmtId="0" fontId="28"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49" xfId="11" applyNumberFormat="1" applyBorder="1" applyAlignment="1">
      <alignment horizontal="center" vertical="center"/>
    </xf>
    <xf numFmtId="0" fontId="57" fillId="0" borderId="11" xfId="20" applyFont="1" applyAlignment="1">
      <alignment horizontal="left" vertical="top"/>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29" fillId="0" borderId="11" xfId="0" applyFont="1" applyBorder="1" applyAlignment="1">
      <alignment vertical="center" wrapText="1"/>
    </xf>
    <xf numFmtId="0" fontId="47" fillId="0" borderId="65" xfId="3" applyFont="1" applyBorder="1" applyAlignment="1">
      <alignment horizontal="center" vertical="center" wrapText="1"/>
    </xf>
    <xf numFmtId="0" fontId="47" fillId="0" borderId="86" xfId="3" applyFont="1" applyBorder="1" applyAlignment="1">
      <alignment horizontal="center" vertical="center" wrapText="1"/>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47" fillId="0" borderId="72" xfId="3" applyFont="1" applyBorder="1" applyAlignment="1">
      <alignment horizontal="center" vertical="center" wrapText="1"/>
    </xf>
    <xf numFmtId="0" fontId="47" fillId="0" borderId="88" xfId="3" applyFont="1" applyBorder="1" applyAlignment="1">
      <alignment horizontal="center" vertical="center" wrapText="1"/>
    </xf>
    <xf numFmtId="0" fontId="47" fillId="0" borderId="89" xfId="3" applyFont="1" applyBorder="1" applyAlignment="1">
      <alignment horizontal="center" vertical="center" wrapText="1"/>
    </xf>
    <xf numFmtId="0" fontId="30" fillId="0" borderId="39" xfId="3" applyFont="1" applyBorder="1" applyAlignment="1">
      <alignment vertical="center"/>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2" fontId="36" fillId="0" borderId="51" xfId="3" applyNumberFormat="1" applyFont="1" applyBorder="1" applyAlignment="1">
      <alignment horizontal="center" vertical="center"/>
    </xf>
    <xf numFmtId="1" fontId="36" fillId="0" borderId="51" xfId="3" applyNumberFormat="1" applyFont="1" applyBorder="1" applyAlignment="1">
      <alignment horizontal="center" vertical="center"/>
    </xf>
    <xf numFmtId="2" fontId="37" fillId="0" borderId="51" xfId="3" applyNumberFormat="1" applyFont="1" applyBorder="1" applyAlignment="1">
      <alignment horizontal="center" vertical="center"/>
    </xf>
    <xf numFmtId="2" fontId="30" fillId="0" borderId="72" xfId="3" applyNumberFormat="1" applyFont="1" applyBorder="1" applyAlignment="1">
      <alignment horizontal="center" vertical="center" wrapText="1"/>
    </xf>
    <xf numFmtId="2" fontId="30" fillId="0" borderId="71" xfId="3" applyNumberFormat="1" applyFont="1" applyBorder="1" applyAlignment="1">
      <alignment horizontal="center" vertical="center" wrapText="1"/>
    </xf>
    <xf numFmtId="2" fontId="20" fillId="0" borderId="73" xfId="3" applyNumberFormat="1" applyFont="1" applyBorder="1" applyAlignment="1">
      <alignment horizontal="center" vertical="center" wrapText="1"/>
    </xf>
    <xf numFmtId="9" fontId="30" fillId="0" borderId="72" xfId="1" applyFont="1" applyBorder="1" applyAlignment="1">
      <alignment horizontal="center" vertical="center" wrapText="1"/>
    </xf>
    <xf numFmtId="9" fontId="30" fillId="0" borderId="71" xfId="1" applyFont="1" applyBorder="1" applyAlignment="1">
      <alignment horizontal="center" vertical="center" wrapText="1"/>
    </xf>
    <xf numFmtId="9" fontId="20" fillId="0" borderId="73" xfId="1" applyFont="1" applyBorder="1" applyAlignment="1">
      <alignment horizontal="center" vertical="center" wrapText="1"/>
    </xf>
    <xf numFmtId="9" fontId="30" fillId="0" borderId="54" xfId="1" applyFont="1" applyBorder="1" applyAlignment="1">
      <alignment horizontal="center" vertical="center" wrapText="1"/>
    </xf>
    <xf numFmtId="9" fontId="30" fillId="0" borderId="51" xfId="3" applyNumberFormat="1" applyFont="1" applyBorder="1" applyAlignment="1">
      <alignment horizontal="center"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1" fontId="37" fillId="0" borderId="51" xfId="3" applyNumberFormat="1" applyFont="1" applyBorder="1" applyAlignment="1">
      <alignment horizontal="center" vertical="center"/>
    </xf>
    <xf numFmtId="10" fontId="37" fillId="19" borderId="47" xfId="0" applyNumberFormat="1" applyFont="1" applyFill="1" applyBorder="1" applyAlignment="1">
      <alignment horizontal="center"/>
    </xf>
    <xf numFmtId="1" fontId="36" fillId="19" borderId="51" xfId="3" applyNumberFormat="1" applyFont="1" applyFill="1" applyBorder="1" applyAlignment="1">
      <alignment horizontal="center" vertical="center"/>
    </xf>
    <xf numFmtId="1" fontId="37" fillId="19" borderId="51" xfId="3" applyNumberFormat="1" applyFont="1" applyFill="1" applyBorder="1" applyAlignment="1">
      <alignment horizontal="center" vertical="center"/>
    </xf>
    <xf numFmtId="0" fontId="10" fillId="2" borderId="11" xfId="0" applyFont="1" applyFill="1" applyBorder="1"/>
    <xf numFmtId="0" fontId="11" fillId="2" borderId="11" xfId="0" applyFont="1" applyFill="1" applyBorder="1" applyAlignment="1">
      <alignment horizontal="left"/>
    </xf>
    <xf numFmtId="167"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6"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29" fillId="20" borderId="90" xfId="2" applyFont="1" applyFill="1" applyBorder="1" applyAlignment="1">
      <alignment horizontal="center" vertical="center" wrapText="1"/>
    </xf>
    <xf numFmtId="0" fontId="29" fillId="20" borderId="91" xfId="2" applyFont="1" applyFill="1" applyBorder="1" applyAlignment="1">
      <alignment horizontal="center" vertical="center" wrapText="1"/>
    </xf>
    <xf numFmtId="0" fontId="29" fillId="20" borderId="30" xfId="2" applyFont="1" applyFill="1" applyBorder="1" applyAlignment="1">
      <alignment vertical="center" wrapText="1"/>
    </xf>
    <xf numFmtId="0" fontId="29" fillId="20" borderId="32" xfId="2" applyFont="1" applyFill="1" applyBorder="1" applyAlignment="1">
      <alignment vertical="center" wrapText="1"/>
    </xf>
    <xf numFmtId="170" fontId="30" fillId="0" borderId="1" xfId="5" applyNumberFormat="1" applyFont="1" applyBorder="1" applyAlignment="1">
      <alignment vertical="center"/>
    </xf>
    <xf numFmtId="170" fontId="30" fillId="0" borderId="48" xfId="5" applyNumberFormat="1" applyFont="1" applyBorder="1" applyAlignment="1">
      <alignment vertical="center"/>
    </xf>
    <xf numFmtId="170" fontId="30" fillId="0" borderId="92" xfId="5" applyNumberFormat="1" applyFont="1" applyBorder="1" applyAlignment="1">
      <alignment vertical="center"/>
    </xf>
    <xf numFmtId="0" fontId="20" fillId="0" borderId="51" xfId="3" applyFont="1" applyBorder="1" applyAlignment="1">
      <alignment vertical="center" wrapText="1"/>
    </xf>
    <xf numFmtId="0" fontId="29" fillId="0" borderId="51" xfId="0" applyFont="1" applyBorder="1" applyAlignment="1">
      <alignment horizontal="center" vertical="center" wrapText="1"/>
    </xf>
    <xf numFmtId="0" fontId="29" fillId="20" borderId="54" xfId="3" applyFont="1" applyFill="1" applyBorder="1" applyAlignment="1">
      <alignment horizontal="center" vertical="center" wrapText="1"/>
    </xf>
    <xf numFmtId="43" fontId="61" fillId="20" borderId="83" xfId="18" applyFont="1" applyFill="1" applyBorder="1" applyAlignment="1">
      <alignment horizontal="center" vertical="center" wrapText="1"/>
    </xf>
    <xf numFmtId="43" fontId="61" fillId="20" borderId="80" xfId="18" applyFont="1" applyFill="1" applyBorder="1" applyAlignment="1">
      <alignment horizontal="center" vertical="center" wrapText="1"/>
    </xf>
    <xf numFmtId="43" fontId="61" fillId="20" borderId="82" xfId="18" applyFont="1" applyFill="1" applyBorder="1" applyAlignment="1">
      <alignment horizontal="center" vertical="center" wrapText="1"/>
    </xf>
    <xf numFmtId="0" fontId="42" fillId="0" borderId="75" xfId="3" applyFont="1" applyBorder="1" applyAlignment="1">
      <alignment horizontal="center" vertical="center" wrapText="1"/>
    </xf>
    <xf numFmtId="0" fontId="42" fillId="0" borderId="77" xfId="3" applyFont="1" applyBorder="1" applyAlignment="1">
      <alignment horizontal="center" vertical="center" wrapText="1"/>
    </xf>
    <xf numFmtId="0" fontId="42" fillId="0" borderId="64" xfId="3" applyFont="1" applyBorder="1" applyAlignment="1">
      <alignment horizontal="center" vertical="center" wrapText="1"/>
    </xf>
    <xf numFmtId="0" fontId="42" fillId="0" borderId="1" xfId="3" applyFont="1" applyBorder="1" applyAlignment="1">
      <alignment horizontal="center" vertical="center" wrapText="1"/>
    </xf>
    <xf numFmtId="0" fontId="42" fillId="0" borderId="8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97"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98" xfId="3" applyFont="1" applyBorder="1" applyAlignment="1">
      <alignment horizontal="left" vertical="center" wrapText="1"/>
    </xf>
    <xf numFmtId="0" fontId="42" fillId="0" borderId="99" xfId="3" applyFont="1" applyBorder="1" applyAlignment="1">
      <alignment horizontal="left" vertical="center" wrapText="1"/>
    </xf>
    <xf numFmtId="0" fontId="42" fillId="0" borderId="100" xfId="3" applyFont="1" applyBorder="1" applyAlignment="1">
      <alignment horizontal="left" vertical="center" wrapText="1"/>
    </xf>
    <xf numFmtId="0" fontId="47" fillId="0" borderId="101" xfId="3" applyFont="1" applyBorder="1" applyAlignment="1">
      <alignment horizontal="center" vertical="center" wrapText="1"/>
    </xf>
    <xf numFmtId="0" fontId="42" fillId="0" borderId="102" xfId="3" applyFont="1" applyBorder="1" applyAlignment="1">
      <alignment horizontal="center" vertical="center" wrapText="1"/>
    </xf>
    <xf numFmtId="0" fontId="42" fillId="0" borderId="23" xfId="3" applyFont="1" applyBorder="1" applyAlignment="1">
      <alignment horizontal="center" vertical="center" wrapText="1"/>
    </xf>
    <xf numFmtId="0" fontId="42" fillId="0" borderId="8" xfId="3" applyFont="1" applyBorder="1" applyAlignment="1">
      <alignment horizontal="center" vertical="center" wrapText="1"/>
    </xf>
    <xf numFmtId="0" fontId="42" fillId="0" borderId="76"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27" xfId="3" applyFont="1" applyBorder="1" applyAlignment="1">
      <alignment horizontal="center" vertical="center" wrapText="1"/>
    </xf>
    <xf numFmtId="0" fontId="42" fillId="0" borderId="5" xfId="3" applyFont="1" applyBorder="1" applyAlignment="1">
      <alignment horizontal="center" vertical="center" wrapText="1"/>
    </xf>
    <xf numFmtId="0" fontId="47" fillId="0" borderId="106" xfId="3" applyFont="1" applyBorder="1" applyAlignment="1">
      <alignment horizontal="center" vertical="center" wrapText="1"/>
    </xf>
    <xf numFmtId="174" fontId="42" fillId="0" borderId="103" xfId="21" applyNumberFormat="1" applyFont="1" applyBorder="1" applyAlignment="1">
      <alignment horizontal="center" vertical="center" wrapText="1"/>
    </xf>
    <xf numFmtId="174" fontId="42" fillId="0" borderId="104" xfId="21" applyNumberFormat="1" applyFont="1" applyBorder="1" applyAlignment="1">
      <alignment horizontal="center" vertical="center" wrapText="1"/>
    </xf>
    <xf numFmtId="174" fontId="42" fillId="0" borderId="105" xfId="21" applyNumberFormat="1" applyFont="1" applyBorder="1" applyAlignment="1">
      <alignment horizontal="center" vertical="center" wrapText="1"/>
    </xf>
    <xf numFmtId="174" fontId="47" fillId="0" borderId="101" xfId="21" applyNumberFormat="1" applyFont="1" applyBorder="1" applyAlignment="1">
      <alignment horizontal="center" vertical="center" wrapText="1"/>
    </xf>
    <xf numFmtId="0" fontId="42" fillId="0" borderId="43" xfId="3" applyFont="1" applyBorder="1" applyAlignment="1">
      <alignment horizontal="center" vertical="center" wrapText="1"/>
    </xf>
    <xf numFmtId="0" fontId="42" fillId="0" borderId="12" xfId="3" applyFont="1" applyBorder="1" applyAlignment="1">
      <alignment horizontal="center" vertical="center" wrapText="1"/>
    </xf>
    <xf numFmtId="0" fontId="42" fillId="0" borderId="7" xfId="3" applyFont="1" applyBorder="1" applyAlignment="1">
      <alignment horizontal="center" vertical="center" wrapText="1"/>
    </xf>
    <xf numFmtId="0" fontId="47" fillId="0" borderId="107" xfId="3" applyFont="1" applyBorder="1" applyAlignment="1">
      <alignment horizontal="center" vertical="center" wrapText="1"/>
    </xf>
    <xf numFmtId="0" fontId="36" fillId="19" borderId="11" xfId="3" applyFont="1" applyFill="1" applyAlignment="1">
      <alignment vertical="center"/>
    </xf>
    <xf numFmtId="0" fontId="36" fillId="0" borderId="11" xfId="3" applyFont="1" applyAlignment="1">
      <alignment vertical="center"/>
    </xf>
    <xf numFmtId="0" fontId="42" fillId="0" borderId="47" xfId="3" applyFont="1" applyBorder="1" applyAlignment="1">
      <alignment vertical="center" wrapText="1"/>
    </xf>
    <xf numFmtId="0" fontId="47" fillId="0" borderId="47" xfId="3" applyFont="1" applyBorder="1" applyAlignment="1">
      <alignment vertical="center" wrapText="1"/>
    </xf>
    <xf numFmtId="0" fontId="37" fillId="0" borderId="47" xfId="3" applyFont="1" applyBorder="1" applyAlignment="1">
      <alignment vertical="center"/>
    </xf>
    <xf numFmtId="175" fontId="36" fillId="0" borderId="51" xfId="18" applyNumberFormat="1" applyFont="1" applyBorder="1" applyAlignment="1">
      <alignment horizontal="center" vertical="center"/>
    </xf>
    <xf numFmtId="175" fontId="37" fillId="0" borderId="51" xfId="18" applyNumberFormat="1" applyFont="1" applyBorder="1" applyAlignment="1">
      <alignment horizontal="center" vertical="center"/>
    </xf>
    <xf numFmtId="0" fontId="42" fillId="0" borderId="47" xfId="24" applyFont="1" applyBorder="1" applyAlignment="1">
      <alignment vertical="center" wrapText="1"/>
    </xf>
    <xf numFmtId="0" fontId="37" fillId="0" borderId="47" xfId="24" applyFont="1" applyBorder="1" applyAlignment="1">
      <alignment vertical="center"/>
    </xf>
    <xf numFmtId="0" fontId="37" fillId="25" borderId="47" xfId="24" applyFont="1" applyFill="1" applyBorder="1" applyAlignment="1">
      <alignment vertical="center"/>
    </xf>
    <xf numFmtId="170" fontId="62" fillId="0" borderId="47" xfId="5" applyNumberFormat="1" applyFont="1" applyBorder="1" applyAlignment="1">
      <alignment vertical="center"/>
    </xf>
    <xf numFmtId="170" fontId="62" fillId="0" borderId="69" xfId="5" applyNumberFormat="1" applyFont="1" applyBorder="1" applyAlignment="1">
      <alignment vertical="center"/>
    </xf>
    <xf numFmtId="170" fontId="62" fillId="0" borderId="34" xfId="5" applyNumberFormat="1" applyFont="1" applyBorder="1" applyAlignment="1">
      <alignment vertical="center"/>
    </xf>
    <xf numFmtId="170" fontId="62" fillId="0" borderId="35" xfId="5" applyNumberFormat="1" applyFont="1" applyBorder="1" applyAlignment="1">
      <alignment vertical="center"/>
    </xf>
    <xf numFmtId="9" fontId="62" fillId="0" borderId="49" xfId="1" applyFont="1" applyBorder="1" applyAlignment="1">
      <alignment vertical="center"/>
    </xf>
    <xf numFmtId="170" fontId="62" fillId="0" borderId="71" xfId="5" applyNumberFormat="1" applyFont="1" applyBorder="1" applyAlignment="1">
      <alignment vertical="center"/>
    </xf>
    <xf numFmtId="170" fontId="62" fillId="0" borderId="48" xfId="5" applyNumberFormat="1" applyFont="1" applyBorder="1" applyAlignment="1">
      <alignment vertical="center"/>
    </xf>
    <xf numFmtId="170" fontId="62" fillId="0" borderId="92" xfId="5" applyNumberFormat="1" applyFont="1" applyBorder="1" applyAlignment="1">
      <alignment vertical="center"/>
    </xf>
    <xf numFmtId="0" fontId="62" fillId="0" borderId="47" xfId="3" applyFont="1" applyBorder="1" applyAlignment="1">
      <alignment vertical="center"/>
    </xf>
    <xf numFmtId="170" fontId="62" fillId="0" borderId="50" xfId="5" applyNumberFormat="1" applyFont="1" applyBorder="1" applyAlignment="1">
      <alignment vertical="center"/>
    </xf>
    <xf numFmtId="170" fontId="62" fillId="0" borderId="38" xfId="5" applyNumberFormat="1" applyFont="1" applyBorder="1" applyAlignment="1">
      <alignment vertical="center"/>
    </xf>
    <xf numFmtId="9" fontId="62" fillId="0" borderId="39" xfId="1" applyFont="1" applyBorder="1" applyAlignment="1">
      <alignment vertical="center"/>
    </xf>
    <xf numFmtId="0" fontId="30" fillId="19" borderId="44" xfId="3" applyFont="1" applyFill="1" applyBorder="1" applyAlignment="1">
      <alignment horizontal="left" vertical="center" wrapText="1"/>
    </xf>
    <xf numFmtId="0" fontId="30" fillId="19" borderId="52" xfId="3" applyFont="1" applyFill="1" applyBorder="1" applyAlignment="1">
      <alignment horizontal="center" vertical="center"/>
    </xf>
    <xf numFmtId="170" fontId="30" fillId="0" borderId="109" xfId="5" applyNumberFormat="1" applyFont="1" applyBorder="1" applyAlignment="1">
      <alignment vertical="center"/>
    </xf>
    <xf numFmtId="9" fontId="30" fillId="0" borderId="39" xfId="1" applyFont="1" applyBorder="1" applyAlignment="1">
      <alignment vertical="center"/>
    </xf>
    <xf numFmtId="0" fontId="30" fillId="19" borderId="51" xfId="3" applyFont="1" applyFill="1" applyBorder="1" applyAlignment="1">
      <alignment horizontal="left" vertical="center"/>
    </xf>
    <xf numFmtId="0" fontId="30" fillId="19" borderId="51" xfId="3" applyFont="1" applyFill="1" applyBorder="1" applyAlignment="1">
      <alignment horizontal="left" vertical="center" wrapText="1"/>
    </xf>
    <xf numFmtId="170" fontId="30" fillId="0" borderId="111" xfId="5" applyNumberFormat="1" applyFont="1" applyBorder="1" applyAlignment="1">
      <alignment vertical="center"/>
    </xf>
    <xf numFmtId="0" fontId="30" fillId="0" borderId="52" xfId="3" applyFont="1" applyBorder="1" applyAlignment="1">
      <alignment horizontal="center" vertical="center" wrapText="1"/>
    </xf>
    <xf numFmtId="0" fontId="30" fillId="0" borderId="51" xfId="3" applyFont="1" applyBorder="1" applyAlignment="1">
      <alignment horizontal="left" vertical="center" wrapText="1"/>
    </xf>
    <xf numFmtId="0" fontId="30" fillId="0" borderId="44" xfId="3" applyFont="1" applyBorder="1" applyAlignment="1">
      <alignment horizontal="left" vertical="center" wrapText="1"/>
    </xf>
    <xf numFmtId="0" fontId="36" fillId="19" borderId="33" xfId="3" applyFont="1" applyFill="1" applyBorder="1" applyAlignment="1">
      <alignment horizontal="center" vertical="center"/>
    </xf>
    <xf numFmtId="3" fontId="30" fillId="0" borderId="47" xfId="5" applyNumberFormat="1" applyFont="1" applyBorder="1" applyAlignment="1">
      <alignment vertical="center"/>
    </xf>
    <xf numFmtId="0" fontId="30" fillId="0" borderId="51" xfId="3" applyFont="1" applyBorder="1" applyAlignment="1">
      <alignment vertical="center"/>
    </xf>
    <xf numFmtId="0" fontId="30" fillId="0" borderId="44" xfId="3" applyFont="1" applyBorder="1" applyAlignment="1">
      <alignment vertical="center" wrapText="1"/>
    </xf>
    <xf numFmtId="0" fontId="30" fillId="0" borderId="51" xfId="3" applyFont="1" applyBorder="1" applyAlignment="1">
      <alignment vertical="center" wrapText="1"/>
    </xf>
    <xf numFmtId="0" fontId="63" fillId="0" borderId="11" xfId="34" applyBorder="1" applyAlignment="1">
      <alignment horizontal="center" vertical="center"/>
    </xf>
    <xf numFmtId="0" fontId="30" fillId="0" borderId="33" xfId="3" applyFont="1" applyBorder="1" applyAlignment="1">
      <alignment horizontal="center" vertical="center"/>
    </xf>
    <xf numFmtId="0" fontId="63" fillId="19" borderId="44" xfId="34" applyFill="1" applyBorder="1" applyAlignment="1">
      <alignment horizontal="left" vertical="center" wrapText="1"/>
    </xf>
    <xf numFmtId="0" fontId="35" fillId="19" borderId="44" xfId="34" applyFont="1" applyFill="1" applyBorder="1" applyAlignment="1">
      <alignment horizontal="center" vertical="center" wrapText="1"/>
    </xf>
    <xf numFmtId="0" fontId="63" fillId="0" borderId="44" xfId="34" applyBorder="1" applyAlignment="1">
      <alignment horizontal="center" vertical="center" wrapText="1"/>
    </xf>
    <xf numFmtId="0" fontId="35" fillId="0" borderId="51" xfId="34" applyFont="1" applyBorder="1" applyAlignment="1">
      <alignment horizontal="center" vertical="center" wrapText="1"/>
    </xf>
    <xf numFmtId="175" fontId="42" fillId="0" borderId="77" xfId="3" applyNumberFormat="1" applyFont="1" applyBorder="1" applyAlignment="1">
      <alignment horizontal="center" vertical="center" wrapText="1"/>
    </xf>
    <xf numFmtId="176" fontId="42" fillId="0" borderId="77" xfId="3" applyNumberFormat="1" applyFont="1" applyBorder="1" applyAlignment="1">
      <alignment horizontal="center" vertical="center" wrapText="1"/>
    </xf>
    <xf numFmtId="175" fontId="47" fillId="0" borderId="96" xfId="3" applyNumberFormat="1" applyFont="1" applyBorder="1" applyAlignment="1">
      <alignment horizontal="center" vertical="center" wrapText="1"/>
    </xf>
    <xf numFmtId="176" fontId="47" fillId="0" borderId="96" xfId="3" applyNumberFormat="1" applyFont="1" applyBorder="1" applyAlignment="1">
      <alignment horizontal="center" vertical="center" wrapText="1"/>
    </xf>
    <xf numFmtId="0" fontId="66" fillId="0" borderId="46" xfId="0" applyFont="1" applyBorder="1" applyAlignment="1">
      <alignment horizontal="center" vertical="center"/>
    </xf>
    <xf numFmtId="0" fontId="18" fillId="0" borderId="50" xfId="19" applyFont="1" applyBorder="1" applyAlignment="1">
      <alignment vertical="center"/>
    </xf>
    <xf numFmtId="0" fontId="18" fillId="0" borderId="50" xfId="19" applyFont="1" applyBorder="1" applyAlignment="1">
      <alignment vertical="center" wrapText="1"/>
    </xf>
    <xf numFmtId="0" fontId="18" fillId="0" borderId="47" xfId="0" applyFont="1" applyBorder="1" applyAlignment="1">
      <alignment vertical="center"/>
    </xf>
    <xf numFmtId="0" fontId="18" fillId="0" borderId="47" xfId="19" applyFont="1" applyBorder="1" applyAlignment="1">
      <alignment vertical="center"/>
    </xf>
    <xf numFmtId="0" fontId="18" fillId="0" borderId="47" xfId="19" applyFont="1" applyBorder="1" applyAlignment="1">
      <alignment vertical="center" wrapText="1"/>
    </xf>
    <xf numFmtId="0" fontId="67" fillId="0" borderId="47" xfId="0" applyFont="1" applyBorder="1" applyAlignment="1">
      <alignment vertical="center"/>
    </xf>
    <xf numFmtId="0" fontId="68" fillId="0" borderId="47" xfId="19" applyFont="1" applyBorder="1" applyAlignment="1">
      <alignment vertical="center"/>
    </xf>
    <xf numFmtId="0" fontId="66" fillId="0" borderId="50" xfId="19" applyFont="1" applyBorder="1" applyAlignment="1">
      <alignment vertical="center"/>
    </xf>
    <xf numFmtId="0" fontId="66" fillId="0" borderId="47" xfId="0" applyFont="1" applyBorder="1" applyAlignment="1">
      <alignment vertical="center"/>
    </xf>
    <xf numFmtId="0" fontId="66" fillId="0" borderId="47" xfId="19" applyFont="1" applyBorder="1" applyAlignment="1">
      <alignment vertical="center"/>
    </xf>
    <xf numFmtId="0" fontId="66" fillId="19" borderId="47" xfId="0" applyFont="1" applyFill="1" applyBorder="1" applyAlignment="1">
      <alignment vertical="center"/>
    </xf>
    <xf numFmtId="1" fontId="66" fillId="19" borderId="47" xfId="19" applyNumberFormat="1" applyFont="1" applyFill="1" applyBorder="1" applyAlignment="1">
      <alignment vertical="center" wrapText="1"/>
    </xf>
    <xf numFmtId="1" fontId="66" fillId="0" borderId="46" xfId="0" applyNumberFormat="1" applyFont="1" applyBorder="1" applyAlignment="1">
      <alignment horizontal="center" vertical="center"/>
    </xf>
    <xf numFmtId="1" fontId="66" fillId="19" borderId="50" xfId="19" applyNumberFormat="1" applyFont="1" applyFill="1" applyBorder="1" applyAlignment="1">
      <alignment vertical="center"/>
    </xf>
    <xf numFmtId="1" fontId="66" fillId="19" borderId="50" xfId="19" applyNumberFormat="1" applyFont="1" applyFill="1" applyBorder="1" applyAlignment="1">
      <alignment vertical="center" wrapText="1"/>
    </xf>
    <xf numFmtId="1" fontId="66" fillId="19" borderId="47" xfId="0" applyNumberFormat="1" applyFont="1" applyFill="1" applyBorder="1" applyAlignment="1">
      <alignment vertical="center" wrapText="1"/>
    </xf>
    <xf numFmtId="0" fontId="66" fillId="19" borderId="50" xfId="19" applyFont="1" applyFill="1" applyBorder="1" applyAlignment="1">
      <alignment vertical="center"/>
    </xf>
    <xf numFmtId="0" fontId="66" fillId="19" borderId="50" xfId="19" applyFont="1" applyFill="1" applyBorder="1" applyAlignment="1">
      <alignment vertical="center" wrapText="1"/>
    </xf>
    <xf numFmtId="0" fontId="66" fillId="19" borderId="47" xfId="0" applyFont="1" applyFill="1" applyBorder="1" applyAlignment="1">
      <alignment vertical="center" wrapText="1"/>
    </xf>
    <xf numFmtId="0" fontId="66" fillId="19" borderId="47" xfId="19" applyFont="1" applyFill="1" applyBorder="1" applyAlignment="1">
      <alignment vertical="center" wrapText="1"/>
    </xf>
    <xf numFmtId="0" fontId="18" fillId="19" borderId="50" xfId="19" applyFont="1" applyFill="1" applyBorder="1" applyAlignment="1">
      <alignment vertical="center" wrapText="1"/>
    </xf>
    <xf numFmtId="0" fontId="28" fillId="0" borderId="51" xfId="0" applyFont="1" applyBorder="1" applyAlignment="1">
      <alignment horizontal="center" vertical="center"/>
    </xf>
    <xf numFmtId="0" fontId="18" fillId="19" borderId="47" xfId="19" applyFont="1" applyFill="1" applyBorder="1" applyAlignment="1">
      <alignment vertical="center" wrapText="1"/>
    </xf>
    <xf numFmtId="0" fontId="67" fillId="0" borderId="47" xfId="19" applyFont="1" applyBorder="1" applyAlignment="1">
      <alignment vertical="center"/>
    </xf>
    <xf numFmtId="1" fontId="18" fillId="19" borderId="47" xfId="19" applyNumberFormat="1" applyFont="1" applyFill="1" applyBorder="1" applyAlignment="1">
      <alignment vertical="center" wrapText="1"/>
    </xf>
    <xf numFmtId="0" fontId="63" fillId="0" borderId="51" xfId="34" applyBorder="1" applyAlignment="1">
      <alignment horizontal="center" vertical="center" wrapText="1"/>
    </xf>
    <xf numFmtId="0" fontId="63" fillId="19" borderId="44" xfId="34" applyFill="1" applyBorder="1" applyAlignment="1">
      <alignment horizontal="center" vertical="center" wrapText="1"/>
    </xf>
    <xf numFmtId="9" fontId="30" fillId="0" borderId="52" xfId="3" applyNumberFormat="1" applyFont="1" applyBorder="1" applyAlignment="1">
      <alignment horizontal="center" vertical="center"/>
    </xf>
    <xf numFmtId="3" fontId="42" fillId="0" borderId="77" xfId="3" applyNumberFormat="1" applyFont="1" applyBorder="1" applyAlignment="1">
      <alignment horizontal="right" vertical="center" wrapText="1"/>
    </xf>
    <xf numFmtId="170" fontId="30" fillId="19" borderId="47" xfId="5" applyNumberFormat="1" applyFont="1" applyFill="1" applyBorder="1" applyAlignment="1">
      <alignment vertical="center"/>
    </xf>
    <xf numFmtId="175" fontId="47" fillId="19" borderId="96" xfId="3" applyNumberFormat="1" applyFont="1" applyFill="1" applyBorder="1" applyAlignment="1">
      <alignment horizontal="center" vertical="center" wrapText="1"/>
    </xf>
    <xf numFmtId="0" fontId="47" fillId="19" borderId="37" xfId="3" applyFont="1" applyFill="1" applyBorder="1" applyAlignment="1">
      <alignment horizontal="center" vertical="center" wrapText="1"/>
    </xf>
    <xf numFmtId="0" fontId="47" fillId="19" borderId="78" xfId="3" applyFont="1" applyFill="1" applyBorder="1" applyAlignment="1">
      <alignment horizontal="center" vertical="center" wrapText="1"/>
    </xf>
    <xf numFmtId="3" fontId="47" fillId="19" borderId="78" xfId="3" applyNumberFormat="1" applyFont="1" applyFill="1" applyBorder="1" applyAlignment="1">
      <alignment horizontal="right" vertical="center" wrapText="1"/>
    </xf>
    <xf numFmtId="0" fontId="30" fillId="29" borderId="11" xfId="3" applyFont="1" applyFill="1" applyAlignment="1">
      <alignment vertical="center"/>
    </xf>
    <xf numFmtId="0" fontId="28" fillId="0" borderId="11" xfId="2" applyFont="1" applyAlignment="1">
      <alignment horizontal="center" vertical="center" wrapText="1"/>
    </xf>
    <xf numFmtId="0" fontId="53" fillId="19" borderId="11" xfId="2" applyFont="1" applyFill="1" applyAlignment="1">
      <alignment vertical="center" wrapText="1"/>
    </xf>
    <xf numFmtId="0" fontId="28" fillId="19" borderId="11" xfId="0" applyFont="1" applyFill="1" applyBorder="1" applyAlignment="1">
      <alignment vertical="center"/>
    </xf>
    <xf numFmtId="0" fontId="53" fillId="20" borderId="51" xfId="2" applyFont="1" applyFill="1" applyBorder="1" applyAlignment="1">
      <alignment horizontal="center" vertical="center" wrapText="1"/>
    </xf>
    <xf numFmtId="0" fontId="42" fillId="0" borderId="52" xfId="3" applyFont="1" applyBorder="1" applyAlignment="1">
      <alignment horizontal="center" vertical="center"/>
    </xf>
    <xf numFmtId="0" fontId="70" fillId="0" borderId="47" xfId="19" applyFont="1" applyBorder="1" applyAlignment="1">
      <alignment vertical="center" wrapText="1"/>
    </xf>
    <xf numFmtId="0" fontId="67" fillId="0" borderId="47" xfId="32" applyFont="1" applyBorder="1" applyAlignment="1">
      <alignment vertical="center"/>
    </xf>
    <xf numFmtId="0" fontId="18" fillId="0" borderId="47" xfId="32" applyFont="1" applyBorder="1" applyAlignment="1">
      <alignment vertical="center" wrapText="1"/>
    </xf>
    <xf numFmtId="0" fontId="67" fillId="0" borderId="47" xfId="19" applyFont="1" applyBorder="1" applyAlignment="1">
      <alignment vertical="center" wrapText="1"/>
    </xf>
    <xf numFmtId="1" fontId="3" fillId="19" borderId="47" xfId="19" applyNumberFormat="1" applyFill="1" applyBorder="1" applyAlignment="1">
      <alignment vertical="center"/>
    </xf>
    <xf numFmtId="9" fontId="36" fillId="19" borderId="51" xfId="3" applyNumberFormat="1" applyFont="1" applyFill="1" applyBorder="1" applyAlignment="1">
      <alignment horizontal="center" vertical="center"/>
    </xf>
    <xf numFmtId="3" fontId="30" fillId="0" borderId="47" xfId="18" applyNumberFormat="1" applyFont="1" applyFill="1" applyBorder="1" applyAlignment="1">
      <alignment horizontal="right" vertical="center"/>
    </xf>
    <xf numFmtId="3" fontId="30" fillId="19" borderId="47" xfId="18" applyNumberFormat="1" applyFont="1" applyFill="1" applyBorder="1" applyAlignment="1">
      <alignment horizontal="right" vertical="center"/>
    </xf>
    <xf numFmtId="3" fontId="30" fillId="0" borderId="38" xfId="18" applyNumberFormat="1" applyFont="1" applyFill="1" applyBorder="1" applyAlignment="1">
      <alignment horizontal="right" vertical="center"/>
    </xf>
    <xf numFmtId="0" fontId="30" fillId="19" borderId="51" xfId="3" applyFont="1" applyFill="1" applyBorder="1" applyAlignment="1">
      <alignment horizontal="center" vertical="center"/>
    </xf>
    <xf numFmtId="0" fontId="30" fillId="19" borderId="44" xfId="3" applyFont="1" applyFill="1" applyBorder="1" applyAlignment="1">
      <alignment horizontal="center" vertical="center" wrapText="1"/>
    </xf>
    <xf numFmtId="3" fontId="47" fillId="0" borderId="78" xfId="3" applyNumberFormat="1" applyFont="1" applyBorder="1" applyAlignment="1">
      <alignment horizontal="center" vertical="center" wrapText="1"/>
    </xf>
    <xf numFmtId="3" fontId="42" fillId="0" borderId="77" xfId="3" applyNumberFormat="1" applyFont="1" applyBorder="1" applyAlignment="1">
      <alignment horizontal="center" vertical="center" wrapText="1"/>
    </xf>
    <xf numFmtId="0" fontId="71" fillId="0" borderId="47" xfId="0" applyFont="1" applyBorder="1"/>
    <xf numFmtId="0" fontId="71" fillId="30" borderId="47" xfId="0" applyFont="1" applyFill="1" applyBorder="1"/>
    <xf numFmtId="0" fontId="30" fillId="0" borderId="34" xfId="3" applyFont="1" applyBorder="1" applyAlignment="1">
      <alignment vertical="center" wrapText="1"/>
    </xf>
    <xf numFmtId="170" fontId="30" fillId="0" borderId="75" xfId="5" applyNumberFormat="1" applyFont="1" applyBorder="1" applyAlignment="1">
      <alignment vertical="center"/>
    </xf>
    <xf numFmtId="3" fontId="30" fillId="0" borderId="34" xfId="18" applyNumberFormat="1" applyFont="1" applyFill="1" applyBorder="1" applyAlignment="1">
      <alignment horizontal="right" vertical="center"/>
    </xf>
    <xf numFmtId="170" fontId="30" fillId="0" borderId="83" xfId="5" applyNumberFormat="1" applyFont="1" applyBorder="1" applyAlignment="1">
      <alignment vertical="center"/>
    </xf>
    <xf numFmtId="0" fontId="30" fillId="0" borderId="80" xfId="3" applyFont="1" applyBorder="1" applyAlignment="1">
      <alignment vertical="center" wrapText="1"/>
    </xf>
    <xf numFmtId="0" fontId="28" fillId="0" borderId="51" xfId="2" applyFont="1" applyBorder="1" applyAlignment="1">
      <alignment horizontal="center" vertical="center" wrapText="1"/>
    </xf>
    <xf numFmtId="0" fontId="72" fillId="0" borderId="47" xfId="19" applyFont="1" applyBorder="1" applyAlignment="1">
      <alignment vertical="center"/>
    </xf>
    <xf numFmtId="0" fontId="73" fillId="0" borderId="47" xfId="19" applyFont="1" applyBorder="1" applyAlignment="1">
      <alignment vertical="center" wrapText="1"/>
    </xf>
    <xf numFmtId="0" fontId="28" fillId="19" borderId="51" xfId="3" applyFont="1" applyFill="1" applyBorder="1" applyAlignment="1">
      <alignment horizontal="left" vertical="center"/>
    </xf>
    <xf numFmtId="0" fontId="28" fillId="19" borderId="44" xfId="3" applyFont="1" applyFill="1" applyBorder="1" applyAlignment="1">
      <alignment horizontal="left" vertical="center" wrapText="1"/>
    </xf>
    <xf numFmtId="170" fontId="30" fillId="0" borderId="11" xfId="5" applyNumberFormat="1" applyFont="1" applyBorder="1" applyAlignment="1">
      <alignment vertical="center"/>
    </xf>
    <xf numFmtId="170" fontId="30" fillId="0" borderId="37" xfId="5" applyNumberFormat="1" applyFont="1" applyBorder="1" applyAlignment="1">
      <alignment vertical="center"/>
    </xf>
    <xf numFmtId="0" fontId="30" fillId="0" borderId="32" xfId="3" applyFont="1" applyBorder="1" applyAlignment="1">
      <alignment horizontal="center" vertical="center" wrapText="1"/>
    </xf>
    <xf numFmtId="170" fontId="62" fillId="19" borderId="47" xfId="5" applyNumberFormat="1" applyFont="1" applyFill="1" applyBorder="1" applyAlignment="1">
      <alignment vertical="center"/>
    </xf>
    <xf numFmtId="170" fontId="62" fillId="19" borderId="49" xfId="5" applyNumberFormat="1" applyFont="1" applyFill="1" applyBorder="1" applyAlignment="1">
      <alignment vertical="center"/>
    </xf>
    <xf numFmtId="0" fontId="30" fillId="0" borderId="32" xfId="3" applyFont="1" applyBorder="1" applyAlignment="1">
      <alignment horizontal="left" vertical="center" wrapText="1"/>
    </xf>
    <xf numFmtId="0" fontId="42" fillId="0" borderId="53" xfId="3" applyFont="1" applyBorder="1" applyAlignment="1">
      <alignment horizontal="center" vertical="center"/>
    </xf>
    <xf numFmtId="0" fontId="30" fillId="0" borderId="51" xfId="3" applyFont="1" applyBorder="1" applyAlignment="1">
      <alignment horizontal="left" vertical="center"/>
    </xf>
    <xf numFmtId="0" fontId="36" fillId="19" borderId="51" xfId="3" applyFont="1" applyFill="1" applyBorder="1" applyAlignment="1">
      <alignment horizontal="center" vertical="center"/>
    </xf>
    <xf numFmtId="0" fontId="63" fillId="0" borderId="32" xfId="34" applyBorder="1" applyAlignment="1">
      <alignment horizontal="center" vertical="center" wrapText="1"/>
    </xf>
    <xf numFmtId="0" fontId="28" fillId="0" borderId="51" xfId="3" applyFont="1" applyBorder="1" applyAlignment="1">
      <alignment horizontal="center" vertical="center"/>
    </xf>
    <xf numFmtId="0" fontId="28" fillId="0" borderId="44" xfId="3" applyFont="1" applyBorder="1" applyAlignment="1">
      <alignment horizontal="center" vertical="center" wrapText="1"/>
    </xf>
    <xf numFmtId="0" fontId="3" fillId="19" borderId="47" xfId="19" applyFill="1" applyBorder="1" applyAlignment="1">
      <alignment vertical="center"/>
    </xf>
    <xf numFmtId="0" fontId="18" fillId="19" borderId="47" xfId="32" applyFont="1" applyFill="1" applyBorder="1" applyAlignment="1">
      <alignment vertical="center" wrapText="1"/>
    </xf>
    <xf numFmtId="0" fontId="28" fillId="0" borderId="32" xfId="3" applyFont="1" applyBorder="1" applyAlignment="1">
      <alignment horizontal="center" vertical="center" wrapText="1"/>
    </xf>
    <xf numFmtId="1" fontId="3" fillId="0" borderId="47" xfId="19" applyNumberFormat="1" applyBorder="1" applyAlignment="1">
      <alignment vertical="center"/>
    </xf>
    <xf numFmtId="0" fontId="1" fillId="0" borderId="47" xfId="19" applyFont="1" applyBorder="1" applyAlignment="1">
      <alignment vertical="center" wrapText="1"/>
    </xf>
    <xf numFmtId="0" fontId="30" fillId="0" borderId="11" xfId="3" applyFont="1" applyAlignment="1">
      <alignment vertical="center" wrapText="1"/>
    </xf>
    <xf numFmtId="174" fontId="47" fillId="0" borderId="66" xfId="21" applyNumberFormat="1" applyFont="1" applyBorder="1" applyAlignment="1">
      <alignment horizontal="center" vertical="center" wrapText="1"/>
    </xf>
    <xf numFmtId="174" fontId="47" fillId="0" borderId="89" xfId="21" applyNumberFormat="1" applyFont="1" applyBorder="1" applyAlignment="1">
      <alignment horizontal="center" vertical="center" wrapText="1"/>
    </xf>
    <xf numFmtId="0" fontId="30" fillId="0" borderId="51" xfId="3" applyFont="1" applyBorder="1" applyAlignment="1">
      <alignment horizontal="center" vertical="center" wrapText="1"/>
    </xf>
    <xf numFmtId="0" fontId="18" fillId="0" borderId="47" xfId="19" applyFont="1" applyBorder="1" applyAlignment="1">
      <alignment horizontal="center" vertical="center"/>
    </xf>
    <xf numFmtId="0" fontId="18" fillId="0" borderId="47" xfId="19" applyFont="1" applyBorder="1" applyAlignment="1">
      <alignment horizontal="center" vertical="center" wrapText="1"/>
    </xf>
    <xf numFmtId="0" fontId="8" fillId="0" borderId="0" xfId="0" applyFont="1" applyAlignment="1">
      <alignment horizontal="left" vertical="top"/>
    </xf>
    <xf numFmtId="0" fontId="0" fillId="0" borderId="0" xfId="0"/>
    <xf numFmtId="0" fontId="10" fillId="0" borderId="2" xfId="0" applyFont="1" applyBorder="1" applyAlignment="1">
      <alignment horizontal="center" vertical="center"/>
    </xf>
    <xf numFmtId="0" fontId="9" fillId="0" borderId="4" xfId="0" applyFont="1" applyBorder="1"/>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2" xfId="0" applyFont="1" applyFill="1" applyBorder="1" applyAlignment="1">
      <alignment horizontal="center" vertical="center" wrapText="1"/>
    </xf>
    <xf numFmtId="0" fontId="9" fillId="0" borderId="3" xfId="0" applyFont="1" applyBorder="1"/>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6" fontId="10" fillId="0" borderId="22" xfId="0" applyNumberFormat="1" applyFont="1" applyBorder="1" applyAlignment="1">
      <alignment vertical="center"/>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4" fillId="8" borderId="11" xfId="0" applyFont="1" applyFill="1" applyBorder="1" applyAlignment="1">
      <alignment horizontal="center" vertical="center"/>
    </xf>
    <xf numFmtId="0" fontId="9" fillId="0" borderId="11" xfId="0" applyFont="1" applyBorder="1"/>
    <xf numFmtId="0" fontId="17" fillId="2" borderId="11" xfId="0" applyFont="1" applyFill="1" applyBorder="1" applyAlignment="1">
      <alignment horizontal="center" vertical="center"/>
    </xf>
    <xf numFmtId="0" fontId="17" fillId="2" borderId="22" xfId="0" applyFont="1" applyFill="1" applyBorder="1" applyAlignment="1">
      <alignment horizontal="center" vertical="center"/>
    </xf>
    <xf numFmtId="0" fontId="14" fillId="8" borderId="22" xfId="0" applyFont="1" applyFill="1" applyBorder="1" applyAlignment="1">
      <alignment horizontal="center" vertical="center"/>
    </xf>
    <xf numFmtId="0" fontId="9" fillId="0" borderId="12" xfId="0" applyFont="1" applyBorder="1"/>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17" fillId="8" borderId="11" xfId="0" applyFont="1" applyFill="1" applyBorder="1" applyAlignment="1">
      <alignment horizontal="right" vertical="center"/>
    </xf>
    <xf numFmtId="0" fontId="14" fillId="2" borderId="22" xfId="0" applyFont="1" applyFill="1" applyBorder="1" applyAlignment="1">
      <alignment horizontal="left" vertical="center" wrapText="1"/>
    </xf>
    <xf numFmtId="0" fontId="14" fillId="2" borderId="22" xfId="0" applyFont="1" applyFill="1" applyBorder="1" applyAlignment="1">
      <alignment horizontal="center" vertical="center"/>
    </xf>
    <xf numFmtId="0" fontId="17" fillId="7" borderId="22" xfId="0" applyFont="1" applyFill="1" applyBorder="1" applyAlignment="1">
      <alignment horizontal="center" vertical="center"/>
    </xf>
    <xf numFmtId="0" fontId="9" fillId="0" borderId="13" xfId="0" applyFont="1" applyBorder="1"/>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5" xfId="0" applyFont="1" applyFill="1" applyBorder="1" applyAlignment="1">
      <alignment horizontal="center" vertical="center"/>
    </xf>
    <xf numFmtId="0" fontId="9" fillId="0" borderId="7" xfId="0" applyFont="1" applyBorder="1"/>
    <xf numFmtId="0" fontId="9" fillId="0" borderId="8" xfId="0" applyFont="1" applyBorder="1"/>
    <xf numFmtId="0" fontId="9" fillId="0" borderId="6" xfId="0" applyFont="1" applyBorder="1"/>
    <xf numFmtId="0" fontId="9" fillId="0" borderId="26" xfId="0" applyFont="1" applyBorder="1"/>
    <xf numFmtId="0" fontId="9" fillId="0" borderId="24" xfId="0" applyFont="1" applyBorder="1"/>
    <xf numFmtId="0" fontId="9" fillId="0" borderId="25"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8" fillId="8" borderId="22" xfId="0" applyFont="1" applyFill="1" applyBorder="1" applyAlignment="1">
      <alignment horizontal="left" vertical="center" wrapText="1"/>
    </xf>
    <xf numFmtId="0" fontId="14" fillId="8" borderId="22" xfId="0" applyFont="1" applyFill="1" applyBorder="1" applyAlignment="1">
      <alignment horizontal="left" vertical="center"/>
    </xf>
    <xf numFmtId="0" fontId="17" fillId="12" borderId="22"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44" fillId="16" borderId="71" xfId="2" applyFont="1" applyFill="1" applyBorder="1" applyAlignment="1">
      <alignment horizontal="center" vertical="center" wrapText="1"/>
    </xf>
    <xf numFmtId="0" fontId="44" fillId="16" borderId="69" xfId="2" applyFont="1" applyFill="1" applyBorder="1" applyAlignment="1">
      <alignment horizontal="center" vertical="center" wrapText="1"/>
    </xf>
    <xf numFmtId="0" fontId="30" fillId="19" borderId="30" xfId="3" applyFont="1" applyFill="1" applyBorder="1" applyAlignment="1">
      <alignment horizontal="left" vertical="center" wrapText="1"/>
    </xf>
    <xf numFmtId="0" fontId="30" fillId="19" borderId="32" xfId="3" applyFont="1" applyFill="1" applyBorder="1" applyAlignment="1">
      <alignment horizontal="left" vertical="center" wrapText="1"/>
    </xf>
    <xf numFmtId="0" fontId="63" fillId="19" borderId="48" xfId="34" applyFill="1" applyBorder="1" applyAlignment="1">
      <alignment horizontal="center" vertical="center" wrapText="1"/>
    </xf>
    <xf numFmtId="0" fontId="36" fillId="19" borderId="50" xfId="3" applyFont="1" applyFill="1" applyBorder="1" applyAlignment="1">
      <alignment horizontal="center" vertical="center" wrapText="1"/>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0" fillId="19" borderId="48" xfId="3" applyFont="1" applyFill="1" applyBorder="1" applyAlignment="1">
      <alignment horizontal="left" vertical="center" wrapText="1"/>
    </xf>
    <xf numFmtId="0" fontId="30" fillId="19" borderId="50" xfId="3" applyFont="1" applyFill="1" applyBorder="1" applyAlignment="1">
      <alignment horizontal="left" vertical="center" wrapText="1"/>
    </xf>
    <xf numFmtId="0" fontId="36" fillId="0" borderId="47" xfId="0" applyFont="1" applyBorder="1" applyAlignment="1">
      <alignment horizontal="center"/>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29" fillId="0" borderId="51" xfId="0" applyFont="1" applyBorder="1" applyAlignment="1">
      <alignment horizontal="center" vertical="center" wrapText="1"/>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43"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47" fillId="20" borderId="47" xfId="2" applyFont="1" applyFill="1" applyBorder="1" applyAlignment="1">
      <alignment horizontal="center" vertical="center" wrapText="1"/>
    </xf>
    <xf numFmtId="172" fontId="47" fillId="20" borderId="48" xfId="3" applyNumberFormat="1" applyFont="1" applyFill="1" applyBorder="1" applyAlignment="1">
      <alignment horizontal="center" vertical="center" wrapText="1"/>
    </xf>
    <xf numFmtId="172" fontId="47" fillId="20" borderId="50" xfId="3" applyNumberFormat="1" applyFont="1" applyFill="1" applyBorder="1" applyAlignment="1">
      <alignment horizontal="center"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20" fillId="0" borderId="51" xfId="3" applyFont="1" applyBorder="1" applyAlignment="1">
      <alignment horizontal="center" vertical="center"/>
    </xf>
    <xf numFmtId="0" fontId="29" fillId="0" borderId="93" xfId="2" applyFont="1" applyBorder="1" applyAlignment="1">
      <alignment horizontal="center" vertical="center" wrapText="1"/>
    </xf>
    <xf numFmtId="0" fontId="29" fillId="0" borderId="94" xfId="2" applyFont="1" applyBorder="1" applyAlignment="1">
      <alignment horizontal="center" vertical="center" wrapText="1"/>
    </xf>
    <xf numFmtId="0" fontId="29" fillId="0" borderId="95" xfId="2" applyFont="1" applyBorder="1" applyAlignment="1">
      <alignment horizontal="center" vertical="center" wrapText="1"/>
    </xf>
    <xf numFmtId="0" fontId="29" fillId="19" borderId="11" xfId="2" applyFont="1" applyFill="1" applyAlignment="1">
      <alignment horizontal="left" vertical="center" wrapText="1"/>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0" fontId="53" fillId="20" borderId="54" xfId="2" applyFont="1" applyFill="1" applyBorder="1" applyAlignment="1">
      <alignment horizontal="center" vertical="center" wrapText="1"/>
    </xf>
    <xf numFmtId="0" fontId="53" fillId="20" borderId="52" xfId="2" applyFont="1" applyFill="1" applyBorder="1" applyAlignment="1">
      <alignment horizontal="center" vertical="center" wrapText="1"/>
    </xf>
    <xf numFmtId="0" fontId="53" fillId="20" borderId="53" xfId="2" applyFont="1" applyFill="1" applyBorder="1" applyAlignment="1">
      <alignment horizontal="center" vertical="center" wrapText="1"/>
    </xf>
    <xf numFmtId="0" fontId="29" fillId="19" borderId="27" xfId="2" applyFont="1" applyFill="1" applyBorder="1" applyAlignment="1">
      <alignment horizontal="left" vertical="center" wrapText="1"/>
    </xf>
    <xf numFmtId="0" fontId="29" fillId="19" borderId="43" xfId="2" applyFont="1" applyFill="1" applyBorder="1" applyAlignment="1">
      <alignment horizontal="left" vertical="center" wrapText="1"/>
    </xf>
    <xf numFmtId="0" fontId="29" fillId="19" borderId="42" xfId="2" applyFont="1" applyFill="1" applyBorder="1" applyAlignment="1">
      <alignment horizontal="left" vertical="center" wrapText="1"/>
    </xf>
    <xf numFmtId="0" fontId="29" fillId="19" borderId="33" xfId="2" applyFont="1" applyFill="1" applyBorder="1" applyAlignment="1">
      <alignment horizontal="left" vertical="center" wrapText="1"/>
    </xf>
    <xf numFmtId="0" fontId="29" fillId="19" borderId="41" xfId="2" applyFont="1" applyFill="1" applyBorder="1" applyAlignment="1">
      <alignment horizontal="left" vertical="center" wrapText="1"/>
    </xf>
    <xf numFmtId="0" fontId="29" fillId="19" borderId="36" xfId="2" applyFont="1" applyFill="1" applyBorder="1" applyAlignment="1">
      <alignment horizontal="left" vertical="center" wrapText="1"/>
    </xf>
    <xf numFmtId="0" fontId="29" fillId="19" borderId="45" xfId="2" applyFont="1" applyFill="1" applyBorder="1" applyAlignment="1">
      <alignment horizontal="left" vertical="center" wrapText="1"/>
    </xf>
    <xf numFmtId="0" fontId="29" fillId="19" borderId="44" xfId="2" applyFont="1" applyFill="1" applyBorder="1" applyAlignment="1">
      <alignment horizontal="left" vertical="center" wrapText="1"/>
    </xf>
    <xf numFmtId="1" fontId="15" fillId="19" borderId="27" xfId="3" applyNumberFormat="1" applyFont="1" applyFill="1" applyBorder="1" applyAlignment="1">
      <alignment horizontal="center" vertical="center"/>
    </xf>
    <xf numFmtId="1" fontId="15" fillId="19" borderId="43" xfId="3" applyNumberFormat="1" applyFont="1" applyFill="1" applyBorder="1" applyAlignment="1">
      <alignment horizontal="center" vertical="center"/>
    </xf>
    <xf numFmtId="1" fontId="15" fillId="19" borderId="42" xfId="3" applyNumberFormat="1" applyFont="1" applyFill="1" applyBorder="1" applyAlignment="1">
      <alignment horizontal="center" vertical="center"/>
    </xf>
    <xf numFmtId="1" fontId="15" fillId="19" borderId="33" xfId="3" applyNumberFormat="1" applyFont="1" applyFill="1" applyBorder="1" applyAlignment="1">
      <alignment horizontal="center" vertical="center"/>
    </xf>
    <xf numFmtId="1" fontId="15" fillId="19" borderId="11" xfId="3" applyNumberFormat="1" applyFont="1" applyFill="1" applyAlignment="1">
      <alignment horizontal="center" vertical="center"/>
    </xf>
    <xf numFmtId="1" fontId="15" fillId="19" borderId="41" xfId="3" applyNumberFormat="1" applyFont="1" applyFill="1" applyBorder="1" applyAlignment="1">
      <alignment horizontal="center" vertical="center"/>
    </xf>
    <xf numFmtId="1" fontId="15" fillId="19" borderId="36" xfId="3" applyNumberFormat="1" applyFont="1" applyFill="1" applyBorder="1" applyAlignment="1">
      <alignment horizontal="center" vertical="center"/>
    </xf>
    <xf numFmtId="1" fontId="15" fillId="19" borderId="45" xfId="3" applyNumberFormat="1" applyFont="1" applyFill="1" applyBorder="1" applyAlignment="1">
      <alignment horizontal="center" vertical="center"/>
    </xf>
    <xf numFmtId="1" fontId="15" fillId="19" borderId="44" xfId="3" applyNumberFormat="1" applyFont="1" applyFill="1" applyBorder="1" applyAlignment="1">
      <alignment horizontal="center" vertical="center"/>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37" fillId="0" borderId="51" xfId="3" applyFont="1" applyBorder="1" applyAlignment="1">
      <alignment horizontal="center" vertical="center"/>
    </xf>
    <xf numFmtId="0" fontId="30" fillId="19" borderId="50" xfId="3" applyFont="1" applyFill="1" applyBorder="1" applyAlignment="1">
      <alignment horizontal="center" vertical="center" wrapText="1"/>
    </xf>
    <xf numFmtId="0" fontId="36" fillId="19" borderId="48" xfId="3" applyFont="1" applyFill="1" applyBorder="1" applyAlignment="1">
      <alignment horizontal="center" vertical="center" wrapText="1"/>
    </xf>
    <xf numFmtId="0" fontId="30" fillId="19" borderId="48" xfId="3" applyFont="1" applyFill="1" applyBorder="1" applyAlignment="1">
      <alignment horizontal="center"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6" fillId="0" borderId="31" xfId="3" applyFont="1" applyBorder="1" applyAlignment="1">
      <alignment horizontal="center" vertical="center"/>
    </xf>
    <xf numFmtId="0" fontId="36" fillId="0" borderId="47" xfId="3" applyFont="1" applyBorder="1" applyAlignment="1">
      <alignment horizontal="center" vertical="center"/>
    </xf>
    <xf numFmtId="43" fontId="36" fillId="0" borderId="47" xfId="18" applyFont="1" applyBorder="1" applyAlignment="1">
      <alignment horizontal="center"/>
    </xf>
    <xf numFmtId="0" fontId="28" fillId="19" borderId="48" xfId="3" applyFont="1" applyFill="1" applyBorder="1" applyAlignment="1">
      <alignment horizontal="left" vertical="center" wrapText="1"/>
    </xf>
    <xf numFmtId="0" fontId="28" fillId="19" borderId="50" xfId="3" applyFont="1" applyFill="1" applyBorder="1" applyAlignment="1">
      <alignment horizontal="left" vertical="center" wrapText="1"/>
    </xf>
    <xf numFmtId="0" fontId="63" fillId="0" borderId="48" xfId="34" applyBorder="1" applyAlignment="1">
      <alignment horizontal="center" vertical="center" wrapText="1"/>
    </xf>
    <xf numFmtId="0" fontId="36" fillId="0" borderId="50" xfId="3" applyFont="1" applyBorder="1" applyAlignment="1">
      <alignment horizontal="center" vertical="center" wrapText="1"/>
    </xf>
    <xf numFmtId="0" fontId="36" fillId="0" borderId="48" xfId="3" applyFont="1" applyBorder="1" applyAlignment="1">
      <alignment horizontal="center" vertical="center" wrapText="1"/>
    </xf>
    <xf numFmtId="0" fontId="28" fillId="19" borderId="50" xfId="3" applyFont="1" applyFill="1" applyBorder="1" applyAlignment="1">
      <alignment horizontal="center" vertical="center" wrapText="1"/>
    </xf>
    <xf numFmtId="0" fontId="63" fillId="19" borderId="48" xfId="34" applyFill="1" applyBorder="1" applyAlignment="1">
      <alignment horizontal="left" vertical="center" wrapText="1"/>
    </xf>
    <xf numFmtId="0" fontId="46" fillId="0" borderId="50" xfId="3" applyFont="1" applyBorder="1" applyAlignment="1">
      <alignment horizontal="left" vertical="center" wrapText="1"/>
    </xf>
    <xf numFmtId="0" fontId="42" fillId="19" borderId="50" xfId="3" applyFont="1" applyFill="1" applyBorder="1" applyAlignment="1">
      <alignment horizontal="center" vertical="center" wrapText="1"/>
    </xf>
    <xf numFmtId="0" fontId="48" fillId="19" borderId="48" xfId="3" applyFont="1" applyFill="1" applyBorder="1" applyAlignment="1">
      <alignment horizontal="left" vertical="center" wrapText="1"/>
    </xf>
    <xf numFmtId="0" fontId="46" fillId="19" borderId="50" xfId="3" applyFont="1" applyFill="1" applyBorder="1" applyAlignment="1">
      <alignment horizontal="left" vertical="center" wrapText="1"/>
    </xf>
    <xf numFmtId="0" fontId="48" fillId="19" borderId="48" xfId="3" applyFont="1" applyFill="1" applyBorder="1" applyAlignment="1">
      <alignment horizontal="center" vertical="center" wrapText="1"/>
    </xf>
    <xf numFmtId="0" fontId="48" fillId="19" borderId="50" xfId="3" applyFont="1" applyFill="1" applyBorder="1" applyAlignment="1">
      <alignment horizontal="center" vertical="center" wrapText="1"/>
    </xf>
    <xf numFmtId="0" fontId="63" fillId="19" borderId="50" xfId="34" applyFill="1" applyBorder="1" applyAlignment="1">
      <alignment horizontal="center" vertical="center" wrapText="1"/>
    </xf>
    <xf numFmtId="172" fontId="47" fillId="20" borderId="48" xfId="3" applyNumberFormat="1" applyFont="1" applyFill="1" applyBorder="1" applyAlignment="1">
      <alignment horizontal="center" vertical="center"/>
    </xf>
    <xf numFmtId="172" fontId="47" fillId="20" borderId="50" xfId="3" applyNumberFormat="1" applyFont="1" applyFill="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28" fillId="0" borderId="47" xfId="0" applyFont="1" applyBorder="1" applyAlignment="1">
      <alignment horizontal="center" vertical="center" wrapText="1"/>
    </xf>
    <xf numFmtId="0" fontId="28" fillId="0" borderId="47" xfId="0" applyFont="1" applyBorder="1" applyAlignment="1">
      <alignment horizontal="center" vertical="center"/>
    </xf>
    <xf numFmtId="0" fontId="28" fillId="0" borderId="47" xfId="0" applyFont="1" applyBorder="1" applyAlignment="1">
      <alignment horizontal="center" wrapText="1"/>
    </xf>
    <xf numFmtId="0" fontId="28" fillId="0" borderId="47" xfId="0" applyFont="1" applyBorder="1" applyAlignment="1">
      <alignment horizontal="center"/>
    </xf>
    <xf numFmtId="0" fontId="27" fillId="0" borderId="47" xfId="0" applyFont="1" applyBorder="1" applyAlignment="1">
      <alignment horizontal="center" wrapText="1"/>
    </xf>
    <xf numFmtId="0" fontId="27" fillId="0" borderId="47" xfId="0" applyFont="1" applyBorder="1" applyAlignment="1">
      <alignment horizont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45" fillId="0" borderId="50" xfId="3" applyFont="1" applyBorder="1" applyAlignment="1">
      <alignment horizontal="center" vertical="center" wrapText="1"/>
    </xf>
    <xf numFmtId="0" fontId="62" fillId="19" borderId="48" xfId="3" applyFont="1" applyFill="1" applyBorder="1" applyAlignment="1">
      <alignment horizontal="left" vertical="center" wrapText="1"/>
    </xf>
    <xf numFmtId="0" fontId="63" fillId="0" borderId="50" xfId="34" applyBorder="1" applyAlignment="1">
      <alignment horizontal="center" vertical="center" wrapText="1"/>
    </xf>
    <xf numFmtId="9" fontId="30" fillId="0" borderId="48" xfId="1" applyFont="1" applyBorder="1" applyAlignment="1">
      <alignment horizontal="center" vertical="center" wrapText="1"/>
    </xf>
    <xf numFmtId="9" fontId="30" fillId="0" borderId="50" xfId="1" applyFont="1" applyBorder="1" applyAlignment="1">
      <alignment horizontal="center" vertical="center" wrapText="1"/>
    </xf>
    <xf numFmtId="0" fontId="28" fillId="0" borderId="30" xfId="3" applyFont="1" applyBorder="1" applyAlignment="1">
      <alignment horizontal="center" vertical="center" wrapText="1"/>
    </xf>
    <xf numFmtId="0" fontId="28" fillId="0" borderId="31" xfId="3" applyFont="1" applyBorder="1" applyAlignment="1">
      <alignment horizontal="center" vertical="center" wrapText="1"/>
    </xf>
    <xf numFmtId="0" fontId="28" fillId="0" borderId="32" xfId="3" applyFont="1" applyBorder="1" applyAlignment="1">
      <alignment horizontal="center" vertical="center"/>
    </xf>
    <xf numFmtId="0" fontId="28" fillId="19" borderId="30" xfId="3" applyFont="1" applyFill="1" applyBorder="1" applyAlignment="1">
      <alignment horizontal="left" vertical="center" wrapText="1"/>
    </xf>
    <xf numFmtId="0" fontId="28" fillId="19" borderId="32" xfId="3" applyFont="1" applyFill="1" applyBorder="1" applyAlignment="1">
      <alignment horizontal="left" vertical="center" wrapText="1"/>
    </xf>
    <xf numFmtId="0" fontId="29" fillId="19" borderId="27" xfId="2" applyFont="1" applyFill="1" applyBorder="1" applyAlignment="1">
      <alignment horizontal="center" vertical="center" wrapText="1"/>
    </xf>
    <xf numFmtId="0" fontId="29" fillId="19" borderId="43" xfId="2" applyFont="1" applyFill="1" applyBorder="1" applyAlignment="1">
      <alignment horizontal="center" vertical="center" wrapText="1"/>
    </xf>
    <xf numFmtId="0" fontId="29" fillId="19" borderId="42" xfId="2" applyFont="1" applyFill="1" applyBorder="1" applyAlignment="1">
      <alignment horizontal="center" vertical="center" wrapText="1"/>
    </xf>
    <xf numFmtId="0" fontId="29" fillId="19" borderId="33" xfId="2" applyFont="1" applyFill="1" applyBorder="1" applyAlignment="1">
      <alignment horizontal="center" vertical="center" wrapText="1"/>
    </xf>
    <xf numFmtId="0" fontId="29" fillId="19" borderId="11" xfId="2" applyFont="1" applyFill="1" applyAlignment="1">
      <alignment horizontal="center" vertical="center" wrapText="1"/>
    </xf>
    <xf numFmtId="0" fontId="29" fillId="19" borderId="41" xfId="2" applyFont="1" applyFill="1" applyBorder="1" applyAlignment="1">
      <alignment horizontal="center" vertical="center" wrapText="1"/>
    </xf>
    <xf numFmtId="0" fontId="29" fillId="19" borderId="36" xfId="2" applyFont="1" applyFill="1" applyBorder="1" applyAlignment="1">
      <alignment horizontal="center" vertical="center" wrapText="1"/>
    </xf>
    <xf numFmtId="0" fontId="29" fillId="19" borderId="45" xfId="2" applyFont="1" applyFill="1" applyBorder="1" applyAlignment="1">
      <alignment horizontal="center" vertical="center" wrapText="1"/>
    </xf>
    <xf numFmtId="0" fontId="29" fillId="19" borderId="44" xfId="2" applyFont="1" applyFill="1" applyBorder="1" applyAlignment="1">
      <alignment horizontal="center" vertical="center" wrapText="1"/>
    </xf>
    <xf numFmtId="0" fontId="35" fillId="0" borderId="48" xfId="34" applyFont="1" applyFill="1" applyBorder="1" applyAlignment="1">
      <alignment vertical="center" wrapText="1"/>
    </xf>
    <xf numFmtId="0" fontId="35" fillId="0" borderId="110" xfId="34" applyFont="1" applyFill="1" applyBorder="1" applyAlignment="1">
      <alignment vertical="center" wrapText="1"/>
    </xf>
    <xf numFmtId="0" fontId="35" fillId="0" borderId="108" xfId="34" applyFont="1" applyFill="1" applyBorder="1" applyAlignment="1">
      <alignment vertical="center" wrapText="1"/>
    </xf>
    <xf numFmtId="0" fontId="35" fillId="19" borderId="48" xfId="34" applyFont="1" applyFill="1" applyBorder="1" applyAlignment="1">
      <alignment horizontal="center" vertical="center" wrapText="1"/>
    </xf>
    <xf numFmtId="0" fontId="30" fillId="0" borderId="30" xfId="3" applyFont="1" applyBorder="1" applyAlignment="1">
      <alignment horizontal="left" vertical="center" wrapText="1"/>
    </xf>
    <xf numFmtId="0" fontId="30" fillId="0" borderId="32" xfId="3" applyFont="1" applyBorder="1" applyAlignment="1">
      <alignment horizontal="left" vertical="center" wrapText="1"/>
    </xf>
    <xf numFmtId="0" fontId="30" fillId="0" borderId="48" xfId="3" applyFont="1" applyBorder="1" applyAlignment="1">
      <alignment horizontal="left" vertical="center" wrapText="1"/>
    </xf>
    <xf numFmtId="0" fontId="30" fillId="0" borderId="50" xfId="3" applyFont="1" applyBorder="1" applyAlignment="1">
      <alignment horizontal="left" vertical="center" wrapText="1"/>
    </xf>
    <xf numFmtId="0" fontId="30" fillId="0" borderId="48" xfId="3" applyFont="1" applyBorder="1" applyAlignment="1">
      <alignment horizontal="center" vertical="center" wrapText="1"/>
    </xf>
    <xf numFmtId="0" fontId="30" fillId="0" borderId="50" xfId="3" applyFont="1" applyBorder="1" applyAlignment="1">
      <alignment horizontal="center" vertical="center" wrapText="1"/>
    </xf>
    <xf numFmtId="0" fontId="35" fillId="0" borderId="48" xfId="34" applyFont="1" applyBorder="1" applyAlignment="1">
      <alignment horizontal="center" vertical="center" wrapText="1"/>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50" xfId="3" applyFont="1" applyBorder="1" applyAlignment="1">
      <alignment horizontal="left" vertic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64" fillId="0" borderId="48" xfId="3" applyFont="1" applyBorder="1" applyAlignment="1">
      <alignment horizontal="left" vertical="center" wrapText="1"/>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172" fontId="60" fillId="20" borderId="48" xfId="3" applyNumberFormat="1" applyFont="1" applyFill="1" applyBorder="1" applyAlignment="1">
      <alignment horizontal="center" vertical="center" wrapText="1"/>
    </xf>
    <xf numFmtId="172" fontId="60" fillId="20" borderId="50" xfId="3" applyNumberFormat="1" applyFont="1" applyFill="1" applyBorder="1" applyAlignment="1">
      <alignment horizontal="center" vertical="center" wrapText="1"/>
    </xf>
    <xf numFmtId="172" fontId="37" fillId="20" borderId="48" xfId="3" applyNumberFormat="1" applyFont="1" applyFill="1" applyBorder="1" applyAlignment="1">
      <alignment horizontal="center" vertical="center" wrapText="1"/>
    </xf>
    <xf numFmtId="172" fontId="37" fillId="20" borderId="50" xfId="3" applyNumberFormat="1" applyFont="1" applyFill="1" applyBorder="1" applyAlignment="1">
      <alignment horizontal="center" vertical="center" wrapText="1"/>
    </xf>
    <xf numFmtId="0" fontId="30" fillId="0" borderId="32" xfId="3" applyFont="1" applyBorder="1" applyAlignment="1">
      <alignment horizontal="left" vertical="center"/>
    </xf>
    <xf numFmtId="0" fontId="63" fillId="0" borderId="48" xfId="34" applyBorder="1" applyAlignment="1">
      <alignment horizontal="center" vertical="center"/>
    </xf>
    <xf numFmtId="0" fontId="28" fillId="19" borderId="48" xfId="3" applyFont="1" applyFill="1" applyBorder="1" applyAlignment="1">
      <alignment horizontal="center" vertical="center" wrapText="1"/>
    </xf>
    <xf numFmtId="0" fontId="47" fillId="20" borderId="74" xfId="2" applyFont="1" applyFill="1" applyBorder="1" applyAlignment="1">
      <alignment horizontal="center" vertical="center" wrapText="1"/>
    </xf>
    <xf numFmtId="0" fontId="47" fillId="20" borderId="65" xfId="2" applyFont="1" applyFill="1" applyBorder="1" applyAlignment="1">
      <alignment horizontal="center"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5" fillId="0" borderId="48" xfId="3" applyFont="1" applyBorder="1" applyAlignment="1">
      <alignment horizontal="center" vertical="center" wrapText="1"/>
    </xf>
    <xf numFmtId="0" fontId="30" fillId="0" borderId="47" xfId="0" applyFont="1" applyBorder="1" applyAlignment="1">
      <alignment horizontal="center" wrapText="1"/>
    </xf>
    <xf numFmtId="0" fontId="30" fillId="0" borderId="47" xfId="0" applyFont="1" applyBorder="1" applyAlignment="1">
      <alignment horizontal="center"/>
    </xf>
    <xf numFmtId="0" fontId="30" fillId="0" borderId="47" xfId="0" applyFont="1" applyBorder="1" applyAlignment="1">
      <alignment horizontal="center" vertical="center" wrapText="1"/>
    </xf>
    <xf numFmtId="0" fontId="30" fillId="0" borderId="47" xfId="0" applyFont="1" applyBorder="1" applyAlignment="1">
      <alignment horizontal="center" vertical="center"/>
    </xf>
    <xf numFmtId="0" fontId="30" fillId="0" borderId="47" xfId="3" applyFont="1" applyBorder="1" applyAlignment="1">
      <alignment horizontal="center" vertical="center" wrapText="1"/>
    </xf>
    <xf numFmtId="0" fontId="30" fillId="0" borderId="47" xfId="3" applyFont="1" applyBorder="1" applyAlignment="1">
      <alignment horizontal="center" vertical="center"/>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9" fontId="30" fillId="0" borderId="48" xfId="3" applyNumberFormat="1" applyFont="1" applyBorder="1" applyAlignment="1">
      <alignment horizontal="center" vertical="center"/>
    </xf>
    <xf numFmtId="0" fontId="30" fillId="0" borderId="31" xfId="3" applyFont="1" applyBorder="1" applyAlignment="1">
      <alignment horizontal="center" vertical="center"/>
    </xf>
    <xf numFmtId="0" fontId="30" fillId="0" borderId="32" xfId="3" applyFont="1" applyBorder="1" applyAlignment="1">
      <alignment horizontal="center" vertical="center"/>
    </xf>
    <xf numFmtId="0" fontId="36" fillId="0" borderId="31" xfId="3" applyFont="1" applyBorder="1" applyAlignment="1">
      <alignment horizontal="center" vertical="center" wrapText="1"/>
    </xf>
    <xf numFmtId="0" fontId="28" fillId="0" borderId="32" xfId="3" applyFont="1" applyBorder="1" applyAlignment="1">
      <alignment horizontal="center" vertical="center" wrapText="1"/>
    </xf>
    <xf numFmtId="2" fontId="30" fillId="0" borderId="30" xfId="3" applyNumberFormat="1" applyFont="1" applyBorder="1" applyAlignment="1">
      <alignment horizontal="center" vertical="center" wrapText="1"/>
    </xf>
    <xf numFmtId="0" fontId="30" fillId="0" borderId="112" xfId="3" applyFont="1" applyBorder="1" applyAlignment="1">
      <alignment horizontal="left" vertical="center" wrapText="1"/>
    </xf>
    <xf numFmtId="0" fontId="30" fillId="0" borderId="88" xfId="3" applyFont="1" applyBorder="1" applyAlignment="1">
      <alignment horizontal="left" vertical="center" wrapText="1"/>
    </xf>
    <xf numFmtId="0" fontId="14" fillId="0" borderId="48" xfId="3" applyFont="1" applyBorder="1" applyAlignment="1">
      <alignment horizontal="left" vertical="center" wrapText="1"/>
    </xf>
    <xf numFmtId="0" fontId="14" fillId="0" borderId="50" xfId="3" applyFont="1" applyBorder="1" applyAlignment="1">
      <alignment horizontal="left" vertical="center" wrapText="1"/>
    </xf>
    <xf numFmtId="0" fontId="14" fillId="0" borderId="112" xfId="3" applyFont="1" applyBorder="1" applyAlignment="1">
      <alignment horizontal="left" vertical="center" wrapText="1"/>
    </xf>
    <xf numFmtId="0" fontId="14" fillId="0" borderId="88" xfId="3" applyFont="1" applyBorder="1" applyAlignment="1">
      <alignment horizontal="left" vertical="center" wrapText="1"/>
    </xf>
    <xf numFmtId="0" fontId="30" fillId="0" borderId="48" xfId="3" applyFont="1" applyBorder="1" applyAlignment="1">
      <alignment vertical="center" wrapText="1"/>
    </xf>
    <xf numFmtId="0" fontId="30" fillId="0" borderId="50" xfId="3" applyFont="1" applyBorder="1" applyAlignment="1">
      <alignment vertical="center" wrapText="1"/>
    </xf>
    <xf numFmtId="0" fontId="30" fillId="0" borderId="30" xfId="3" applyFont="1" applyBorder="1" applyAlignment="1">
      <alignment vertical="center" wrapText="1"/>
    </xf>
    <xf numFmtId="0" fontId="30" fillId="0" borderId="32" xfId="3" applyFont="1" applyBorder="1" applyAlignment="1">
      <alignment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51" xfId="3" applyFont="1" applyBorder="1" applyAlignment="1">
      <alignment horizontal="center" vertical="center"/>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30" fillId="0" borderId="31"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30" fillId="19" borderId="30" xfId="3" applyFont="1" applyFill="1" applyBorder="1" applyAlignment="1">
      <alignment horizontal="center" vertical="center" wrapText="1"/>
    </xf>
    <xf numFmtId="0" fontId="30" fillId="19" borderId="32" xfId="3" applyFont="1" applyFill="1" applyBorder="1" applyAlignment="1">
      <alignment horizontal="center" vertical="center" wrapText="1"/>
    </xf>
    <xf numFmtId="0" fontId="30" fillId="0" borderId="30" xfId="3" applyFont="1" applyBorder="1" applyAlignment="1">
      <alignment horizontal="center" vertical="center"/>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65" fillId="0" borderId="30" xfId="3" applyFont="1" applyBorder="1" applyAlignment="1">
      <alignment horizontal="left" vertical="center" wrapText="1"/>
    </xf>
    <xf numFmtId="0" fontId="28" fillId="0" borderId="72" xfId="2" applyFont="1" applyBorder="1" applyAlignment="1">
      <alignment horizontal="center" vertical="center" wrapText="1"/>
    </xf>
    <xf numFmtId="0" fontId="28" fillId="0" borderId="58" xfId="2" applyFont="1" applyBorder="1" applyAlignment="1">
      <alignment horizontal="center" vertical="center" wrapText="1"/>
    </xf>
    <xf numFmtId="0" fontId="28" fillId="0" borderId="64" xfId="2" applyFont="1" applyBorder="1" applyAlignment="1">
      <alignment horizontal="center" vertical="center" wrapText="1"/>
    </xf>
    <xf numFmtId="0" fontId="28" fillId="0" borderId="73" xfId="2" applyFont="1" applyBorder="1" applyAlignment="1">
      <alignment horizontal="center" vertical="center" wrapText="1"/>
    </xf>
    <xf numFmtId="0" fontId="28" fillId="0" borderId="60" xfId="2" applyFont="1" applyBorder="1" applyAlignment="1">
      <alignment horizontal="center" vertical="center" wrapText="1"/>
    </xf>
    <xf numFmtId="0" fontId="28" fillId="0" borderId="70" xfId="2" applyFont="1" applyBorder="1" applyAlignment="1">
      <alignment horizontal="center" vertical="center" wrapText="1"/>
    </xf>
    <xf numFmtId="0" fontId="30" fillId="0" borderId="72" xfId="3" applyFont="1" applyBorder="1" applyAlignment="1">
      <alignment horizontal="center" vertical="center" wrapText="1"/>
    </xf>
    <xf numFmtId="0" fontId="30" fillId="0" borderId="83" xfId="3" applyFont="1" applyBorder="1" applyAlignment="1">
      <alignment horizontal="center" vertical="center" wrapText="1"/>
    </xf>
    <xf numFmtId="0" fontId="28" fillId="0" borderId="82" xfId="2" applyFont="1" applyBorder="1" applyAlignment="1">
      <alignment horizontal="center" vertical="center" wrapText="1"/>
    </xf>
    <xf numFmtId="0" fontId="28" fillId="0" borderId="87" xfId="2" applyFont="1" applyBorder="1" applyAlignment="1">
      <alignment horizontal="center" vertical="center" wrapText="1"/>
    </xf>
    <xf numFmtId="0" fontId="28" fillId="0" borderId="81" xfId="2" applyFont="1" applyBorder="1" applyAlignment="1">
      <alignment horizontal="center" vertical="center" wrapText="1"/>
    </xf>
    <xf numFmtId="0" fontId="29" fillId="20" borderId="75"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29" fillId="20" borderId="81" xfId="2" applyFont="1" applyFill="1" applyBorder="1" applyAlignment="1">
      <alignment horizontal="center" vertical="center" wrapText="1"/>
    </xf>
    <xf numFmtId="0" fontId="29" fillId="20" borderId="82" xfId="2" applyFont="1" applyFill="1" applyBorder="1" applyAlignment="1">
      <alignment horizontal="center" vertical="center" wrapText="1"/>
    </xf>
    <xf numFmtId="0" fontId="29" fillId="20" borderId="61"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170" fontId="30" fillId="0" borderId="81" xfId="5" applyNumberFormat="1" applyFont="1" applyBorder="1" applyAlignment="1">
      <alignment horizontal="center" vertical="center"/>
    </xf>
    <xf numFmtId="170" fontId="30" fillId="0" borderId="82" xfId="5" applyNumberFormat="1" applyFont="1" applyBorder="1" applyAlignment="1">
      <alignment horizontal="center" vertical="center"/>
    </xf>
    <xf numFmtId="170" fontId="30" fillId="0" borderId="60" xfId="5" applyNumberFormat="1" applyFont="1" applyBorder="1" applyAlignment="1">
      <alignment horizontal="center" vertical="center"/>
    </xf>
    <xf numFmtId="0" fontId="28" fillId="0" borderId="83" xfId="2" applyFont="1" applyBorder="1" applyAlignment="1">
      <alignment horizontal="center" vertical="center" wrapText="1"/>
    </xf>
    <xf numFmtId="0" fontId="30" fillId="0" borderId="87" xfId="3" applyFont="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170" fontId="30" fillId="0" borderId="73" xfId="5" applyNumberFormat="1" applyFont="1" applyBorder="1" applyAlignment="1">
      <alignment horizontal="center" vertical="center"/>
    </xf>
    <xf numFmtId="170" fontId="30" fillId="0" borderId="70" xfId="5" applyNumberFormat="1" applyFont="1" applyBorder="1" applyAlignment="1">
      <alignment horizontal="center" vertical="center"/>
    </xf>
    <xf numFmtId="0" fontId="29" fillId="16" borderId="51" xfId="2" applyFont="1" applyFill="1" applyBorder="1" applyAlignment="1">
      <alignment horizontal="left"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30" xfId="2" applyFont="1" applyBorder="1" applyAlignment="1">
      <alignment horizontal="center" vertical="center" wrapText="1"/>
    </xf>
    <xf numFmtId="0" fontId="29" fillId="0" borderId="31" xfId="2" applyFont="1" applyBorder="1" applyAlignment="1">
      <alignment horizontal="center" vertical="center" wrapText="1"/>
    </xf>
    <xf numFmtId="0" fontId="29" fillId="0" borderId="32" xfId="2" applyFont="1" applyBorder="1" applyAlignment="1">
      <alignment horizontal="center" vertical="center" wrapText="1"/>
    </xf>
    <xf numFmtId="1" fontId="15" fillId="0" borderId="30" xfId="3" applyNumberFormat="1" applyFont="1" applyBorder="1" applyAlignment="1">
      <alignment horizontal="center" vertical="center"/>
    </xf>
    <xf numFmtId="1" fontId="15" fillId="0" borderId="32" xfId="3" applyNumberFormat="1" applyFont="1" applyBorder="1" applyAlignment="1">
      <alignment horizontal="center" vertical="center"/>
    </xf>
    <xf numFmtId="0" fontId="29" fillId="16" borderId="51" xfId="2" applyFont="1" applyFill="1" applyBorder="1" applyAlignment="1">
      <alignment horizontal="center" vertical="center" wrapText="1"/>
    </xf>
    <xf numFmtId="0" fontId="29" fillId="28" borderId="79" xfId="3" applyFont="1" applyFill="1" applyBorder="1" applyAlignment="1">
      <alignment horizontal="center" vertical="center" wrapText="1"/>
    </xf>
    <xf numFmtId="0" fontId="29" fillId="28" borderId="76" xfId="3" applyFont="1" applyFill="1" applyBorder="1" applyAlignment="1">
      <alignment horizontal="center" vertical="center" wrapText="1"/>
    </xf>
    <xf numFmtId="0" fontId="37" fillId="28" borderId="30" xfId="3" applyFont="1" applyFill="1" applyBorder="1" applyAlignment="1">
      <alignment horizontal="center" vertical="center" wrapText="1"/>
    </xf>
    <xf numFmtId="0" fontId="37" fillId="28" borderId="31" xfId="3" applyFont="1" applyFill="1" applyBorder="1" applyAlignment="1">
      <alignment horizontal="center" vertical="center" wrapText="1"/>
    </xf>
    <xf numFmtId="0" fontId="37" fillId="28" borderId="32"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7" xfId="3" applyFont="1" applyFill="1" applyBorder="1" applyAlignment="1">
      <alignment horizontal="center" vertical="center" wrapText="1"/>
    </xf>
    <xf numFmtId="0" fontId="47" fillId="28" borderId="69" xfId="3" applyFont="1" applyFill="1" applyBorder="1" applyAlignment="1">
      <alignment horizontal="center" vertical="center" wrapText="1"/>
    </xf>
    <xf numFmtId="0" fontId="47" fillId="28" borderId="59"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47" fillId="20" borderId="33" xfId="3" applyFont="1" applyFill="1" applyBorder="1" applyAlignment="1">
      <alignment horizontal="center" vertical="center" wrapText="1"/>
    </xf>
    <xf numFmtId="0" fontId="53" fillId="19" borderId="11" xfId="2" applyFont="1" applyFill="1" applyAlignment="1">
      <alignment horizontal="center" vertical="center" wrapText="1"/>
    </xf>
    <xf numFmtId="0" fontId="50" fillId="19" borderId="11" xfId="0" applyFont="1" applyFill="1" applyBorder="1" applyAlignment="1">
      <alignment horizontal="left"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1" fontId="53" fillId="0" borderId="54" xfId="2" applyNumberFormat="1" applyFont="1" applyBorder="1" applyAlignment="1">
      <alignment horizontal="center" vertical="center" wrapText="1"/>
    </xf>
    <xf numFmtId="1" fontId="53" fillId="0" borderId="52" xfId="2" applyNumberFormat="1" applyFont="1" applyBorder="1" applyAlignment="1">
      <alignment horizontal="center" vertical="center" wrapText="1"/>
    </xf>
    <xf numFmtId="1" fontId="53" fillId="0" borderId="53" xfId="2" applyNumberFormat="1" applyFont="1" applyBorder="1" applyAlignment="1">
      <alignment horizontal="center" vertical="center" wrapText="1"/>
    </xf>
    <xf numFmtId="0" fontId="50" fillId="0" borderId="30" xfId="0" applyFont="1" applyBorder="1" applyAlignment="1">
      <alignment horizontal="center" vertical="center" wrapText="1"/>
    </xf>
    <xf numFmtId="0" fontId="50" fillId="0" borderId="32" xfId="0" applyFont="1" applyBorder="1" applyAlignment="1">
      <alignment horizontal="center" vertical="center" wrapText="1"/>
    </xf>
    <xf numFmtId="0" fontId="50" fillId="19" borderId="11" xfId="0" applyFont="1" applyFill="1" applyBorder="1" applyAlignment="1">
      <alignment horizontal="center" vertical="center" wrapText="1"/>
    </xf>
    <xf numFmtId="0" fontId="28" fillId="0" borderId="51" xfId="0" applyFont="1" applyBorder="1" applyAlignment="1">
      <alignment horizontal="left" vertical="center" wrapText="1"/>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3" fillId="25" borderId="11" xfId="19" applyFill="1" applyAlignment="1">
      <alignment horizontal="center"/>
    </xf>
    <xf numFmtId="0" fontId="56" fillId="20" borderId="79" xfId="19" applyFont="1" applyFill="1" applyBorder="1" applyAlignment="1">
      <alignment horizontal="center" vertical="center"/>
    </xf>
    <xf numFmtId="0" fontId="56" fillId="20" borderId="62" xfId="19" applyFont="1" applyFill="1" applyBorder="1" applyAlignment="1">
      <alignment horizontal="center" vertical="center"/>
    </xf>
    <xf numFmtId="0" fontId="56" fillId="20" borderId="76" xfId="19" applyFont="1" applyFill="1" applyBorder="1" applyAlignment="1">
      <alignment horizontal="center" vertical="center"/>
    </xf>
    <xf numFmtId="0" fontId="41" fillId="26" borderId="75"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6" fillId="20" borderId="57" xfId="19" applyFont="1" applyFill="1" applyBorder="1" applyAlignment="1">
      <alignment horizontal="center" vertical="center" wrapText="1"/>
    </xf>
    <xf numFmtId="0" fontId="56" fillId="20" borderId="80" xfId="19" applyFont="1" applyFill="1" applyBorder="1" applyAlignment="1">
      <alignment horizontal="center" vertical="center" wrapText="1"/>
    </xf>
    <xf numFmtId="0" fontId="56" fillId="20" borderId="61"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1" fontId="15" fillId="0" borderId="31" xfId="3" applyNumberFormat="1" applyFont="1" applyBorder="1" applyAlignment="1">
      <alignment horizontal="center" vertical="center"/>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85" xfId="0" applyFont="1" applyBorder="1" applyAlignment="1">
      <alignment horizontal="center" vertical="center" wrapText="1"/>
    </xf>
    <xf numFmtId="0" fontId="30" fillId="0" borderId="42" xfId="0" applyFont="1" applyBorder="1" applyAlignment="1">
      <alignment horizontal="center" vertical="center" wrapText="1"/>
    </xf>
    <xf numFmtId="0" fontId="29" fillId="20" borderId="67" xfId="2" applyFont="1" applyFill="1" applyBorder="1" applyAlignment="1">
      <alignment horizontal="center" vertical="center" wrapText="1"/>
    </xf>
    <xf numFmtId="0" fontId="29" fillId="20" borderId="68"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9" fillId="0" borderId="113" xfId="2" applyFont="1" applyBorder="1" applyAlignment="1">
      <alignment horizontal="center" vertical="center" wrapText="1"/>
    </xf>
    <xf numFmtId="0" fontId="29" fillId="0" borderId="107" xfId="2" applyFont="1" applyBorder="1" applyAlignment="1">
      <alignment horizontal="center" vertical="center" wrapText="1"/>
    </xf>
    <xf numFmtId="0" fontId="29" fillId="0" borderId="114" xfId="2" applyFont="1" applyBorder="1" applyAlignment="1">
      <alignment horizontal="center" vertical="center" wrapText="1"/>
    </xf>
    <xf numFmtId="0" fontId="14" fillId="7" borderId="22"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5" xfId="0" applyFont="1" applyFill="1" applyBorder="1" applyAlignment="1">
      <alignment horizontal="left" vertical="center" wrapText="1"/>
    </xf>
    <xf numFmtId="0" fontId="14" fillId="2" borderId="5" xfId="0" applyFont="1" applyFill="1" applyBorder="1" applyAlignment="1">
      <alignment horizontal="center" vertical="center" wrapText="1"/>
    </xf>
    <xf numFmtId="0" fontId="14" fillId="0" borderId="22" xfId="0" applyFont="1" applyBorder="1" applyAlignment="1">
      <alignment horizontal="center" vertical="center" wrapText="1"/>
    </xf>
    <xf numFmtId="0" fontId="17" fillId="2" borderId="22" xfId="0" applyFont="1" applyFill="1" applyBorder="1" applyAlignment="1">
      <alignment horizontal="left" vertical="center" wrapText="1"/>
    </xf>
    <xf numFmtId="0" fontId="30" fillId="0" borderId="44" xfId="3" applyFont="1" applyFill="1" applyBorder="1" applyAlignment="1">
      <alignment horizontal="left" vertical="center" wrapText="1"/>
    </xf>
    <xf numFmtId="0" fontId="30" fillId="0" borderId="48" xfId="3" applyFont="1" applyFill="1" applyBorder="1" applyAlignment="1">
      <alignment horizontal="left" vertical="center" wrapText="1"/>
    </xf>
    <xf numFmtId="0" fontId="30" fillId="0" borderId="50" xfId="3" applyFont="1" applyFill="1" applyBorder="1" applyAlignment="1">
      <alignment horizontal="left" vertical="center" wrapText="1"/>
    </xf>
    <xf numFmtId="0" fontId="30" fillId="0" borderId="30" xfId="3" applyFont="1" applyFill="1" applyBorder="1" applyAlignment="1">
      <alignment horizontal="center" vertical="center" wrapText="1"/>
    </xf>
    <xf numFmtId="0" fontId="30" fillId="0" borderId="32" xfId="3" applyFont="1" applyFill="1" applyBorder="1" applyAlignment="1">
      <alignment horizontal="center" vertical="center" wrapText="1"/>
    </xf>
    <xf numFmtId="0" fontId="30" fillId="0" borderId="51" xfId="3" applyFont="1" applyFill="1" applyBorder="1" applyAlignment="1">
      <alignment horizontal="center" vertical="center" wrapText="1"/>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86S2SYQBlFuVKx4XZA9V0BPj36LLlfm5b7PbztNbUJVQ?e=w6ktLj" TargetMode="External"/><Relationship Id="rId13" Type="http://schemas.openxmlformats.org/officeDocument/2006/relationships/hyperlink" Target="https://secretariadistritald-my.sharepoint.com/:f:/g/personal/devaj_sdmujer_gov_co/Es6yAfd7gP1IqSv_4U9Y0QcBgPR_APCBC3AUsy8PsQxBdQ?e=6CbQvg" TargetMode="External"/><Relationship Id="rId3" Type="http://schemas.openxmlformats.org/officeDocument/2006/relationships/hyperlink" Target="https://secretariadistritald-my.sharepoint.com/:f:/g/personal/cvillareal_sdmujer_gov_co/Es6rUzln81pEiCm38XzzcHUB-tOZBQHjBpf4p3xclV6vnw?e=oSdEIU" TargetMode="External"/><Relationship Id="rId7" Type="http://schemas.openxmlformats.org/officeDocument/2006/relationships/hyperlink" Target="https://secretariadistritald-my.sharepoint.com/:f:/g/personal/devaj_sdmujer_gov_co/El_rPGLce71Nv_-vMSGDjzIBZCV9VX30-Kx8S2gzHS50UA?e=se0Fm2" TargetMode="External"/><Relationship Id="rId12" Type="http://schemas.openxmlformats.org/officeDocument/2006/relationships/hyperlink" Target="https://secretariadistritald-my.sharepoint.com/:f:/g/personal/devaj_sdmujer_gov_co/EjdOi1inkk9CgLnUoWwi1loBENZsvE9PoYxHAB9245UH9Q?e=DT5AKK" TargetMode="External"/><Relationship Id="rId2" Type="http://schemas.openxmlformats.org/officeDocument/2006/relationships/hyperlink" Target="https://secretariadistritald-my.sharepoint.com/:f:/g/personal/devaj_sdmujer_gov_co/EimQbFyGTd1MihEY-ccO0S0BUufagie9lY4IqElvF2fATA?e=5gZqmN" TargetMode="External"/><Relationship Id="rId16" Type="http://schemas.openxmlformats.org/officeDocument/2006/relationships/drawing" Target="../drawings/drawing8.xm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hyperlink" Target="https://secretariadistritald-my.sharepoint.com/:f:/g/personal/devaj_sdmujer_gov_co/EhcuXXuuPKlEkcghuyVor7EBHtNbI3LD6FJ5k5eTchjZzQ?e=Ec0BvV" TargetMode="External"/><Relationship Id="rId11" Type="http://schemas.openxmlformats.org/officeDocument/2006/relationships/hyperlink" Target="https://secretariadistritald-my.sharepoint.com/:f:/g/personal/devaj_sdmujer_gov_co/EgHmSBzVRxBMvBmcSFzOCGgBpe9oRk2aAY-NsvGxJcwfRw?e=bTlEU4" TargetMode="External"/><Relationship Id="rId5" Type="http://schemas.openxmlformats.org/officeDocument/2006/relationships/hyperlink" Target="https://secretariadistritald-my.sharepoint.com/:f:/g/personal/devaj_sdmujer_gov_co/EtCteN2rSxJPj2s5Nr6F5agBSPx6GQhS7RhdBhnEY4ILLQ?e=IfgaLb" TargetMode="External"/><Relationship Id="rId15" Type="http://schemas.openxmlformats.org/officeDocument/2006/relationships/printerSettings" Target="../printerSettings/printerSettings7.bin"/><Relationship Id="rId10" Type="http://schemas.openxmlformats.org/officeDocument/2006/relationships/hyperlink" Target="https://secretariadistritald-my.sharepoint.com/:f:/g/personal/devaj_sdmujer_gov_co/Etzf9dfFqzZLus86jkfNLtsBpXH9D5ryMsaIxyFB4mnecA?e=UAwkXV" TargetMode="External"/><Relationship Id="rId4" Type="http://schemas.openxmlformats.org/officeDocument/2006/relationships/hyperlink" Target="https://secretariadistritald-my.sharepoint.com/:f:/g/personal/cvillareal_sdmujer_gov_co/EicdvgpvXCxGhp6qFdONIx4BGB_gmshDAwUo8VkNpTrFYA?e=jRmGok" TargetMode="External"/><Relationship Id="rId9" Type="http://schemas.openxmlformats.org/officeDocument/2006/relationships/hyperlink" Target="https://secretariadistritald-my.sharepoint.com/:f:/g/personal/devaj_sdmujer_gov_co/EsrL3FaxPq9HmcA0tlUQVTIBMfVl7l_HgxMOALQGTd84gw?e=666yNA" TargetMode="External"/><Relationship Id="rId14" Type="http://schemas.openxmlformats.org/officeDocument/2006/relationships/hyperlink" Target="https://secretariadistritald-my.sharepoint.com/:f:/g/personal/devaj_sdmujer_gov_co/EkcixJHxd3pNsRVxpc6Ai_oBsrxH91enFBVHFWL1LI5Bdg?e=s2ZgFW"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n60Cw-dRvZJvWHbUCELBlcB1zoRl9kLTJSnx_VkVqE_Tw?e=v9mnm1" TargetMode="External"/><Relationship Id="rId13" Type="http://schemas.openxmlformats.org/officeDocument/2006/relationships/hyperlink" Target="https://secretariadistritald-my.sharepoint.com/:f:/g/personal/devaj_sdmujer_gov_co/ErOpGnQa639Im-DtGx60xacBxb9ROVaLBgn0UkWZVXKKkw?e=hg0VOp" TargetMode="External"/><Relationship Id="rId3" Type="http://schemas.openxmlformats.org/officeDocument/2006/relationships/hyperlink" Target="https://secretariadistritald-my.sharepoint.com/:b:/g/personal/devaj_sdmujer_gov_co/EfAT99TEHYdEsfolo2BEH44B_GViuJ4kT8a_f6R1OrSUyQ?e=hcyktb" TargetMode="External"/><Relationship Id="rId7" Type="http://schemas.openxmlformats.org/officeDocument/2006/relationships/hyperlink" Target="https://secretariadistritald-my.sharepoint.com/:f:/g/personal/devaj_sdmujer_gov_co/EjUbgu8M3IVNjvM-dikPtCABFnlLpa445avc8DbnOt2GCg?e=d0751W" TargetMode="External"/><Relationship Id="rId12" Type="http://schemas.openxmlformats.org/officeDocument/2006/relationships/hyperlink" Target="https://secretariadistritald-my.sharepoint.com/:b:/g/personal/devaj_sdmujer_gov_co/EcN8sByOYGtJsihBz2Cott0Blp5F9tBZdzGjdYbFo4th3g?e=rcErQL"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6" Type="http://schemas.openxmlformats.org/officeDocument/2006/relationships/drawing" Target="../drawings/drawing9.xm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hyperlink" Target="https://secretariadistritald-my.sharepoint.com/:x:/g/personal/devaj_sdmujer_gov_co/EZvUutVtT8VHufIfElb4Kl4BJaubR3a6uRSgHAmnR_QF2w?e=TSrBs5" TargetMode="External"/><Relationship Id="rId11" Type="http://schemas.openxmlformats.org/officeDocument/2006/relationships/hyperlink" Target="https://secretariadistritald-my.sharepoint.com/:x:/g/personal/devaj_sdmujer_gov_co/Ef4np098wrlMlJEBxKfpRTcBTHDs_S3C-QNvA3SrzTDxYA?e=HA0BXx" TargetMode="External"/><Relationship Id="rId5" Type="http://schemas.openxmlformats.org/officeDocument/2006/relationships/hyperlink" Target="https://secretariadistritald-my.sharepoint.com/:b:/g/personal/devaj_sdmujer_gov_co/ESqq7i_nfzlDtf6Zk-sxwGwBIryiFpTYNXv1k23OzRBDLw?e=hin7eW" TargetMode="External"/><Relationship Id="rId15" Type="http://schemas.openxmlformats.org/officeDocument/2006/relationships/printerSettings" Target="../printerSettings/printerSettings8.bin"/><Relationship Id="rId10" Type="http://schemas.openxmlformats.org/officeDocument/2006/relationships/hyperlink" Target="https://secretariadistritald-my.sharepoint.com/:f:/g/personal/devaj_sdmujer_gov_co/Eiy02_C_OixOs1XHPHmNYVoBKgNBlNSrAPC7Z7qywZD95g?e=dwClGE" TargetMode="External"/><Relationship Id="rId4" Type="http://schemas.openxmlformats.org/officeDocument/2006/relationships/hyperlink" Target="https://secretariadistritald-my.sharepoint.com/:x:/g/personal/devaj_sdmujer_gov_co/EQJvlysi4r9GptNgC8tc6KYBSE8grcHUoyXVknck4SCNFg?e=nvnhVj" TargetMode="External"/><Relationship Id="rId9" Type="http://schemas.openxmlformats.org/officeDocument/2006/relationships/hyperlink" Target="https://secretariadistritald-my.sharepoint.com/:f:/g/personal/devaj_sdmujer_gov_co/EmVRUIdfGwZMoRrX-Drcme0BWwDpeNBqVbNJ_4WFfMm9hA?e=SVFGPe" TargetMode="External"/><Relationship Id="rId14" Type="http://schemas.openxmlformats.org/officeDocument/2006/relationships/hyperlink" Target="https://secretariadistritald-my.sharepoint.com/:f:/g/personal/devaj_sdmujer_gov_co/Eqy7YyOgnWhIn8ES7LuzyCYBcXkiNXToa0RKFPAN64zF0Q?e=cQvB4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13" Type="http://schemas.openxmlformats.org/officeDocument/2006/relationships/hyperlink" Target="https://secretariadistritald-my.sharepoint.com/:f:/g/personal/devaj_sdmujer_gov_co/EgabIyipXp9PgSAswwl0z4UBEMNIdPUb4HKewUqmUfA13g?e=ICf22N" TargetMode="External"/><Relationship Id="rId18" Type="http://schemas.openxmlformats.org/officeDocument/2006/relationships/hyperlink" Target="https://secretariadistritald-my.sharepoint.com/:f:/g/personal/devaj_sdmujer_gov_co/Evyla_4H0ypBkN3Slu2YCH4BAvYyaaSBMFplQgtj570FBw?e=ZPKHzb"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21" Type="http://schemas.openxmlformats.org/officeDocument/2006/relationships/hyperlink" Target="https://secretariadistritald-my.sharepoint.com/:f:/g/personal/devaj_sdmujer_gov_co/Eow68Rd7UGdAqC6Kqy295AQBkPfJsF5O9db4y7FfHqKlHQ?e=oeNV5i" TargetMode="External"/><Relationship Id="rId7" Type="http://schemas.openxmlformats.org/officeDocument/2006/relationships/hyperlink" Target="https://secretariadistritald-my.sharepoint.com/:f:/g/personal/devaj_sdmujer_gov_co/EvT1yFK-4rtOtCo8WRmvdbQBA_Na3JaenuCVmI-_bDIHhA?e=RZSpJS" TargetMode="External"/><Relationship Id="rId12" Type="http://schemas.openxmlformats.org/officeDocument/2006/relationships/hyperlink" Target="https://secretariadistritald-my.sharepoint.com/:f:/g/personal/devaj_sdmujer_gov_co/EpDgJEzp2fJEg-XntU3zJo8BVYwNC8XVBG1v7Ck-PS8rPg?e=elacWq" TargetMode="External"/><Relationship Id="rId17" Type="http://schemas.openxmlformats.org/officeDocument/2006/relationships/hyperlink" Target="https://secretariadistritald-my.sharepoint.com/:f:/g/personal/devaj_sdmujer_gov_co/EsG_X870_atLpqv4mBS6X64BD8WuqxBvXKpx28fPVdJmIw?e=JR19AY" TargetMode="External"/><Relationship Id="rId25" Type="http://schemas.openxmlformats.org/officeDocument/2006/relationships/drawing" Target="../drawings/drawing10.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6" Type="http://schemas.openxmlformats.org/officeDocument/2006/relationships/hyperlink" Target="https://secretariadistritald-my.sharepoint.com/:f:/g/personal/devaj_sdmujer_gov_co/EiUoDa4q1dVBkZEOrZbVyZgBcLD9bivbLbJ43k8mXxU1og?e=4aadIX" TargetMode="External"/><Relationship Id="rId20" Type="http://schemas.openxmlformats.org/officeDocument/2006/relationships/hyperlink" Target="https://secretariadistritald-my.sharepoint.com/:f:/g/personal/devaj_sdmujer_gov_co/EvzhSAp12LxApv34ILaj9R0Bx6LRAJjaZiT5nhgtPQz7Nw?e=AVCaJt"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11" Type="http://schemas.openxmlformats.org/officeDocument/2006/relationships/hyperlink" Target="https://secretariadistritald-my.sharepoint.com/:f:/g/personal/devaj_sdmujer_gov_co/EnZhdBcEE1ZFuCp7cl_Rv0wBC7TZbwXpTkukksezuF9jtg?e=3y8eux" TargetMode="External"/><Relationship Id="rId24" Type="http://schemas.openxmlformats.org/officeDocument/2006/relationships/printerSettings" Target="../printerSettings/printerSettings9.bin"/><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5" Type="http://schemas.openxmlformats.org/officeDocument/2006/relationships/hyperlink" Target="https://secretariadistritald-my.sharepoint.com/:f:/g/personal/devaj_sdmujer_gov_co/EqCtXxrhsydNkYSnx-gtOHkB8Txv2zBsjtBH6IcPfVb2ow?e=zYfi2T" TargetMode="External"/><Relationship Id="rId23" Type="http://schemas.openxmlformats.org/officeDocument/2006/relationships/hyperlink" Target="https://secretariadistritald-my.sharepoint.com/:f:/g/personal/devaj_sdmujer_gov_co/Eg_hcUu2r3tBveIW-e_GPUgBfjNhT8v27PsZhV7vRPGOpw?e=nUl9q7" TargetMode="External"/><Relationship Id="rId10" Type="http://schemas.openxmlformats.org/officeDocument/2006/relationships/hyperlink" Target="https://secretariadistritald-my.sharepoint.com/:f:/g/personal/devaj_sdmujer_gov_co/Eq6EKjzGdeZLg7XfxmkMrcMB9BuvkZbxY2DDmg-fyI6CKQ?e=KpW0Pi" TargetMode="External"/><Relationship Id="rId19" Type="http://schemas.openxmlformats.org/officeDocument/2006/relationships/hyperlink" Target="https://secretariadistritald-my.sharepoint.com/:f:/g/personal/devaj_sdmujer_gov_co/EkpniRgsVzVEvF82HzhPPXgB7XYvm4M9nY-V9RHYQuP8ew?e=0hZgHt"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hyperlink" Target="https://secretariadistritald-my.sharepoint.com/:f:/g/personal/devaj_sdmujer_gov_co/EuVR0EGSZNhGsH34f6Sjv1wBgI0zGvnQxV_m10R93RF8UQ?e=BReInw" TargetMode="External"/><Relationship Id="rId14" Type="http://schemas.openxmlformats.org/officeDocument/2006/relationships/hyperlink" Target="https://secretariadistritald-my.sharepoint.com/:f:/g/personal/devaj_sdmujer_gov_co/Et47e1du6fZAqPanaloMNeABoWvD_N8dbwtT7sLcb_C17w?e=VZ0O96" TargetMode="External"/><Relationship Id="rId22" Type="http://schemas.openxmlformats.org/officeDocument/2006/relationships/hyperlink" Target="https://secretariadistritald-my.sharepoint.com/:f:/g/personal/devaj_sdmujer_gov_co/EjXI0Xbq1aJKiIANLODBh8QBxnJkULF4ZgZucoDtBE3HcA?e=ukEK5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13" Type="http://schemas.openxmlformats.org/officeDocument/2006/relationships/hyperlink" Target="https://secretariadistritald-my.sharepoint.com/:f:/g/personal/devaj_sdmujer_gov_co/EhMs-ZmEp0ROvACzv7szQGMBUolVcjD64OMNtyDU55YBvA?e=fQjSMC" TargetMode="External"/><Relationship Id="rId18" Type="http://schemas.openxmlformats.org/officeDocument/2006/relationships/hyperlink" Target="https://secretariadistritald-my.sharepoint.com/:f:/g/personal/devaj_sdmujer_gov_co/ElH4gDZQ_spCi8Zs63JY5RUBRDEqZgMPgJsRDKGqEo2x8Q?e=CQGYjR" TargetMode="External"/><Relationship Id="rId26" Type="http://schemas.openxmlformats.org/officeDocument/2006/relationships/hyperlink" Target="https://secretariadistritald-my.sharepoint.com/:f:/g/personal/devaj_sdmujer_gov_co/Es-o3byx_stLtzTr3ZrrJjMB1nZ_AYc53SdjuFwQCsZu0Q?e=4RTEc3"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21" Type="http://schemas.openxmlformats.org/officeDocument/2006/relationships/hyperlink" Target="https://secretariadistritald-my.sharepoint.com/:f:/g/personal/devaj_sdmujer_gov_co/EnhfuazRGY5OquFhKvoWNOIBGUuD0eVbUnqt_bYyPQhreA?e=oatces" TargetMode="External"/><Relationship Id="rId7" Type="http://schemas.openxmlformats.org/officeDocument/2006/relationships/hyperlink" Target="https://secretariadistritald-my.sharepoint.com/:f:/g/personal/devaj_sdmujer_gov_co/EmzLBd00vq1PlP9IfACR3IkBTCUWYP8ONrCVulTVVzGn6Q?e=JZ5oBy" TargetMode="External"/><Relationship Id="rId12" Type="http://schemas.openxmlformats.org/officeDocument/2006/relationships/hyperlink" Target="https://secretariadistritald-my.sharepoint.com/:f:/g/personal/devaj_sdmujer_gov_co/Ejkx_sAoe4xHsmTalhLdIF4BKwyEzRzJaeUjGTJHhbECnw?e=1k3WNK" TargetMode="External"/><Relationship Id="rId17" Type="http://schemas.openxmlformats.org/officeDocument/2006/relationships/hyperlink" Target="https://secretariadistritald-my.sharepoint.com/:f:/g/personal/devaj_sdmujer_gov_co/EvmRTzKuQbtFnKxQPpQG400BcDUgFefWRQkQ38NSMsIfzQ?e=ooZk3T" TargetMode="External"/><Relationship Id="rId25" Type="http://schemas.openxmlformats.org/officeDocument/2006/relationships/hyperlink" Target="https://secretariadistritald-my.sharepoint.com/:f:/g/personal/devaj_sdmujer_gov_co/EueF4M0zRlNAkWorB-p6iX8Bxqu0KXzG41ELTqjZmDi_bA?e=ckwWfp"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6" Type="http://schemas.openxmlformats.org/officeDocument/2006/relationships/hyperlink" Target="https://secretariadistritald-my.sharepoint.com/:f:/g/personal/devaj_sdmujer_gov_co/EjD2uczMpkRFt-nlyBiBrkQBg7MLMmimEVTODLdF4ea8Gg?e=bm0MTZ" TargetMode="External"/><Relationship Id="rId20" Type="http://schemas.openxmlformats.org/officeDocument/2006/relationships/hyperlink" Target="https://secretariadistritald-my.sharepoint.com/:f:/g/personal/devaj_sdmujer_gov_co/EvOPGIhkDPRFrVjio2xZ_1cBnXFQtOWSGJmKTnix4ZI-rw?e=fgCvrw" TargetMode="External"/><Relationship Id="rId29" Type="http://schemas.openxmlformats.org/officeDocument/2006/relationships/printerSettings" Target="../printerSettings/printerSettings10.bin"/><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11" Type="http://schemas.openxmlformats.org/officeDocument/2006/relationships/hyperlink" Target="https://secretariadistritald-my.sharepoint.com/:f:/g/personal/devaj_sdmujer_gov_co/EiLWRvI9hr1AlHo_3d4YIloBzsGEOYKce-viTbBXjEjjfQ?e=Ixs79L" TargetMode="External"/><Relationship Id="rId24" Type="http://schemas.openxmlformats.org/officeDocument/2006/relationships/hyperlink" Target="https://secretariadistritald-my.sharepoint.com/:f:/g/personal/devaj_sdmujer_gov_co/EpW8komQpM1GlFQkOnlMcisB1b2WLEzUz0d-EUQLWyJyuQ?e=r97Yep" TargetMode="External"/><Relationship Id="rId5" Type="http://schemas.openxmlformats.org/officeDocument/2006/relationships/hyperlink" Target="https://secretariadistritald-my.sharepoint.com/:f:/g/personal/devaj_sdmujer_gov_co/Eg3715XMC65BiCLJYNVMcDIBVZbw7O6ObXYHaapr-BcXrQ?e=DqvCDg" TargetMode="External"/><Relationship Id="rId15" Type="http://schemas.openxmlformats.org/officeDocument/2006/relationships/hyperlink" Target="https://secretariadistritald-my.sharepoint.com/:f:/g/personal/devaj_sdmujer_gov_co/EuNLWrePFCxLrdsMcXQme_EBc5RZ_fvw04NdWdznmAY0sQ?e=fYoIyk" TargetMode="External"/><Relationship Id="rId23" Type="http://schemas.openxmlformats.org/officeDocument/2006/relationships/hyperlink" Target="https://secretariadistritald-my.sharepoint.com/:f:/g/personal/devaj_sdmujer_gov_co/ErtTJ-n5KXpBtqOzUVfaa8oBfi9rKY3bfw8xxetSKwGMOA?e=NSdh2E" TargetMode="External"/><Relationship Id="rId28" Type="http://schemas.openxmlformats.org/officeDocument/2006/relationships/hyperlink" Target="https://secretariadistritald-my.sharepoint.com/:f:/g/personal/devaj_sdmujer_gov_co/EqU2h1hxMaRBvB21zT3i_78BHXHmJ69nddi2p2SP7DRMUQ?e=OQeIZN" TargetMode="External"/><Relationship Id="rId10" Type="http://schemas.openxmlformats.org/officeDocument/2006/relationships/hyperlink" Target="https://secretariadistritald-my.sharepoint.com/:f:/g/personal/devaj_sdmujer_gov_co/EjnT2RGG4LVCj3GTZIlLgi4BeeHVwLZIQwbntHE7UzUAdA?e=bpTOeS" TargetMode="External"/><Relationship Id="rId19" Type="http://schemas.openxmlformats.org/officeDocument/2006/relationships/hyperlink" Target="https://secretariadistritald-my.sharepoint.com/:f:/g/personal/devaj_sdmujer_gov_co/EoLF4TDeCXtOt-etB-XtedsBrFUxF6g409YWHVFVKTsifQ?e=NB5HHa"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hyperlink" Target="https://secretariadistritald-my.sharepoint.com/:f:/g/personal/devaj_sdmujer_gov_co/ElbLjlj5XxJFspttxb7L7kwBDDnvkQqsSnql41IXDxeAyQ?e=EbPObv" TargetMode="External"/><Relationship Id="rId14" Type="http://schemas.openxmlformats.org/officeDocument/2006/relationships/hyperlink" Target="https://secretariadistritald-my.sharepoint.com/:f:/g/personal/devaj_sdmujer_gov_co/Ek3qkM4xHB5BtRDX0MJTTRQBAMg2JWwIimmmdBAa6SaLoQ?e=ynx5PS" TargetMode="External"/><Relationship Id="rId22" Type="http://schemas.openxmlformats.org/officeDocument/2006/relationships/hyperlink" Target="https://secretariadistritald-my.sharepoint.com/:f:/g/personal/devaj_sdmujer_gov_co/Ep1ZvqwgdcZCkjUaEZRbgKUBvDb18HUEscxRwfP1tTiV5w?e=kl1m5n" TargetMode="External"/><Relationship Id="rId27" Type="http://schemas.openxmlformats.org/officeDocument/2006/relationships/hyperlink" Target="https://secretariadistritald-my.sharepoint.com/:f:/g/personal/devaj_sdmujer_gov_co/EmtcdU9LRRVOtKktxKJuM1MBdkNWr-NPuwPAF-Zp3Bjgdw?e=LsDCNE" TargetMode="External"/><Relationship Id="rId30"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rtY2rAYCytFvhMMRIfbkkwBxlpJc-KpjZSry1s8e-1kzQ?e=vj6MBQ" TargetMode="External"/><Relationship Id="rId3" Type="http://schemas.openxmlformats.org/officeDocument/2006/relationships/hyperlink" Target="https://secretariadistritald-my.sharepoint.com/:f:/g/personal/devaj_sdmujer_gov_co/EuDowiwyCmpIpgbQiFGlRq4BmZiFQCMioiGM8ia6gquKRg?e=E7KdjW" TargetMode="External"/><Relationship Id="rId7" Type="http://schemas.openxmlformats.org/officeDocument/2006/relationships/hyperlink" Target="https://secretariadistritald-my.sharepoint.com/:f:/g/personal/lpineros_sdmujer_gov_co/EthIsktXQqFGkVha87PUeugBmC_0xRZ5-wwkbOhxDWgiNA?e=bPCIy0" TargetMode="External"/><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6" Type="http://schemas.openxmlformats.org/officeDocument/2006/relationships/hyperlink" Target="https://secretariadistritald-my.sharepoint.com/:f:/g/personal/devaj_sdmujer_gov_co/EgVBl8r1zehCtPCnzmITqAIBxjtZiFe0kY7sYss2fsAX9g?e=kI8xIs" TargetMode="External"/><Relationship Id="rId5" Type="http://schemas.openxmlformats.org/officeDocument/2006/relationships/hyperlink" Target="https://secretariadistritald-my.sharepoint.com/:f:/g/personal/devaj_sdmujer_gov_co/ElltwNC45QxLuV5kpzOiKpEByQM-jOSJAy5thGFDTGuMPQ?e=WR5jpo" TargetMode="External"/><Relationship Id="rId10" Type="http://schemas.openxmlformats.org/officeDocument/2006/relationships/drawing" Target="../drawings/drawing12.xml"/><Relationship Id="rId4" Type="http://schemas.openxmlformats.org/officeDocument/2006/relationships/hyperlink" Target="https://secretariadistritald-my.sharepoint.com/:f:/g/personal/devaj_sdmujer_gov_co/Eu7H3nfMGfhEq32s7YkTgTYBRV-EjPpTrvB8oFz-gUe3_A?e=cFSStl" TargetMode="External"/><Relationship Id="rId9"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f_MKZJ9EBDlIWO7pK-bNABRVqrlteVeHLKFe74cuvtqA?e=O1SdH3" TargetMode="External"/><Relationship Id="rId3" Type="http://schemas.openxmlformats.org/officeDocument/2006/relationships/hyperlink" Target="https://secretariadistritald-my.sharepoint.com/:f:/g/personal/devaj_sdmujer_gov_co/EjCgKA1TuwhKtGTUKoTkCKgBUtRwuKRgul4gn5YsGDdbdA?e=YqHh7u" TargetMode="External"/><Relationship Id="rId7" Type="http://schemas.openxmlformats.org/officeDocument/2006/relationships/hyperlink" Target="https://secretariadistritald-my.sharepoint.com/:f:/g/personal/devaj_sdmujer_gov_co/Eu3YGUzIKxZAiezNo_BjFdQBkTga1GpeSHdc316V7RTtBw?e=LKkXHv" TargetMode="Externa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6" Type="http://schemas.openxmlformats.org/officeDocument/2006/relationships/hyperlink" Target="https://secretariadistritald-my.sharepoint.com/:f:/g/personal/devaj_sdmujer_gov_co/Euw6uVawncRNhFO5Iao5dRQBqJbB1i0xtrHcoPW2YZv2yg?e=c38W9t" TargetMode="External"/><Relationship Id="rId5" Type="http://schemas.openxmlformats.org/officeDocument/2006/relationships/hyperlink" Target="https://secretariadistritald-my.sharepoint.com/:f:/g/personal/devaj_sdmujer_gov_co/EnnQ2OKKPhFLnO8wIS7JxzkBU9aJeRw0w5kOxHZHjBjeQg?e=akhqI5" TargetMode="External"/><Relationship Id="rId10" Type="http://schemas.openxmlformats.org/officeDocument/2006/relationships/drawing" Target="../drawings/drawing13.xml"/><Relationship Id="rId4" Type="http://schemas.openxmlformats.org/officeDocument/2006/relationships/hyperlink" Target="https://secretariadistritald-my.sharepoint.com/:f:/g/personal/devaj_sdmujer_gov_co/ErPQLGbCrgVOttqWZccQ6E8BWknkUmeIPZR6jFyT_HWtVw?e=YswY11" TargetMode="External"/><Relationship Id="rId9"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ifmTKbkCGhLtfR953zGv4cB-doJoErdtdAKLRG_g5Fm1Q?e=eZ82t3" TargetMode="External"/><Relationship Id="rId3" Type="http://schemas.openxmlformats.org/officeDocument/2006/relationships/hyperlink" Target="https://secretariadistritald-my.sharepoint.com/:f:/g/personal/devaj_sdmujer_gov_co/EjY5s7Gp-45IqjtxSlJ45vABRndQ79cODVQUKBpsvSXBFA?e=d7u5C9" TargetMode="External"/><Relationship Id="rId7" Type="http://schemas.openxmlformats.org/officeDocument/2006/relationships/hyperlink" Target="https://secretariadistritald-my.sharepoint.com/:f:/g/personal/devaj_sdmujer_gov_co/EpTNEj75hhNCpsElbd8mqswBULuJMRxkbKdUY8zO7bClRQ?e=ePSKnM" TargetMode="External"/><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6" Type="http://schemas.openxmlformats.org/officeDocument/2006/relationships/hyperlink" Target="https://secretariadistritald-my.sharepoint.com/:f:/g/personal/devaj_sdmujer_gov_co/Em5GqwqSBKRAg58x_FITQgcB9IoaXzrs9dMGlFNCPPUtvg?e=treveE" TargetMode="External"/><Relationship Id="rId5" Type="http://schemas.openxmlformats.org/officeDocument/2006/relationships/hyperlink" Target="https://secretariadistritald-my.sharepoint.com/:f:/g/personal/devaj_sdmujer_gov_co/Es85irZZnhNIjNprSolciYUB3Mg2N9zjWKocuzCPMf6YWg?e=aINW9A" TargetMode="External"/><Relationship Id="rId10" Type="http://schemas.openxmlformats.org/officeDocument/2006/relationships/drawing" Target="../drawings/drawing14.xml"/><Relationship Id="rId4" Type="http://schemas.openxmlformats.org/officeDocument/2006/relationships/hyperlink" Target="https://secretariadistritald-my.sharepoint.com/:f:/g/personal/devaj_sdmujer_gov_co/Et36KMzDlORGiEUNyBLDU7wBIpanBgSqFq9X9DiywxDJcg?e=KBFbRi" TargetMode="External"/><Relationship Id="rId9"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fFY3oPDmZNhnZFDqFr98YBzhNP77MzeasHOKc9cYkWIA?e=DQiNUB" TargetMode="External"/><Relationship Id="rId13" Type="http://schemas.openxmlformats.org/officeDocument/2006/relationships/hyperlink" Target="https://secretariadistritald-my.sharepoint.com/:f:/g/personal/devaj_sdmujer_gov_co/Er1Pf8t-CdpJrFHIw741V7gBWbEx_GF2n57Y5U_5431jeQ?e=yYhksv" TargetMode="External"/><Relationship Id="rId18" Type="http://schemas.openxmlformats.org/officeDocument/2006/relationships/hyperlink" Target="https://secretariadistritald-my.sharepoint.com/:f:/g/personal/devaj_sdmujer_gov_co/Euqy1vOXMHlMhhz2LLORZYMBpGp-pu1-zInislTSQ2cT0A?e=omrHNq"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21" Type="http://schemas.openxmlformats.org/officeDocument/2006/relationships/hyperlink" Target="https://secretariadistritald-my.sharepoint.com/:f:/g/personal/devaj_sdmujer_gov_co/Emjr-cdSpLlEpDSjtZK0kAUBwUbH1QqneIUD-8KNDK1z1g?e=pkFacH" TargetMode="External"/><Relationship Id="rId7" Type="http://schemas.openxmlformats.org/officeDocument/2006/relationships/hyperlink" Target="https://secretariadistritald-my.sharepoint.com/:f:/g/personal/devaj_sdmujer_gov_co/EroVnIoiIABDoY2hL2yWqUUBAj6PKNcPNJPW0sPwUFFHAA?e=63rMe7" TargetMode="External"/><Relationship Id="rId12" Type="http://schemas.openxmlformats.org/officeDocument/2006/relationships/hyperlink" Target="https://secretariadistritald-my.sharepoint.com/:f:/g/personal/devaj_sdmujer_gov_co/Ejn-f9FQTARIqRBXQhBdbP4BIlTFM2WdPLupEwSxJeFuyA?e=SdxCOE" TargetMode="External"/><Relationship Id="rId17" Type="http://schemas.openxmlformats.org/officeDocument/2006/relationships/hyperlink" Target="https://secretariadistritald-my.sharepoint.com/:f:/g/personal/devaj_sdmujer_gov_co/EtpV-IFs7nlGn0jsB-CjNAEBkP_v_fuvZobRtercPP6gIQ?e=HwWR5t" TargetMode="External"/><Relationship Id="rId25" Type="http://schemas.openxmlformats.org/officeDocument/2006/relationships/comments" Target="../comments1.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6" Type="http://schemas.openxmlformats.org/officeDocument/2006/relationships/hyperlink" Target="https://secretariadistritald-my.sharepoint.com/:f:/g/personal/devaj_sdmujer_gov_co/EpjXOIL3BeREj8xLFNOmQjQBZkRzUPV5j56OfoJTcs-FIA?e=SUJo1R" TargetMode="External"/><Relationship Id="rId20" Type="http://schemas.openxmlformats.org/officeDocument/2006/relationships/hyperlink" Target="https://secretariadistritald-my.sharepoint.com/:f:/g/personal/devaj_sdmujer_gov_co/EjhXhJ7ZyWpCqVIUfhFwd2YB6-fNX7rx9YH-GUreTqDOYw?e=4wX8ko"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11" Type="http://schemas.openxmlformats.org/officeDocument/2006/relationships/hyperlink" Target="https://secretariadistritald-my.sharepoint.com/:f:/g/personal/devaj_sdmujer_gov_co/ElfYVjLgdWNOoo5AGSOyZgcB_8WDxhW2WMP16f_VKRpO0g?e=SZIXxE" TargetMode="External"/><Relationship Id="rId24" Type="http://schemas.openxmlformats.org/officeDocument/2006/relationships/vmlDrawing" Target="../drawings/vmlDrawing1.vml"/><Relationship Id="rId5"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15" Type="http://schemas.openxmlformats.org/officeDocument/2006/relationships/hyperlink" Target="https://secretariadistritald-my.sharepoint.com/:f:/g/personal/devaj_sdmujer_gov_co/EpX9PS87rsdKhER0Zdt9ihIB0QPcII5Bf3Qha7AdziKplg?e=HPUwOg" TargetMode="External"/><Relationship Id="rId23" Type="http://schemas.openxmlformats.org/officeDocument/2006/relationships/drawing" Target="../drawings/drawing2.xml"/><Relationship Id="rId10" Type="http://schemas.openxmlformats.org/officeDocument/2006/relationships/hyperlink" Target="https://secretariadistritald-my.sharepoint.com/:f:/g/personal/devaj_sdmujer_gov_co/Evm7Lt7uIBtGm-uTP9k0wTsBUbQL00_KRBHuBOT9cM6o_A?e=4Rpgmc" TargetMode="External"/><Relationship Id="rId19" Type="http://schemas.openxmlformats.org/officeDocument/2006/relationships/hyperlink" Target="https://secretariadistritald-my.sharepoint.com/:f:/g/personal/devaj_sdmujer_gov_co/Er9sL7Gf3n5Kmbj-ZEjBWCMBMyNPIvOHJ6d2iUgWKaXglg?e=j90eF6"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hyperlink" Target="https://secretariadistritald-my.sharepoint.com/:f:/g/personal/devaj_sdmujer_gov_co/Ev1oTKfPgghArg8ESHaz3VcBKIctB9BFEW3fT2Dkou09Zw?e=boyf1O" TargetMode="External"/><Relationship Id="rId14" Type="http://schemas.openxmlformats.org/officeDocument/2006/relationships/hyperlink" Target="https://secretariadistritald-my.sharepoint.com/:f:/g/personal/devaj_sdmujer_gov_co/Ekew0vlTSxBIlp1NB7u4NwwBsFsTuLqiGx4AjRwLqATZzA?e=0bJNPj" TargetMode="External"/><Relationship Id="rId22"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tty-WmX3rpMqO9oTZX136YBBPDkpm6lZMGjlzjJzTaktw?e=QcXaCJ" TargetMode="External"/><Relationship Id="rId13" Type="http://schemas.openxmlformats.org/officeDocument/2006/relationships/hyperlink" Target="https://secretariadistritald-my.sharepoint.com/:f:/g/personal/devaj_sdmujer_gov_co/EgwglLYI_19IvO0-fmqpIzkB3jrPXwY3pzOlxRCE0tFC4g?e=CPxUcl" TargetMode="External"/><Relationship Id="rId18" Type="http://schemas.openxmlformats.org/officeDocument/2006/relationships/drawing" Target="../drawings/drawing3.xm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hyperlink" Target="https://secretariadistritald-my.sharepoint.com/:f:/g/personal/devaj_sdmujer_gov_co/Elg69xqRisdIubybmWHhUmQB23_rnitMpN8HV1GdxDh0hA?e=FVIHH5" TargetMode="External"/><Relationship Id="rId12" Type="http://schemas.openxmlformats.org/officeDocument/2006/relationships/hyperlink" Target="https://secretariadistritald-my.sharepoint.com/:f:/g/personal/devaj_sdmujer_gov_co/EhyDoeZypkNHqXGKjGP88LcBM0TOBKSexvMfo7lyEGJkdg?e=FmhJEo" TargetMode="External"/><Relationship Id="rId17" Type="http://schemas.openxmlformats.org/officeDocument/2006/relationships/printerSettings" Target="../printerSettings/printerSettings2.bin"/><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6" Type="http://schemas.openxmlformats.org/officeDocument/2006/relationships/hyperlink" Target="https://secretariadistritald-my.sharepoint.com/:f:/g/personal/devaj_sdmujer_gov_co/EveploPACQ5Bh42ne1yLFhwBFINhHH2T2wkXYptXqI7yIA?e=05RNsx"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11" Type="http://schemas.openxmlformats.org/officeDocument/2006/relationships/hyperlink" Target="https://secretariadistritald-my.sharepoint.com/:f:/g/personal/devaj_sdmujer_gov_co/EhKwzbIEfRRMnWG6SXi6U64BrpxOWwgIZJrI0DwmwmF7-w?e=RbhpOn" TargetMode="External"/><Relationship Id="rId5" Type="http://schemas.openxmlformats.org/officeDocument/2006/relationships/hyperlink" Target="https://secretariadistritald-my.sharepoint.com/:f:/g/personal/devaj_sdmujer_gov_co/Et4M2xB5I1FCrufZJogjTgMB-zh_gs49MtkwGYcHFLWc0A?e=15OiT6" TargetMode="External"/><Relationship Id="rId15" Type="http://schemas.openxmlformats.org/officeDocument/2006/relationships/hyperlink" Target="https://secretariadistritald-my.sharepoint.com/:f:/g/personal/devaj_sdmujer_gov_co/Eq96wPiYJaJFrVcj9rtrfPsBvD5yEQX6xH3qUWVx83pcNg?e=ddelB5" TargetMode="External"/><Relationship Id="rId10" Type="http://schemas.openxmlformats.org/officeDocument/2006/relationships/hyperlink" Target="https://secretariadistritald-my.sharepoint.com/:f:/g/personal/devaj_sdmujer_gov_co/ErYoPzVeLRZKnJ1qs3RVWI4BNFbgUs0fIV_HHGZPL7Vwkg?e=rqOFAq"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 Id="rId9" Type="http://schemas.openxmlformats.org/officeDocument/2006/relationships/hyperlink" Target="https://secretariadistritald-my.sharepoint.com/:f:/g/personal/devaj_sdmujer_gov_co/EgR35VaHoQ5NvHCK3ZvmevcBA2vKHEF7c9mUoCjp5CzB4w?e=N1Uk1Y" TargetMode="External"/><Relationship Id="rId14" Type="http://schemas.openxmlformats.org/officeDocument/2006/relationships/hyperlink" Target="https://secretariadistritald-my.sharepoint.com/:f:/g/personal/devaj_sdmujer_gov_co/EvVyVZDmDaFMo5Tewfri1EsBHXOSDoNCXfnnptWdLsznZw?e=YEMNs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0_4AzmEbpJmFOJ27SQyRYB_mly5xH1ywp_av8GWDu4Cg?e=07tgRt" TargetMode="External"/><Relationship Id="rId13" Type="http://schemas.openxmlformats.org/officeDocument/2006/relationships/hyperlink" Target="https://secretariadistritald-my.sharepoint.com/:f:/g/personal/devaj_sdmujer_gov_co/EkbK-k_e421BooYwYGj0Z5wBqFXhojxP6oGrW73X7SzBdA?e=Wta7bd" TargetMode="External"/><Relationship Id="rId18" Type="http://schemas.openxmlformats.org/officeDocument/2006/relationships/drawing" Target="../drawings/drawing4.xm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hyperlink" Target="https://secretariadistritald-my.sharepoint.com/:x:/g/personal/devaj_sdmujer_gov_co/EfH1j6MkTIVHr4oEzuzU7hkBE-eis155QH_CnzhPCi7vcQ?e=e0qBWz" TargetMode="External"/><Relationship Id="rId12" Type="http://schemas.openxmlformats.org/officeDocument/2006/relationships/hyperlink" Target="https://secretariadistritald-my.sharepoint.com/:f:/g/personal/devaj_sdmujer_gov_co/EkyGRE9zJAlCpPys-B998O8B8YFTkWvTIeeDCIIBTQfdJg?e=cuTie2" TargetMode="External"/><Relationship Id="rId17" Type="http://schemas.openxmlformats.org/officeDocument/2006/relationships/printerSettings" Target="../printerSettings/printerSettings3.bin"/><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6" Type="http://schemas.openxmlformats.org/officeDocument/2006/relationships/hyperlink" Target="https://secretariadistritald-my.sharepoint.com/:f:/g/personal/devaj_sdmujer_gov_co/Eoo-DHshHFZKrM6e0QuMUlwB2ILAySVBvVUjk_YMxICi7A?e=vreD5v"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11" Type="http://schemas.openxmlformats.org/officeDocument/2006/relationships/hyperlink" Target="https://secretariadistritald-my.sharepoint.com/:f:/g/personal/devaj_sdmujer_gov_co/EleIX8XlJtlGhSivzU-jT8oBmMXl-behFGYVcyeZxoq_jQ?e=WTu1J3" TargetMode="External"/><Relationship Id="rId5" Type="http://schemas.openxmlformats.org/officeDocument/2006/relationships/hyperlink" Target="https://secretariadistritald-my.sharepoint.com/:f:/g/personal/devaj_sdmujer_gov_co/ErJUQV2EnvBBqQSt63XWMfQBJTBwn_-Hn6_kxuYvsiH2Ag?e=UR8iTe" TargetMode="External"/><Relationship Id="rId15" Type="http://schemas.openxmlformats.org/officeDocument/2006/relationships/hyperlink" Target="https://secretariadistritald-my.sharepoint.com/:f:/g/personal/devaj_sdmujer_gov_co/Eh77SKIZ7eJHsICg7_PjoR0BJhr3vFzBW7ueDI3VatIC2g?e=vobdlh" TargetMode="External"/><Relationship Id="rId10" Type="http://schemas.openxmlformats.org/officeDocument/2006/relationships/hyperlink" Target="https://secretariadistritald-my.sharepoint.com/:f:/g/personal/devaj_sdmujer_gov_co/EqnBhD1O3plDtIZKiZdNtqkB6ri_9xvRb_E0D9H-z6KCgQ?e=3601fw"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 Id="rId9" Type="http://schemas.openxmlformats.org/officeDocument/2006/relationships/hyperlink" Target="https://secretariadistritald-my.sharepoint.com/:f:/g/personal/devaj_sdmujer_gov_co/EsrSV16NNWpLgx3xHdI_FtEB3Qh-NDM4HFSVCwFYV677mA?e=nzTV30" TargetMode="External"/><Relationship Id="rId14" Type="http://schemas.openxmlformats.org/officeDocument/2006/relationships/hyperlink" Target="https://secretariadistritald-my.sharepoint.com/:f:/g/personal/devaj_sdmujer_gov_co/EtrcUyO4myNOsrNgQ8OWT8gBIIzKvxQbRE5WTWRNswWSUw?e=QM2Of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kwQwTL-CQZGostftfS1wY8B5g9vkwBP6Xh9ayYAuh35JQ?e=mYrqLY" TargetMode="External"/><Relationship Id="rId13" Type="http://schemas.openxmlformats.org/officeDocument/2006/relationships/hyperlink" Target="https://secretariadistritald-my.sharepoint.com/:x:/g/personal/devaj_sdmujer_gov_co/EVWoXdv11ilMpI63X-mAodABnb9AUPQo10wna73gbjuc3w?e=f89W2X" TargetMode="External"/><Relationship Id="rId18" Type="http://schemas.openxmlformats.org/officeDocument/2006/relationships/drawing" Target="../drawings/drawing5.xm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hyperlink" Target="https://secretariadistritald-my.sharepoint.com/:f:/g/personal/devaj_sdmujer_gov_co/EvvygNJGJ5xAikjQUphxbGgB1M85gnTQx57N0GaqKB5VPQ?e=YMkoxZ" TargetMode="External"/><Relationship Id="rId12" Type="http://schemas.openxmlformats.org/officeDocument/2006/relationships/hyperlink" Target="https://secretariadistritald-my.sharepoint.com/:f:/g/personal/devaj_sdmujer_gov_co/Eir4jCpH7phPtSzkFJG1_RcBEmZDygHt19GF6anFK0qThg?e=IYR6Ls" TargetMode="External"/><Relationship Id="rId17" Type="http://schemas.openxmlformats.org/officeDocument/2006/relationships/printerSettings" Target="../printerSettings/printerSettings4.bin"/><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6" Type="http://schemas.openxmlformats.org/officeDocument/2006/relationships/hyperlink" Target="https://secretariadistritald-my.sharepoint.com/:f:/g/personal/devaj_sdmujer_gov_co/EhwfyqUd75RHhSTCSwZc3JIBGNLBlxK6-nsDlik91vLDHQ?e=ddrdxR" TargetMode="External"/><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11" Type="http://schemas.openxmlformats.org/officeDocument/2006/relationships/hyperlink" Target="https://secretariadistritald-my.sharepoint.com/:f:/g/personal/devaj_sdmujer_gov_co/EpqLTDEmNe1Cg1x6uVjPCLMBR00v6sSG7RFKVyYe28y4gw?e=6vKbBK" TargetMode="External"/><Relationship Id="rId5" Type="http://schemas.openxmlformats.org/officeDocument/2006/relationships/hyperlink" Target="https://secretariadistritald-my.sharepoint.com/:f:/g/personal/devaj_sdmujer_gov_co/EqX3F6E8rmdEuBWLd7U5EowB212HGGQDWnCyiEWuCpInLw?e=CuFXtw" TargetMode="External"/><Relationship Id="rId15" Type="http://schemas.openxmlformats.org/officeDocument/2006/relationships/hyperlink" Target="https://secretariadistritald-my.sharepoint.com/:f:/g/personal/devaj_sdmujer_gov_co/EtPC6Za5bb9EoXHcLXYQ6m4BD9KQ9EzKW69tuT382ssMCg?e=YXg3Qr" TargetMode="External"/><Relationship Id="rId10" Type="http://schemas.openxmlformats.org/officeDocument/2006/relationships/hyperlink" Target="https://secretariadistritald-my.sharepoint.com/:f:/g/personal/devaj_sdmujer_gov_co/EkoH5PuAu-dHrnICJwPTEPcBvs2FBwlTsCQeKj004lw6uQ?e=8b0ELP" TargetMode="External"/><Relationship Id="rId4"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 Id="rId9" Type="http://schemas.openxmlformats.org/officeDocument/2006/relationships/hyperlink" Target="https://secretariadistritald-my.sharepoint.com/:f:/g/personal/devaj_sdmujer_gov_co/EthGQwR7ZHlMiztTumT9m2sB6_mn2Uhj0Ax-l_m09-Rf0A?e=TksE6v" TargetMode="External"/><Relationship Id="rId14" Type="http://schemas.openxmlformats.org/officeDocument/2006/relationships/hyperlink" Target="https://secretariadistritald-my.sharepoint.com/:x:/g/personal/devaj_sdmujer_gov_co/EbktZCTBQmJKlUuNadt46VcBliWYVhrL4HLr8xenxe3ydQ?e=Ef9QLa"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IWwF7QPlNKiDdMK4vcIR4Bq0C6gpOMV2-zqHWfiRnr8A?e=BK67Wc" TargetMode="External"/><Relationship Id="rId13" Type="http://schemas.openxmlformats.org/officeDocument/2006/relationships/hyperlink" Target="https://secretariadistritald-my.sharepoint.com/:f:/g/personal/devaj_sdmujer_gov_co/Epa81iyimUJCqNU7xTnreMEBgMljjX5D5VWYQNNF_uEhug?e=37bFCV" TargetMode="External"/><Relationship Id="rId18" Type="http://schemas.openxmlformats.org/officeDocument/2006/relationships/hyperlink" Target="https://secretariadistritald-my.sharepoint.com/:f:/g/personal/devaj_sdmujer_gov_co/EqK0F2CTgThIiWnpsav3OaABfSOiVbK9L-64GurLHkjRAQ?e=miQZPy" TargetMode="External"/><Relationship Id="rId3" Type="http://schemas.openxmlformats.org/officeDocument/2006/relationships/hyperlink" Target="https://secretariadistritald-my.sharepoint.com/:f:/g/personal/devaj_sdmujer_gov_co/EszxOzoMTmFHpHAh6Ozi_TYBv7sMYYc36ArdgHwIz1skYw?e=eHy3pp" TargetMode="External"/><Relationship Id="rId21" Type="http://schemas.openxmlformats.org/officeDocument/2006/relationships/drawing" Target="../drawings/drawing6.xml"/><Relationship Id="rId7" Type="http://schemas.openxmlformats.org/officeDocument/2006/relationships/hyperlink" Target="https://secretariadistritald-my.sharepoint.com/:f:/g/personal/devaj_sdmujer_gov_co/EhHRo-bte9JFiF8mSYC1Jt8BxccLMoIw5B94hQXTrUb8aw?e=DlO8Zk" TargetMode="External"/><Relationship Id="rId12" Type="http://schemas.openxmlformats.org/officeDocument/2006/relationships/hyperlink" Target="https://secretariadistritald-my.sharepoint.com/:f:/g/personal/devaj_sdmujer_gov_co/EhbTJwOMBF1DghvVQuA_e-8B27wYYqgLdsTydUwX4-P5Qg?e=AN9t08" TargetMode="External"/><Relationship Id="rId17" Type="http://schemas.openxmlformats.org/officeDocument/2006/relationships/hyperlink" Target="https://secretariadistritald-my.sharepoint.com/:f:/g/personal/devaj_sdmujer_gov_co/EmLUNceCAT9HnVebLeefmF8Ble-1fqA-jLjk4EzwLEa2WA?e=Y9nB2n" TargetMode="External"/><Relationship Id="rId2" Type="http://schemas.openxmlformats.org/officeDocument/2006/relationships/hyperlink" Target="https://secretariadistritald-my.sharepoint.com/:f:/g/personal/devaj_sdmujer_gov_co/EmfDNrrSUapArVxnxoHP9ogB6Vup31OQVovJKoV3xfxG-Q?e=Yzx5IO" TargetMode="External"/><Relationship Id="rId16" Type="http://schemas.openxmlformats.org/officeDocument/2006/relationships/hyperlink" Target="https://secretariadistritald-my.sharepoint.com/:f:/g/personal/devaj_sdmujer_gov_co/EjeojM2koeRFmmMdbjl_geABdrf9SNeoeBKHkQyRfuo4BA?e=lKdrx1" TargetMode="External"/><Relationship Id="rId20" Type="http://schemas.openxmlformats.org/officeDocument/2006/relationships/printerSettings" Target="../printerSettings/printerSettings5.bin"/><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hyperlink" Target="https://secretariadistritald-my.sharepoint.com/:f:/g/personal/devaj_sdmujer_gov_co/EpwAarx7W35LjdruHcu8WkABGcBpT4mjlMdXydHnoRkzXA?e=RpLFSa" TargetMode="External"/><Relationship Id="rId11" Type="http://schemas.openxmlformats.org/officeDocument/2006/relationships/hyperlink" Target="https://secretariadistritald-my.sharepoint.com/:f:/g/personal/devaj_sdmujer_gov_co/EoH1kEyNbghMrQ_FWzZo_CMBJuX8L5sGEFe2LI9mwGmxDg?e=5slRBg" TargetMode="External"/><Relationship Id="rId5" Type="http://schemas.openxmlformats.org/officeDocument/2006/relationships/hyperlink" Target="https://secretariadistritald-my.sharepoint.com/:f:/g/personal/devaj_sdmujer_gov_co/EtF8xJ83lx1PvwIvDttpAsYBQlDzM3a3Ud6esnkHqe5KPg?e=UKKAbH" TargetMode="External"/><Relationship Id="rId15" Type="http://schemas.openxmlformats.org/officeDocument/2006/relationships/hyperlink" Target="https://secretariadistritald-my.sharepoint.com/:f:/g/personal/devaj_sdmujer_gov_co/EsCiAi89JLxNgXL38NmN8cUBIHjr4Fvvs6m0qjp0V1tVqQ?e=qXF9yo" TargetMode="External"/><Relationship Id="rId10" Type="http://schemas.openxmlformats.org/officeDocument/2006/relationships/hyperlink" Target="https://secretariadistritald-my.sharepoint.com/:f:/g/personal/devaj_sdmujer_gov_co/EqHMUIqGgplBm4tTNiNr7PsBaFpVqXgiTZpeII7Vli8wzQ?e=rdXO9k" TargetMode="External"/><Relationship Id="rId19" Type="http://schemas.openxmlformats.org/officeDocument/2006/relationships/hyperlink" Target="https://secretariadistritald-my.sharepoint.com/:f:/g/personal/devaj_sdmujer_gov_co/EvRziNkTVNlNr9H02wc97XMBM3gjKsknq2AsQs6m3QWMSg?e=RUMW9l" TargetMode="External"/><Relationship Id="rId4" Type="http://schemas.openxmlformats.org/officeDocument/2006/relationships/hyperlink" Target="https://secretariadistritald-my.sharepoint.com/:f:/g/personal/devaj_sdmujer_gov_co/Es4qcCT2jhpFv41jElam-N0ByGAuNmnxGniWrhqjlTVAMw?e=4YURPh" TargetMode="External"/><Relationship Id="rId9" Type="http://schemas.openxmlformats.org/officeDocument/2006/relationships/hyperlink" Target="https://secretariadistritald-my.sharepoint.com/:f:/g/personal/devaj_sdmujer_gov_co/Ei209tt9ms1IqKuPiFml-m8By_CMEHFJCZQzevkcQYbxMg?e=71gKac" TargetMode="External"/><Relationship Id="rId14" Type="http://schemas.openxmlformats.org/officeDocument/2006/relationships/hyperlink" Target="https://secretariadistritald-my.sharepoint.com/:f:/g/personal/devaj_sdmujer_gov_co/Es46BorMj9xJskj6oJW7ExoBYDgWu6B2VriW2Wfy9hgBQA?e=famBh7"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zX9CUwT-JBmDFLdyg6pn0BozbH8Cd0kKFr-8P40j7MFw?e=swU2U2" TargetMode="External"/><Relationship Id="rId13" Type="http://schemas.openxmlformats.org/officeDocument/2006/relationships/hyperlink" Target="https://secretariadistritald-my.sharepoint.com/:f:/g/personal/devaj_sdmujer_gov_co/EnWiqJmANOZGvaMPSvjoYqQBgiGD7n0ZYjWGRlsYhwJqhQ?e=yujpC0" TargetMode="External"/><Relationship Id="rId3"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hyperlink" Target="https://secretariadistritald-my.sharepoint.com/:f:/g/personal/devaj_sdmujer_gov_co/Ejh1s0ZbeN5Jln3Jm3YNdKkBYZcCJEdxUpTAyq93FvLr7g?e=WfI7fi" TargetMode="External"/><Relationship Id="rId12" Type="http://schemas.openxmlformats.org/officeDocument/2006/relationships/hyperlink" Target="https://secretariadistritald-my.sharepoint.com/:f:/g/personal/devaj_sdmujer_gov_co/Ej0Jik7FMjdGoGpEubt4kDsBahdpGNAeGhPmvzLS2g1wAg?e=KwLjjb" TargetMode="External"/><Relationship Id="rId17" Type="http://schemas.openxmlformats.org/officeDocument/2006/relationships/drawing" Target="../drawings/drawing7.xml"/><Relationship Id="rId2"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6" Type="http://schemas.openxmlformats.org/officeDocument/2006/relationships/printerSettings" Target="../printerSettings/printerSettings6.bin"/><Relationship Id="rId1" Type="http://schemas.openxmlformats.org/officeDocument/2006/relationships/hyperlink" Target="../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hyperlink" Target="https://secretariadistritald-my.sharepoint.com/:f:/g/personal/devaj_sdmujer_gov_co/EkzV9hOvD1RDhjgPDNr3XcUBT6SPpHTkXRWu1BtwWlQn4w?e=XSEKhC" TargetMode="External"/><Relationship Id="rId11" Type="http://schemas.openxmlformats.org/officeDocument/2006/relationships/hyperlink" Target="https://secretariadistritald-my.sharepoint.com/:f:/g/personal/devaj_sdmujer_gov_co/Erpd3K3IHzhPk4DHLgUKp7UBCt4JBr70pjghQuNIh-aDRA?e=5ao7WY" TargetMode="External"/><Relationship Id="rId5" Type="http://schemas.openxmlformats.org/officeDocument/2006/relationships/hyperlink" Target="https://secretariadistritald-my.sharepoint.com/:x:/g/personal/devaj_sdmujer_gov_co/Eabbijxw_YtAmMmkZps5p2MBUBqaoeArYZL0HLFjxtZg7A?e=FKzXh2" TargetMode="External"/><Relationship Id="rId15" Type="http://schemas.openxmlformats.org/officeDocument/2006/relationships/hyperlink" Target="https://secretariadistritald-my.sharepoint.com/:f:/g/personal/devaj_sdmujer_gov_co/Eo5Rw_A60s1FhWNBrR4iOQsByfmglL7_53g_kY-KargHwQ?e=YhkVGi" TargetMode="External"/><Relationship Id="rId10" Type="http://schemas.openxmlformats.org/officeDocument/2006/relationships/hyperlink" Target="https://secretariadistritald-my.sharepoint.com/:f:/g/personal/devaj_sdmujer_gov_co/Eo7Ymirrh0dAu26a2Mmgs6MBjwvVvOn5rJ7P20Kyi4rf1g?e=gZFvZS" TargetMode="External"/><Relationship Id="rId4" Type="http://schemas.openxmlformats.org/officeDocument/2006/relationships/hyperlink" Target="https://secretariadistritald-my.sharepoint.com/:x:/g/personal/devaj_sdmujer_gov_co/Ebt1XHu4UoRLnPgKLMS8c2UBHgToc1NjwFWsgLTHb-J_AQ?e=aZv3nc" TargetMode="External"/><Relationship Id="rId9" Type="http://schemas.openxmlformats.org/officeDocument/2006/relationships/hyperlink" Target="https://secretariadistritald-my.sharepoint.com/:f:/g/personal/devaj_sdmujer_gov_co/El134R5klqBLsRKy346IYcgBxinpUN1BE85D0rbN2kwsdA?e=ToDT9m" TargetMode="External"/><Relationship Id="rId14" Type="http://schemas.openxmlformats.org/officeDocument/2006/relationships/hyperlink" Target="https://secretariadistritald-my.sharepoint.com/:f:/g/personal/devaj_sdmujer_gov_co/EpvsgmYDOOBOgyF0AOgjIaYBCqvXJXudaCJjkU9FpkiE0w?e=YKpyR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1" customWidth="1"/>
    <col min="5" max="5" width="34.28515625" style="248" customWidth="1"/>
    <col min="6" max="6" width="31" style="248" customWidth="1"/>
    <col min="7" max="7" width="20.28515625" style="248" customWidth="1"/>
    <col min="8" max="8" width="19.28515625" style="248" customWidth="1"/>
    <col min="9" max="9" width="24" style="248" customWidth="1"/>
    <col min="10" max="10" width="18.7109375" style="248" customWidth="1"/>
    <col min="11" max="11" width="21.7109375" style="248" customWidth="1"/>
    <col min="12" max="16384" width="12" style="248"/>
  </cols>
  <sheetData>
    <row r="1" spans="1:12" x14ac:dyDescent="0.25">
      <c r="A1" s="249" t="s">
        <v>0</v>
      </c>
      <c r="B1" s="249" t="s">
        <v>1</v>
      </c>
      <c r="C1" s="249" t="s">
        <v>2</v>
      </c>
      <c r="D1" s="249" t="s">
        <v>3</v>
      </c>
      <c r="E1" s="250" t="s">
        <v>4</v>
      </c>
      <c r="F1" s="250" t="s">
        <v>5</v>
      </c>
      <c r="G1" s="250" t="s">
        <v>6</v>
      </c>
      <c r="H1" s="250" t="s">
        <v>7</v>
      </c>
      <c r="I1" s="250" t="s">
        <v>8</v>
      </c>
      <c r="J1" s="250" t="s">
        <v>9</v>
      </c>
      <c r="K1" s="250" t="s">
        <v>10</v>
      </c>
      <c r="L1" s="250" t="s">
        <v>11</v>
      </c>
    </row>
    <row r="2" spans="1:12" ht="25.5" x14ac:dyDescent="0.25">
      <c r="A2" s="251" t="s">
        <v>12</v>
      </c>
      <c r="B2" s="251" t="s">
        <v>13</v>
      </c>
      <c r="C2" s="251" t="s">
        <v>14</v>
      </c>
      <c r="D2" s="251" t="s">
        <v>15</v>
      </c>
      <c r="E2" s="248" t="s">
        <v>16</v>
      </c>
      <c r="F2" s="248" t="s">
        <v>17</v>
      </c>
      <c r="G2" s="251" t="s">
        <v>18</v>
      </c>
      <c r="H2" s="248" t="s">
        <v>19</v>
      </c>
      <c r="I2" s="248" t="s">
        <v>20</v>
      </c>
      <c r="J2" s="248" t="s">
        <v>21</v>
      </c>
      <c r="K2" s="248" t="s">
        <v>22</v>
      </c>
      <c r="L2" s="248" t="s">
        <v>23</v>
      </c>
    </row>
    <row r="3" spans="1:12" ht="25.5" x14ac:dyDescent="0.25">
      <c r="A3" s="251" t="s">
        <v>24</v>
      </c>
      <c r="B3" s="251" t="s">
        <v>25</v>
      </c>
      <c r="C3" s="251" t="s">
        <v>26</v>
      </c>
      <c r="D3" s="251" t="s">
        <v>27</v>
      </c>
      <c r="E3" s="248" t="s">
        <v>28</v>
      </c>
      <c r="F3" s="248" t="s">
        <v>29</v>
      </c>
      <c r="G3" s="251" t="s">
        <v>30</v>
      </c>
      <c r="H3" s="248" t="s">
        <v>31</v>
      </c>
      <c r="I3" s="248" t="s">
        <v>32</v>
      </c>
      <c r="J3" s="248" t="s">
        <v>33</v>
      </c>
      <c r="K3" s="248" t="s">
        <v>34</v>
      </c>
      <c r="L3" s="248" t="s">
        <v>35</v>
      </c>
    </row>
    <row r="4" spans="1:12" ht="25.5" x14ac:dyDescent="0.25">
      <c r="A4" s="251" t="s">
        <v>36</v>
      </c>
      <c r="B4" s="251" t="s">
        <v>37</v>
      </c>
      <c r="D4" s="251" t="s">
        <v>38</v>
      </c>
      <c r="E4" s="248" t="s">
        <v>39</v>
      </c>
      <c r="F4" s="248" t="s">
        <v>40</v>
      </c>
      <c r="G4" s="251" t="s">
        <v>41</v>
      </c>
      <c r="I4" s="248" t="s">
        <v>42</v>
      </c>
      <c r="J4" s="248" t="s">
        <v>23</v>
      </c>
      <c r="K4" s="248" t="s">
        <v>43</v>
      </c>
      <c r="L4" s="248" t="s">
        <v>26</v>
      </c>
    </row>
    <row r="5" spans="1:12" ht="25.5" x14ac:dyDescent="0.25">
      <c r="A5" s="251" t="s">
        <v>44</v>
      </c>
      <c r="B5" s="251" t="s">
        <v>45</v>
      </c>
      <c r="D5" s="251" t="s">
        <v>46</v>
      </c>
      <c r="E5" s="248" t="s">
        <v>47</v>
      </c>
      <c r="F5" s="248" t="s">
        <v>48</v>
      </c>
      <c r="G5" s="251" t="s">
        <v>49</v>
      </c>
      <c r="I5" s="248" t="s">
        <v>50</v>
      </c>
      <c r="J5" s="248" t="s">
        <v>51</v>
      </c>
    </row>
    <row r="6" spans="1:12" ht="25.5" x14ac:dyDescent="0.25">
      <c r="B6" s="251" t="s">
        <v>52</v>
      </c>
      <c r="D6" s="251" t="s">
        <v>53</v>
      </c>
      <c r="E6" s="248" t="s">
        <v>54</v>
      </c>
      <c r="F6" s="248" t="s">
        <v>55</v>
      </c>
      <c r="G6" s="251" t="s">
        <v>56</v>
      </c>
      <c r="I6" s="248" t="s">
        <v>57</v>
      </c>
    </row>
    <row r="7" spans="1:12" ht="25.5" x14ac:dyDescent="0.25">
      <c r="D7" s="251" t="s">
        <v>58</v>
      </c>
      <c r="E7" s="248" t="s">
        <v>59</v>
      </c>
      <c r="F7" s="248" t="s">
        <v>60</v>
      </c>
      <c r="G7" s="251" t="s">
        <v>61</v>
      </c>
      <c r="I7" s="248" t="s">
        <v>62</v>
      </c>
    </row>
    <row r="8" spans="1:12" x14ac:dyDescent="0.25">
      <c r="E8" s="248" t="s">
        <v>63</v>
      </c>
      <c r="F8" s="248" t="s">
        <v>64</v>
      </c>
      <c r="G8" s="248" t="s">
        <v>65</v>
      </c>
    </row>
    <row r="9" spans="1:12" x14ac:dyDescent="0.25">
      <c r="E9" s="248" t="s">
        <v>66</v>
      </c>
      <c r="F9" s="248" t="s">
        <v>67</v>
      </c>
    </row>
    <row r="10" spans="1:12" x14ac:dyDescent="0.25">
      <c r="E10" s="248" t="s">
        <v>68</v>
      </c>
      <c r="F10" s="248" t="s">
        <v>69</v>
      </c>
    </row>
    <row r="11" spans="1:12" x14ac:dyDescent="0.25">
      <c r="E11" s="248" t="s">
        <v>70</v>
      </c>
      <c r="F11" s="248" t="s">
        <v>71</v>
      </c>
    </row>
    <row r="12" spans="1:12" x14ac:dyDescent="0.25">
      <c r="E12" s="248" t="s">
        <v>72</v>
      </c>
      <c r="F12" s="248" t="s">
        <v>73</v>
      </c>
    </row>
    <row r="13" spans="1:12" x14ac:dyDescent="0.25">
      <c r="E13" s="248" t="s">
        <v>74</v>
      </c>
      <c r="F13" s="248" t="s">
        <v>75</v>
      </c>
    </row>
    <row r="14" spans="1:12" x14ac:dyDescent="0.25">
      <c r="E14" s="248" t="s">
        <v>76</v>
      </c>
      <c r="F14" s="248" t="s">
        <v>77</v>
      </c>
    </row>
    <row r="15" spans="1:12" x14ac:dyDescent="0.25">
      <c r="E15" s="248" t="s">
        <v>78</v>
      </c>
      <c r="F15" s="248" t="s">
        <v>79</v>
      </c>
    </row>
    <row r="16" spans="1:12" x14ac:dyDescent="0.25">
      <c r="E16" s="248" t="s">
        <v>80</v>
      </c>
      <c r="F16" s="248" t="s">
        <v>81</v>
      </c>
    </row>
    <row r="17" spans="5:6" x14ac:dyDescent="0.25">
      <c r="E17" s="248" t="s">
        <v>82</v>
      </c>
      <c r="F17" s="248" t="s">
        <v>83</v>
      </c>
    </row>
    <row r="18" spans="5:6" x14ac:dyDescent="0.25">
      <c r="E18" s="248" t="s">
        <v>84</v>
      </c>
      <c r="F18" s="248" t="s">
        <v>85</v>
      </c>
    </row>
    <row r="19" spans="5:6" x14ac:dyDescent="0.25">
      <c r="E19" s="248" t="s">
        <v>86</v>
      </c>
    </row>
    <row r="20" spans="5:6" x14ac:dyDescent="0.25">
      <c r="E20" s="248" t="s">
        <v>87</v>
      </c>
    </row>
    <row r="21" spans="5:6" x14ac:dyDescent="0.25">
      <c r="E21" s="248" t="s">
        <v>88</v>
      </c>
    </row>
    <row r="22" spans="5:6" x14ac:dyDescent="0.25">
      <c r="E22" s="248" t="s">
        <v>89</v>
      </c>
    </row>
    <row r="23" spans="5:6" x14ac:dyDescent="0.25">
      <c r="E23" s="248"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rgb="FF00B050"/>
    <pageSetUpPr fitToPage="1"/>
  </sheetPr>
  <dimension ref="A1:O126"/>
  <sheetViews>
    <sheetView showGridLines="0" topLeftCell="A103" zoomScale="70" zoomScaleNormal="70" zoomScaleSheetLayoutView="40" workbookViewId="0">
      <selection activeCell="D94" sqref="D94:E94"/>
    </sheetView>
  </sheetViews>
  <sheetFormatPr baseColWidth="10" defaultColWidth="10.7109375" defaultRowHeight="14.25" x14ac:dyDescent="0.25"/>
  <cols>
    <col min="1" max="1" width="49.7109375" style="68" customWidth="1"/>
    <col min="2" max="2" width="35.7109375" style="68" customWidth="1"/>
    <col min="3" max="3" width="58.42578125" style="68" customWidth="1"/>
    <col min="4" max="4" width="35.7109375" style="68" customWidth="1"/>
    <col min="5" max="5" width="130.28515625" style="68" customWidth="1"/>
    <col min="6" max="6" width="35.7109375" style="68" customWidth="1"/>
    <col min="7" max="7" width="47.28515625" style="68" customWidth="1"/>
    <col min="8" max="8" width="39.42578125" style="68" customWidth="1"/>
    <col min="9" max="9" width="61.2851562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631" t="s">
        <v>288</v>
      </c>
      <c r="C11" s="632"/>
      <c r="D11" s="632"/>
      <c r="E11" s="632"/>
      <c r="F11" s="632"/>
      <c r="G11" s="632"/>
      <c r="H11" s="632"/>
      <c r="I11" s="632"/>
      <c r="J11" s="632"/>
      <c r="K11" s="633"/>
      <c r="L11" s="628" t="s">
        <v>845</v>
      </c>
      <c r="M11" s="639">
        <v>2024110010298</v>
      </c>
      <c r="N11" s="640"/>
      <c r="O11" s="641"/>
    </row>
    <row r="12" spans="1:15" ht="15" customHeight="1" x14ac:dyDescent="0.25">
      <c r="A12" s="626"/>
      <c r="B12" s="634"/>
      <c r="C12" s="624"/>
      <c r="D12" s="624"/>
      <c r="E12" s="624"/>
      <c r="F12" s="624"/>
      <c r="G12" s="624"/>
      <c r="H12" s="624"/>
      <c r="I12" s="624"/>
      <c r="J12" s="624"/>
      <c r="K12" s="635"/>
      <c r="L12" s="629"/>
      <c r="M12" s="642"/>
      <c r="N12" s="643"/>
      <c r="O12" s="644"/>
    </row>
    <row r="13" spans="1:15" ht="15" customHeight="1" thickBot="1" x14ac:dyDescent="0.3">
      <c r="A13" s="627"/>
      <c r="B13" s="636"/>
      <c r="C13" s="637"/>
      <c r="D13" s="637"/>
      <c r="E13" s="637"/>
      <c r="F13" s="637"/>
      <c r="G13" s="637"/>
      <c r="H13" s="637"/>
      <c r="I13" s="637"/>
      <c r="J13" s="637"/>
      <c r="K13" s="638"/>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289</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577410000</v>
      </c>
      <c r="C24" s="91"/>
      <c r="D24" s="91"/>
      <c r="E24" s="91"/>
      <c r="F24" s="91"/>
      <c r="G24" s="91"/>
      <c r="H24" s="88"/>
      <c r="I24" s="88">
        <v>50000000</v>
      </c>
      <c r="J24" s="88"/>
      <c r="K24" s="88"/>
      <c r="L24" s="88"/>
      <c r="M24" s="88"/>
      <c r="N24" s="396">
        <f>SUM(B24:M24)</f>
        <v>627410000</v>
      </c>
      <c r="O24" s="89"/>
    </row>
    <row r="25" spans="1:15" ht="32.1" customHeight="1" x14ac:dyDescent="0.25">
      <c r="A25" s="90" t="s">
        <v>222</v>
      </c>
      <c r="B25" s="91"/>
      <c r="C25" s="91">
        <v>516630000</v>
      </c>
      <c r="D25" s="91">
        <v>56728000</v>
      </c>
      <c r="E25" s="91">
        <v>0</v>
      </c>
      <c r="F25" s="91">
        <v>0</v>
      </c>
      <c r="G25" s="91">
        <v>-2026000</v>
      </c>
      <c r="H25" s="91"/>
      <c r="I25" s="91"/>
      <c r="J25" s="91"/>
      <c r="K25" s="91"/>
      <c r="L25" s="91"/>
      <c r="M25" s="91"/>
      <c r="N25" s="185">
        <f>SUM(B25:M25)</f>
        <v>571332000</v>
      </c>
      <c r="O25" s="120">
        <f>+(B25+C25+D25+E25+F25+G25+H25+I25+J25+K25+L25+M25)/N24</f>
        <v>0.91061984985894395</v>
      </c>
    </row>
    <row r="26" spans="1:15" ht="32.1" customHeight="1" x14ac:dyDescent="0.25">
      <c r="A26" s="90" t="s">
        <v>223</v>
      </c>
      <c r="B26" s="91"/>
      <c r="C26" s="91"/>
      <c r="D26" s="91">
        <v>18841800</v>
      </c>
      <c r="E26" s="462">
        <v>54702000</v>
      </c>
      <c r="F26" s="91">
        <v>60780000</v>
      </c>
      <c r="G26" s="91">
        <v>60780000</v>
      </c>
      <c r="H26" s="91">
        <v>60780000</v>
      </c>
      <c r="I26" s="91">
        <v>60780000</v>
      </c>
      <c r="J26" s="91"/>
      <c r="K26" s="91"/>
      <c r="L26" s="91"/>
      <c r="M26" s="91"/>
      <c r="N26" s="185">
        <f>SUM(B26:M26)</f>
        <v>316663800</v>
      </c>
      <c r="O26" s="120"/>
    </row>
    <row r="27" spans="1:15" ht="32.1" customHeight="1" x14ac:dyDescent="0.25">
      <c r="A27" s="90" t="s">
        <v>224</v>
      </c>
      <c r="B27" s="91"/>
      <c r="C27" s="91">
        <v>6687800</v>
      </c>
      <c r="D27" s="91"/>
      <c r="E27" s="91"/>
      <c r="F27" s="91"/>
      <c r="G27" s="91"/>
      <c r="H27" s="91"/>
      <c r="I27" s="91"/>
      <c r="J27" s="91"/>
      <c r="K27" s="91"/>
      <c r="L27" s="91"/>
      <c r="M27" s="332"/>
      <c r="N27" s="331">
        <f>SUM(B27:M27)</f>
        <v>6687800</v>
      </c>
      <c r="O27" s="333"/>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6687800</v>
      </c>
      <c r="D29" s="94"/>
      <c r="E29" s="94"/>
      <c r="F29" s="94"/>
      <c r="G29" s="94"/>
      <c r="H29" s="94"/>
      <c r="I29" s="94"/>
      <c r="J29" s="94"/>
      <c r="K29" s="94"/>
      <c r="L29" s="94"/>
      <c r="M29" s="94"/>
      <c r="N29" s="94">
        <f>SUM(B29:M29)</f>
        <v>6687800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1" ht="48" customHeight="1" thickBot="1" x14ac:dyDescent="0.3">
      <c r="A33" s="650" t="s">
        <v>227</v>
      </c>
      <c r="B33" s="651"/>
      <c r="C33" s="651"/>
      <c r="D33" s="651"/>
      <c r="E33" s="651"/>
      <c r="F33" s="651"/>
      <c r="G33" s="651"/>
      <c r="H33" s="651"/>
      <c r="I33" s="652"/>
      <c r="J33" s="100"/>
    </row>
    <row r="34" spans="1:11" ht="50.25" customHeight="1" thickBot="1" x14ac:dyDescent="0.3">
      <c r="A34" s="107" t="s">
        <v>228</v>
      </c>
      <c r="B34" s="653" t="str">
        <f>+B11</f>
        <v>Brindar 4.000 atenciones y seguimientos psico-jurídicos a los casos de mujeres víctimas de violencia en el espacio y el transporte público remitidos</v>
      </c>
      <c r="C34" s="654"/>
      <c r="D34" s="654"/>
      <c r="E34" s="654"/>
      <c r="F34" s="654"/>
      <c r="G34" s="654"/>
      <c r="H34" s="654"/>
      <c r="I34" s="655"/>
      <c r="J34" s="98"/>
    </row>
    <row r="35" spans="1:11" ht="18.75" customHeight="1" thickBot="1" x14ac:dyDescent="0.3">
      <c r="A35" s="661" t="s">
        <v>229</v>
      </c>
      <c r="B35" s="153">
        <v>2024</v>
      </c>
      <c r="C35" s="153">
        <v>2025</v>
      </c>
      <c r="D35" s="153">
        <v>2026</v>
      </c>
      <c r="E35" s="153">
        <v>2027</v>
      </c>
      <c r="F35" s="153" t="s">
        <v>230</v>
      </c>
      <c r="G35" s="663" t="s">
        <v>231</v>
      </c>
      <c r="H35" s="663" t="s">
        <v>21</v>
      </c>
      <c r="I35" s="663"/>
      <c r="J35" s="98"/>
    </row>
    <row r="36" spans="1:11" ht="50.25" customHeight="1" thickBot="1" x14ac:dyDescent="0.3">
      <c r="A36" s="662"/>
      <c r="B36" s="267">
        <v>749</v>
      </c>
      <c r="C36" s="267">
        <v>1100</v>
      </c>
      <c r="D36" s="267">
        <v>1051</v>
      </c>
      <c r="E36" s="267">
        <v>1100</v>
      </c>
      <c r="F36" s="279">
        <v>4000</v>
      </c>
      <c r="G36" s="663"/>
      <c r="H36" s="663"/>
      <c r="I36" s="663"/>
      <c r="J36" s="98"/>
    </row>
    <row r="37" spans="1:11" ht="52.5" customHeight="1" thickBot="1" x14ac:dyDescent="0.3">
      <c r="A37" s="108" t="s">
        <v>232</v>
      </c>
      <c r="B37" s="656">
        <v>0.1</v>
      </c>
      <c r="C37" s="657"/>
      <c r="D37" s="658" t="s">
        <v>233</v>
      </c>
      <c r="E37" s="659"/>
      <c r="F37" s="659"/>
      <c r="G37" s="659"/>
      <c r="H37" s="659"/>
      <c r="I37" s="660"/>
      <c r="K37" s="68" t="s">
        <v>278</v>
      </c>
    </row>
    <row r="38" spans="1:11" s="99" customFormat="1" ht="48" hidden="1" customHeight="1" thickBot="1" x14ac:dyDescent="0.3">
      <c r="A38" s="661" t="s">
        <v>234</v>
      </c>
      <c r="B38" s="108" t="s">
        <v>235</v>
      </c>
      <c r="C38" s="107" t="s">
        <v>236</v>
      </c>
      <c r="D38" s="648" t="s">
        <v>237</v>
      </c>
      <c r="E38" s="649"/>
      <c r="F38" s="648" t="s">
        <v>238</v>
      </c>
      <c r="G38" s="649"/>
      <c r="H38" s="109" t="s">
        <v>239</v>
      </c>
      <c r="I38" s="111" t="s">
        <v>240</v>
      </c>
    </row>
    <row r="39" spans="1:11" ht="100.5" hidden="1" thickBot="1" x14ac:dyDescent="0.3">
      <c r="A39" s="662"/>
      <c r="B39" s="400">
        <v>20</v>
      </c>
      <c r="C39" s="104">
        <v>20</v>
      </c>
      <c r="D39" s="721" t="s">
        <v>686</v>
      </c>
      <c r="E39" s="722"/>
      <c r="F39" s="721" t="s">
        <v>686</v>
      </c>
      <c r="G39" s="722"/>
      <c r="H39" s="398" t="s">
        <v>627</v>
      </c>
      <c r="I39" s="390" t="s">
        <v>687</v>
      </c>
    </row>
    <row r="40" spans="1:11" s="99" customFormat="1" ht="54" hidden="1" customHeight="1" thickBot="1" x14ac:dyDescent="0.3">
      <c r="A40" s="661" t="s">
        <v>241</v>
      </c>
      <c r="B40" s="110" t="s">
        <v>235</v>
      </c>
      <c r="C40" s="109" t="s">
        <v>236</v>
      </c>
      <c r="D40" s="648" t="s">
        <v>237</v>
      </c>
      <c r="E40" s="649"/>
      <c r="F40" s="648" t="s">
        <v>238</v>
      </c>
      <c r="G40" s="649"/>
      <c r="H40" s="109" t="s">
        <v>239</v>
      </c>
      <c r="I40" s="111" t="s">
        <v>240</v>
      </c>
    </row>
    <row r="41" spans="1:11" ht="177.75" hidden="1" customHeight="1" thickBot="1" x14ac:dyDescent="0.3">
      <c r="A41" s="662"/>
      <c r="B41" s="400">
        <v>70</v>
      </c>
      <c r="C41" s="104">
        <v>65</v>
      </c>
      <c r="D41" s="721" t="s">
        <v>688</v>
      </c>
      <c r="E41" s="722"/>
      <c r="F41" s="721" t="s">
        <v>689</v>
      </c>
      <c r="G41" s="722"/>
      <c r="H41" s="398" t="s">
        <v>627</v>
      </c>
      <c r="I41" s="390" t="s">
        <v>690</v>
      </c>
    </row>
    <row r="42" spans="1:11" s="99" customFormat="1" ht="35.1" hidden="1" customHeight="1" thickBot="1" x14ac:dyDescent="0.3">
      <c r="A42" s="661" t="s">
        <v>242</v>
      </c>
      <c r="B42" s="110" t="s">
        <v>235</v>
      </c>
      <c r="C42" s="109" t="s">
        <v>236</v>
      </c>
      <c r="D42" s="648" t="s">
        <v>237</v>
      </c>
      <c r="E42" s="649"/>
      <c r="F42" s="648" t="s">
        <v>238</v>
      </c>
      <c r="G42" s="649"/>
      <c r="H42" s="109" t="s">
        <v>239</v>
      </c>
      <c r="I42" s="111" t="s">
        <v>240</v>
      </c>
    </row>
    <row r="43" spans="1:11" ht="219" hidden="1" customHeight="1" thickBot="1" x14ac:dyDescent="0.3">
      <c r="A43" s="662"/>
      <c r="B43" s="400">
        <v>120</v>
      </c>
      <c r="C43" s="104">
        <v>180</v>
      </c>
      <c r="D43" s="721" t="s">
        <v>783</v>
      </c>
      <c r="E43" s="722"/>
      <c r="F43" s="721" t="s">
        <v>784</v>
      </c>
      <c r="G43" s="722"/>
      <c r="H43" s="398" t="s">
        <v>627</v>
      </c>
      <c r="I43" s="390" t="s">
        <v>785</v>
      </c>
    </row>
    <row r="44" spans="1:11" s="99" customFormat="1" ht="35.1" hidden="1" customHeight="1" thickBot="1" x14ac:dyDescent="0.3">
      <c r="A44" s="661" t="s">
        <v>243</v>
      </c>
      <c r="B44" s="110" t="s">
        <v>235</v>
      </c>
      <c r="C44" s="110" t="s">
        <v>236</v>
      </c>
      <c r="D44" s="648" t="s">
        <v>237</v>
      </c>
      <c r="E44" s="649"/>
      <c r="F44" s="648" t="s">
        <v>238</v>
      </c>
      <c r="G44" s="649"/>
      <c r="H44" s="109" t="s">
        <v>239</v>
      </c>
      <c r="I44" s="109" t="s">
        <v>240</v>
      </c>
    </row>
    <row r="45" spans="1:11" ht="240.75" hidden="1" customHeight="1" thickBot="1" x14ac:dyDescent="0.3">
      <c r="A45" s="662"/>
      <c r="B45" s="400">
        <v>120</v>
      </c>
      <c r="C45" s="104">
        <v>182</v>
      </c>
      <c r="D45" s="721" t="s">
        <v>880</v>
      </c>
      <c r="E45" s="722"/>
      <c r="F45" s="721" t="s">
        <v>881</v>
      </c>
      <c r="G45" s="722"/>
      <c r="H45" s="398" t="s">
        <v>627</v>
      </c>
      <c r="I45" s="390" t="s">
        <v>785</v>
      </c>
    </row>
    <row r="46" spans="1:11" s="99" customFormat="1" ht="35.1" hidden="1" customHeight="1" thickBot="1" x14ac:dyDescent="0.3">
      <c r="A46" s="661" t="s">
        <v>244</v>
      </c>
      <c r="B46" s="110" t="s">
        <v>235</v>
      </c>
      <c r="C46" s="109" t="s">
        <v>236</v>
      </c>
      <c r="D46" s="648" t="s">
        <v>237</v>
      </c>
      <c r="E46" s="649"/>
      <c r="F46" s="648" t="s">
        <v>238</v>
      </c>
      <c r="G46" s="649"/>
      <c r="H46" s="109" t="s">
        <v>239</v>
      </c>
      <c r="I46" s="111" t="s">
        <v>240</v>
      </c>
    </row>
    <row r="47" spans="1:11" ht="256.5" hidden="1" customHeight="1" thickBot="1" x14ac:dyDescent="0.3">
      <c r="A47" s="662"/>
      <c r="B47" s="400">
        <v>120</v>
      </c>
      <c r="C47" s="104">
        <v>251</v>
      </c>
      <c r="D47" s="721" t="s">
        <v>953</v>
      </c>
      <c r="E47" s="722"/>
      <c r="F47" s="721" t="s">
        <v>954</v>
      </c>
      <c r="G47" s="722"/>
      <c r="H47" s="398" t="s">
        <v>627</v>
      </c>
      <c r="I47" s="390" t="s">
        <v>785</v>
      </c>
    </row>
    <row r="48" spans="1:11" s="99" customFormat="1" ht="35.1" customHeight="1" thickBot="1" x14ac:dyDescent="0.3">
      <c r="A48" s="661" t="s">
        <v>245</v>
      </c>
      <c r="B48" s="110" t="s">
        <v>235</v>
      </c>
      <c r="C48" s="109" t="s">
        <v>236</v>
      </c>
      <c r="D48" s="648" t="s">
        <v>237</v>
      </c>
      <c r="E48" s="649"/>
      <c r="F48" s="648" t="s">
        <v>238</v>
      </c>
      <c r="G48" s="649"/>
      <c r="H48" s="109" t="s">
        <v>239</v>
      </c>
      <c r="I48" s="111" t="s">
        <v>240</v>
      </c>
    </row>
    <row r="49" spans="1:9" ht="230.25" customHeight="1" thickBot="1" x14ac:dyDescent="0.3">
      <c r="A49" s="662"/>
      <c r="B49" s="105">
        <v>100</v>
      </c>
      <c r="C49" s="106">
        <v>276</v>
      </c>
      <c r="D49" s="721" t="s">
        <v>1043</v>
      </c>
      <c r="E49" s="722"/>
      <c r="F49" s="721" t="s">
        <v>1044</v>
      </c>
      <c r="G49" s="722"/>
      <c r="H49" s="398" t="s">
        <v>627</v>
      </c>
      <c r="I49" s="390" t="s">
        <v>785</v>
      </c>
    </row>
    <row r="50" spans="1:9" ht="35.1" customHeight="1" thickBot="1" x14ac:dyDescent="0.3">
      <c r="A50" s="661" t="s">
        <v>246</v>
      </c>
      <c r="B50" s="108" t="s">
        <v>235</v>
      </c>
      <c r="C50" s="107" t="s">
        <v>236</v>
      </c>
      <c r="D50" s="648" t="s">
        <v>237</v>
      </c>
      <c r="E50" s="649"/>
      <c r="F50" s="648" t="s">
        <v>238</v>
      </c>
      <c r="G50" s="649"/>
      <c r="H50" s="109" t="s">
        <v>239</v>
      </c>
      <c r="I50" s="111" t="s">
        <v>240</v>
      </c>
    </row>
    <row r="51" spans="1:9" ht="240.75" customHeight="1" thickBot="1" x14ac:dyDescent="0.3">
      <c r="A51" s="662"/>
      <c r="B51" s="105">
        <v>100</v>
      </c>
      <c r="C51" s="106">
        <v>280</v>
      </c>
      <c r="D51" s="721" t="s">
        <v>1147</v>
      </c>
      <c r="E51" s="722"/>
      <c r="F51" s="721" t="s">
        <v>1148</v>
      </c>
      <c r="G51" s="722"/>
      <c r="H51" s="398" t="s">
        <v>627</v>
      </c>
      <c r="I51" s="390" t="s">
        <v>785</v>
      </c>
    </row>
    <row r="52" spans="1:9" ht="35.1" customHeight="1" thickBot="1" x14ac:dyDescent="0.3">
      <c r="A52" s="661" t="s">
        <v>247</v>
      </c>
      <c r="B52" s="108" t="s">
        <v>235</v>
      </c>
      <c r="C52" s="107" t="s">
        <v>236</v>
      </c>
      <c r="D52" s="648" t="s">
        <v>237</v>
      </c>
      <c r="E52" s="649"/>
      <c r="F52" s="648" t="s">
        <v>238</v>
      </c>
      <c r="G52" s="649"/>
      <c r="H52" s="109" t="s">
        <v>239</v>
      </c>
      <c r="I52" s="111" t="s">
        <v>240</v>
      </c>
    </row>
    <row r="53" spans="1:9" ht="232.5" customHeight="1" thickBot="1" x14ac:dyDescent="0.3">
      <c r="A53" s="662"/>
      <c r="B53" s="105">
        <v>100</v>
      </c>
      <c r="C53" s="106">
        <v>270</v>
      </c>
      <c r="D53" s="721" t="s">
        <v>1218</v>
      </c>
      <c r="E53" s="722"/>
      <c r="F53" s="721" t="s">
        <v>1219</v>
      </c>
      <c r="G53" s="722"/>
      <c r="H53" s="398" t="s">
        <v>627</v>
      </c>
      <c r="I53" s="390" t="s">
        <v>785</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100</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100</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100</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50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18.5" customHeight="1" x14ac:dyDescent="0.25">
      <c r="A66" s="112" t="s">
        <v>253</v>
      </c>
      <c r="B66" s="736" t="s">
        <v>290</v>
      </c>
      <c r="C66" s="737"/>
      <c r="D66" s="597" t="s">
        <v>291</v>
      </c>
      <c r="E66" s="598"/>
      <c r="F66" s="686"/>
      <c r="G66" s="687"/>
      <c r="H66" s="686"/>
      <c r="I66" s="687"/>
    </row>
    <row r="67" spans="1:9" ht="40.5" customHeight="1" x14ac:dyDescent="0.25">
      <c r="A67" s="112" t="s">
        <v>257</v>
      </c>
      <c r="B67" s="574">
        <v>0.05</v>
      </c>
      <c r="C67" s="575"/>
      <c r="D67" s="574">
        <v>0.05</v>
      </c>
      <c r="E67" s="575"/>
      <c r="F67" s="688"/>
      <c r="G67" s="689"/>
      <c r="H67" s="688"/>
      <c r="I67" s="689"/>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0.02</v>
      </c>
      <c r="C69" s="115">
        <v>0.02</v>
      </c>
      <c r="D69" s="114">
        <v>0</v>
      </c>
      <c r="E69" s="115">
        <v>0</v>
      </c>
      <c r="F69" s="119"/>
      <c r="G69" s="115"/>
      <c r="H69" s="119"/>
      <c r="I69" s="115"/>
    </row>
    <row r="70" spans="1:9" ht="215.25" hidden="1" customHeight="1" x14ac:dyDescent="0.25">
      <c r="A70" s="112" t="s">
        <v>258</v>
      </c>
      <c r="B70" s="672" t="s">
        <v>691</v>
      </c>
      <c r="C70" s="673"/>
      <c r="D70" s="742" t="s">
        <v>618</v>
      </c>
      <c r="E70" s="677"/>
      <c r="F70" s="599"/>
      <c r="G70" s="679"/>
      <c r="H70" s="599"/>
      <c r="I70" s="600"/>
    </row>
    <row r="71" spans="1:9" ht="80.25" hidden="1" customHeight="1" x14ac:dyDescent="0.25">
      <c r="A71" s="112" t="s">
        <v>259</v>
      </c>
      <c r="B71" s="727" t="s">
        <v>692</v>
      </c>
      <c r="C71" s="675"/>
      <c r="D71" s="742" t="s">
        <v>618</v>
      </c>
      <c r="E71" s="677"/>
      <c r="F71" s="589"/>
      <c r="G71" s="590"/>
      <c r="H71" s="589"/>
      <c r="I71" s="590"/>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0.05</v>
      </c>
      <c r="C73" s="115">
        <v>0.05</v>
      </c>
      <c r="D73" s="114">
        <v>0.05</v>
      </c>
      <c r="E73" s="115">
        <v>0.05</v>
      </c>
      <c r="F73" s="119"/>
      <c r="G73" s="116"/>
      <c r="H73" s="119"/>
      <c r="I73" s="116"/>
    </row>
    <row r="74" spans="1:9" ht="361.5" hidden="1" customHeight="1" x14ac:dyDescent="0.25">
      <c r="A74" s="112" t="s">
        <v>258</v>
      </c>
      <c r="B74" s="672" t="s">
        <v>693</v>
      </c>
      <c r="C74" s="673"/>
      <c r="D74" s="723" t="s">
        <v>790</v>
      </c>
      <c r="E74" s="724"/>
      <c r="F74" s="599"/>
      <c r="G74" s="679"/>
      <c r="H74" s="667"/>
      <c r="I74" s="668"/>
    </row>
    <row r="75" spans="1:9" ht="80.25" hidden="1" customHeight="1" x14ac:dyDescent="0.25">
      <c r="A75" s="112" t="s">
        <v>259</v>
      </c>
      <c r="B75" s="674" t="s">
        <v>791</v>
      </c>
      <c r="C75" s="675"/>
      <c r="D75" s="674" t="s">
        <v>792</v>
      </c>
      <c r="E75" s="675"/>
      <c r="F75" s="589"/>
      <c r="G75" s="590"/>
      <c r="H75" s="589"/>
      <c r="I75" s="590"/>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0.1</v>
      </c>
      <c r="C77" s="115">
        <v>0.1</v>
      </c>
      <c r="D77" s="114">
        <v>0.1</v>
      </c>
      <c r="E77" s="115">
        <v>0.1</v>
      </c>
      <c r="F77" s="119"/>
      <c r="G77" s="116"/>
      <c r="H77" s="119"/>
      <c r="I77" s="116"/>
    </row>
    <row r="78" spans="1:9" ht="409.15" hidden="1" customHeight="1" x14ac:dyDescent="0.25">
      <c r="A78" s="112" t="s">
        <v>258</v>
      </c>
      <c r="B78" s="672" t="s">
        <v>786</v>
      </c>
      <c r="C78" s="673"/>
      <c r="D78" s="672" t="s">
        <v>787</v>
      </c>
      <c r="E78" s="673"/>
      <c r="F78" s="599"/>
      <c r="G78" s="679"/>
      <c r="H78" s="589"/>
      <c r="I78" s="590"/>
    </row>
    <row r="79" spans="1:9" ht="80.25" hidden="1" customHeight="1" x14ac:dyDescent="0.25">
      <c r="A79" s="112" t="s">
        <v>259</v>
      </c>
      <c r="B79" s="674" t="s">
        <v>788</v>
      </c>
      <c r="C79" s="675"/>
      <c r="D79" s="580" t="s">
        <v>789</v>
      </c>
      <c r="E79" s="581"/>
      <c r="F79" s="589"/>
      <c r="G79" s="590"/>
      <c r="H79" s="589"/>
      <c r="I79" s="590"/>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0.1</v>
      </c>
      <c r="C81" s="115">
        <v>0.1</v>
      </c>
      <c r="D81" s="114">
        <v>0.1</v>
      </c>
      <c r="E81" s="115">
        <v>0.1</v>
      </c>
      <c r="F81" s="119"/>
      <c r="G81" s="116"/>
      <c r="H81" s="119"/>
      <c r="I81" s="116"/>
    </row>
    <row r="82" spans="1:9" ht="409.6" hidden="1" customHeight="1" x14ac:dyDescent="0.25">
      <c r="A82" s="112" t="s">
        <v>258</v>
      </c>
      <c r="B82" s="672" t="s">
        <v>882</v>
      </c>
      <c r="C82" s="673"/>
      <c r="D82" s="672" t="s">
        <v>883</v>
      </c>
      <c r="E82" s="673"/>
      <c r="F82" s="599"/>
      <c r="G82" s="679"/>
      <c r="H82" s="589"/>
      <c r="I82" s="590"/>
    </row>
    <row r="83" spans="1:9" ht="80.25" hidden="1" customHeight="1" x14ac:dyDescent="0.25">
      <c r="A83" s="112" t="s">
        <v>259</v>
      </c>
      <c r="B83" s="674" t="s">
        <v>884</v>
      </c>
      <c r="C83" s="698"/>
      <c r="D83" s="674" t="s">
        <v>885</v>
      </c>
      <c r="E83" s="698"/>
      <c r="F83" s="589"/>
      <c r="G83" s="590"/>
      <c r="H83" s="589"/>
      <c r="I83" s="590"/>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0.1</v>
      </c>
      <c r="C85" s="115">
        <v>0.1</v>
      </c>
      <c r="D85" s="114">
        <v>0.1</v>
      </c>
      <c r="E85" s="115">
        <v>0.1</v>
      </c>
      <c r="F85" s="119"/>
      <c r="G85" s="116"/>
      <c r="H85" s="119"/>
      <c r="I85" s="116"/>
    </row>
    <row r="86" spans="1:9" ht="408.75" hidden="1" customHeight="1" x14ac:dyDescent="0.25">
      <c r="A86" s="112" t="s">
        <v>258</v>
      </c>
      <c r="B86" s="672" t="s">
        <v>949</v>
      </c>
      <c r="C86" s="673"/>
      <c r="D86" s="672" t="s">
        <v>950</v>
      </c>
      <c r="E86" s="673"/>
      <c r="F86" s="670"/>
      <c r="G86" s="670"/>
      <c r="H86" s="670"/>
      <c r="I86" s="670"/>
    </row>
    <row r="87" spans="1:9" ht="80.25" hidden="1" customHeight="1" x14ac:dyDescent="0.25">
      <c r="A87" s="112" t="s">
        <v>259</v>
      </c>
      <c r="B87" s="674" t="s">
        <v>951</v>
      </c>
      <c r="C87" s="675"/>
      <c r="D87" s="741" t="s">
        <v>952</v>
      </c>
      <c r="E87" s="583"/>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0.1</v>
      </c>
      <c r="C89" s="114">
        <v>0.1</v>
      </c>
      <c r="D89" s="114">
        <v>0.1</v>
      </c>
      <c r="E89" s="114">
        <v>0.1</v>
      </c>
      <c r="F89" s="119"/>
      <c r="G89" s="116"/>
      <c r="H89" s="119"/>
      <c r="I89" s="116"/>
    </row>
    <row r="90" spans="1:9" ht="408.75" customHeight="1" x14ac:dyDescent="0.25">
      <c r="A90" s="112" t="s">
        <v>258</v>
      </c>
      <c r="B90" s="672" t="s">
        <v>1045</v>
      </c>
      <c r="C90" s="673"/>
      <c r="D90" s="672" t="s">
        <v>1046</v>
      </c>
      <c r="E90" s="673"/>
      <c r="F90" s="586"/>
      <c r="G90" s="586"/>
      <c r="H90" s="586"/>
      <c r="I90" s="586"/>
    </row>
    <row r="91" spans="1:9" ht="80.25" customHeight="1" x14ac:dyDescent="0.25">
      <c r="A91" s="112" t="s">
        <v>259</v>
      </c>
      <c r="B91" s="674" t="s">
        <v>1047</v>
      </c>
      <c r="C91" s="675"/>
      <c r="D91" s="741" t="s">
        <v>1048</v>
      </c>
      <c r="E91" s="583"/>
      <c r="F91" s="582"/>
      <c r="G91" s="583"/>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0.1</v>
      </c>
      <c r="C93" s="114">
        <v>0.1</v>
      </c>
      <c r="D93" s="114">
        <v>0.1</v>
      </c>
      <c r="E93" s="114">
        <v>0.1</v>
      </c>
      <c r="F93" s="119"/>
      <c r="G93" s="116"/>
      <c r="H93" s="119"/>
      <c r="I93" s="116"/>
    </row>
    <row r="94" spans="1:9" ht="400.5" customHeight="1" x14ac:dyDescent="0.25">
      <c r="A94" s="112" t="s">
        <v>258</v>
      </c>
      <c r="B94" s="672" t="s">
        <v>1149</v>
      </c>
      <c r="C94" s="673"/>
      <c r="D94" s="672" t="s">
        <v>1150</v>
      </c>
      <c r="E94" s="673"/>
      <c r="F94" s="586"/>
      <c r="G94" s="586"/>
      <c r="H94" s="586"/>
      <c r="I94" s="586"/>
    </row>
    <row r="95" spans="1:9" ht="80.25" customHeight="1" x14ac:dyDescent="0.25">
      <c r="A95" s="112" t="s">
        <v>259</v>
      </c>
      <c r="B95" s="674" t="s">
        <v>1151</v>
      </c>
      <c r="C95" s="675"/>
      <c r="D95" s="674" t="s">
        <v>1152</v>
      </c>
      <c r="E95" s="675"/>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0.1</v>
      </c>
      <c r="C97" s="114">
        <v>0.1</v>
      </c>
      <c r="D97" s="114">
        <v>0.1</v>
      </c>
      <c r="E97" s="114">
        <v>0.1</v>
      </c>
      <c r="F97" s="119"/>
      <c r="G97" s="116"/>
      <c r="H97" s="119"/>
      <c r="I97" s="116"/>
    </row>
    <row r="98" spans="1:9" ht="409.5" customHeight="1" x14ac:dyDescent="0.25">
      <c r="A98" s="112" t="s">
        <v>258</v>
      </c>
      <c r="B98" s="696" t="s">
        <v>1220</v>
      </c>
      <c r="C98" s="697"/>
      <c r="D98" s="672" t="s">
        <v>1221</v>
      </c>
      <c r="E98" s="673"/>
      <c r="F98" s="586"/>
      <c r="G98" s="586"/>
      <c r="H98" s="586"/>
      <c r="I98" s="586"/>
    </row>
    <row r="99" spans="1:9" ht="80.25" customHeight="1" x14ac:dyDescent="0.25">
      <c r="A99" s="112" t="s">
        <v>259</v>
      </c>
      <c r="B99" s="674" t="s">
        <v>1222</v>
      </c>
      <c r="C99" s="675"/>
      <c r="D99" s="741" t="s">
        <v>1223</v>
      </c>
      <c r="E99" s="583"/>
      <c r="F99" s="582"/>
      <c r="G99" s="583"/>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0.1</v>
      </c>
      <c r="C101" s="117"/>
      <c r="D101" s="114">
        <v>0.1</v>
      </c>
      <c r="E101" s="117"/>
      <c r="F101" s="119"/>
      <c r="G101" s="116"/>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0.1</v>
      </c>
      <c r="C105" s="117"/>
      <c r="D105" s="114">
        <v>0.1</v>
      </c>
      <c r="E105" s="117"/>
      <c r="F105" s="119"/>
      <c r="G105" s="116"/>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0.1</v>
      </c>
      <c r="C109" s="117"/>
      <c r="D109" s="114">
        <v>0.1</v>
      </c>
      <c r="E109" s="117"/>
      <c r="F109" s="119"/>
      <c r="G109" s="116"/>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0.03</v>
      </c>
      <c r="C113" s="255"/>
      <c r="D113" s="114">
        <v>0.05</v>
      </c>
      <c r="E113" s="255"/>
      <c r="F113" s="255"/>
      <c r="G113" s="256"/>
      <c r="H113" s="255"/>
      <c r="I113" s="256"/>
    </row>
    <row r="114" spans="1:9" ht="54" customHeight="1" x14ac:dyDescent="0.25">
      <c r="A114" s="112" t="s">
        <v>258</v>
      </c>
      <c r="B114" s="671"/>
      <c r="C114" s="671"/>
      <c r="D114" s="671"/>
      <c r="E114" s="671"/>
      <c r="F114" s="671"/>
      <c r="G114" s="671"/>
      <c r="H114" s="671"/>
      <c r="I114" s="671"/>
    </row>
    <row r="115" spans="1:9" ht="54" customHeight="1" x14ac:dyDescent="0.25">
      <c r="A115" s="112" t="s">
        <v>259</v>
      </c>
      <c r="B115" s="582"/>
      <c r="C115" s="583"/>
      <c r="D115" s="582"/>
      <c r="E115" s="583"/>
      <c r="F115" s="582"/>
      <c r="G115" s="583"/>
      <c r="H115" s="582"/>
      <c r="I115" s="583"/>
    </row>
    <row r="116" spans="1:9" ht="16.5" x14ac:dyDescent="0.25">
      <c r="A116" s="113" t="s">
        <v>260</v>
      </c>
      <c r="B116" s="118">
        <f t="shared" ref="B116:I116" si="0">(B69+B73+B77+B81+B85+B89+B93+B97+B101+B105+B109+B113)</f>
        <v>0.99999999999999989</v>
      </c>
      <c r="C116" s="118">
        <f t="shared" si="0"/>
        <v>0.66999999999999993</v>
      </c>
      <c r="D116" s="118">
        <f t="shared" si="0"/>
        <v>0.99999999999999989</v>
      </c>
      <c r="E116" s="118">
        <f t="shared" si="0"/>
        <v>0.64999999999999991</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 ref="B83" r:id="rId5" xr:uid="{081803F1-C7B5-4F05-B4AA-55FF8D4C8452}"/>
    <hyperlink ref="D83" r:id="rId6" xr:uid="{B8B88881-9E19-4F75-8118-5E19C337C0E6}"/>
    <hyperlink ref="B87" r:id="rId7" xr:uid="{C75EAE85-3043-49EF-A078-C7D9E1EA116A}"/>
    <hyperlink ref="D87" r:id="rId8" xr:uid="{9E6768E1-C19E-45DA-87BA-6501DD9ECBFB}"/>
    <hyperlink ref="B91" r:id="rId9" xr:uid="{68112684-AF84-44FF-A1DF-D9417BEDFD18}"/>
    <hyperlink ref="D91" r:id="rId10" xr:uid="{76920CA8-0D5B-4E62-BA9C-AC41C237909D}"/>
    <hyperlink ref="B95" r:id="rId11" xr:uid="{A963C9FE-95FA-43A7-B68A-256A758026B6}"/>
    <hyperlink ref="D95" r:id="rId12" xr:uid="{0E6213CD-51C3-49A9-BA30-66947D9CEAA3}"/>
    <hyperlink ref="B99" r:id="rId13" xr:uid="{8BEF1361-7388-4C6A-9329-E97392CE896C}"/>
    <hyperlink ref="D99" r:id="rId14" xr:uid="{E56ADDAB-CACE-4911-8DDF-70CDF67DB91E}"/>
  </hyperlinks>
  <pageMargins left="0.25" right="0.25" top="0.75" bottom="0.75" header="0.3" footer="0.3"/>
  <pageSetup scale="23" fitToHeight="0" orientation="landscape" r:id="rId15"/>
  <rowBreaks count="2" manualBreakCount="2">
    <brk id="49" max="15" man="1"/>
    <brk id="75" max="15" man="1"/>
  </rowBreaks>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rgb="FF00B050"/>
    <pageSetUpPr fitToPage="1"/>
  </sheetPr>
  <dimension ref="A1:O126"/>
  <sheetViews>
    <sheetView showGridLines="0" topLeftCell="A100" zoomScale="70" zoomScaleNormal="70" zoomScaleSheetLayoutView="30" workbookViewId="0">
      <selection activeCell="B102" sqref="B102:C102"/>
    </sheetView>
  </sheetViews>
  <sheetFormatPr baseColWidth="10" defaultColWidth="10.7109375" defaultRowHeight="14.25" x14ac:dyDescent="0.25"/>
  <cols>
    <col min="1" max="1" width="49.7109375" style="68" customWidth="1"/>
    <col min="2" max="2" width="35.7109375" style="68" customWidth="1"/>
    <col min="3" max="3" width="48.7109375" style="68" customWidth="1"/>
    <col min="4" max="4" width="35.7109375" style="68" customWidth="1"/>
    <col min="5" max="5" width="48.7109375" style="68" customWidth="1"/>
    <col min="6" max="6" width="35.7109375" style="68" customWidth="1"/>
    <col min="7" max="7" width="43.85546875" style="68" customWidth="1"/>
    <col min="8" max="8" width="52.7109375" style="68" customWidth="1"/>
    <col min="9" max="9" width="55.140625" style="68" customWidth="1"/>
    <col min="10" max="13" width="35.7109375" style="68" customWidth="1"/>
    <col min="14" max="14" width="20.5703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708" t="s">
        <v>292</v>
      </c>
      <c r="C11" s="709"/>
      <c r="D11" s="709"/>
      <c r="E11" s="709"/>
      <c r="F11" s="709"/>
      <c r="G11" s="709"/>
      <c r="H11" s="709"/>
      <c r="I11" s="709"/>
      <c r="J11" s="709"/>
      <c r="K11" s="710"/>
      <c r="L11" s="628" t="s">
        <v>845</v>
      </c>
      <c r="M11" s="639">
        <v>2024110010298</v>
      </c>
      <c r="N11" s="640"/>
      <c r="O11" s="641"/>
    </row>
    <row r="12" spans="1:15" ht="15" customHeight="1" x14ac:dyDescent="0.25">
      <c r="A12" s="626"/>
      <c r="B12" s="711"/>
      <c r="C12" s="712"/>
      <c r="D12" s="712"/>
      <c r="E12" s="712"/>
      <c r="F12" s="712"/>
      <c r="G12" s="712"/>
      <c r="H12" s="712"/>
      <c r="I12" s="712"/>
      <c r="J12" s="712"/>
      <c r="K12" s="713"/>
      <c r="L12" s="629"/>
      <c r="M12" s="642"/>
      <c r="N12" s="643"/>
      <c r="O12" s="644"/>
    </row>
    <row r="13" spans="1:15" ht="15" customHeight="1" thickBot="1" x14ac:dyDescent="0.3">
      <c r="A13" s="627"/>
      <c r="B13" s="714"/>
      <c r="C13" s="715"/>
      <c r="D13" s="715"/>
      <c r="E13" s="715"/>
      <c r="F13" s="715"/>
      <c r="G13" s="715"/>
      <c r="H13" s="715"/>
      <c r="I13" s="715"/>
      <c r="J13" s="715"/>
      <c r="K13" s="716"/>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293</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1205012000</v>
      </c>
      <c r="C24" s="91"/>
      <c r="D24" s="91"/>
      <c r="E24" s="91"/>
      <c r="F24" s="91"/>
      <c r="G24" s="91"/>
      <c r="H24" s="88"/>
      <c r="I24" s="88">
        <v>164500000</v>
      </c>
      <c r="J24" s="88"/>
      <c r="K24" s="88"/>
      <c r="L24" s="88"/>
      <c r="M24" s="88"/>
      <c r="N24" s="91">
        <f>SUM(B24:M24)</f>
        <v>1369512000</v>
      </c>
      <c r="O24" s="89"/>
    </row>
    <row r="25" spans="1:15" ht="32.1" customHeight="1" x14ac:dyDescent="0.25">
      <c r="A25" s="90" t="s">
        <v>222</v>
      </c>
      <c r="B25" s="91">
        <v>235890000</v>
      </c>
      <c r="C25" s="91">
        <v>780410000</v>
      </c>
      <c r="D25" s="91">
        <v>188712000</v>
      </c>
      <c r="E25" s="91"/>
      <c r="F25" s="91"/>
      <c r="G25" s="91">
        <v>0</v>
      </c>
      <c r="H25" s="91"/>
      <c r="I25" s="91"/>
      <c r="J25" s="91"/>
      <c r="K25" s="91"/>
      <c r="L25" s="91"/>
      <c r="M25" s="91"/>
      <c r="N25" s="91">
        <f t="shared" ref="N25:N29" si="0">SUM(B25:M25)</f>
        <v>1205012000</v>
      </c>
      <c r="O25" s="120">
        <f>+(B25+C25+D25+E25+F25+G25+H25+I25+J25+K25+L25+M25)/N24</f>
        <v>0.87988422153292556</v>
      </c>
    </row>
    <row r="26" spans="1:15" ht="32.1" customHeight="1" x14ac:dyDescent="0.25">
      <c r="A26" s="90" t="s">
        <v>223</v>
      </c>
      <c r="B26" s="91"/>
      <c r="C26" s="91"/>
      <c r="D26" s="91">
        <v>49124601</v>
      </c>
      <c r="E26" s="462">
        <v>122073799</v>
      </c>
      <c r="F26" s="91">
        <v>133082000</v>
      </c>
      <c r="G26" s="91">
        <v>133082000</v>
      </c>
      <c r="H26" s="91">
        <v>133082000</v>
      </c>
      <c r="I26" s="91">
        <v>131858867</v>
      </c>
      <c r="J26" s="91"/>
      <c r="K26" s="91"/>
      <c r="L26" s="91"/>
      <c r="M26" s="91"/>
      <c r="N26" s="91">
        <f t="shared" si="0"/>
        <v>702303267</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2">
        <v>0</v>
      </c>
      <c r="N27" s="91">
        <f t="shared" si="0"/>
        <v>0</v>
      </c>
      <c r="O27" s="333"/>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Brindar 57.500 atenciones  y seguimientos socio-jurídicos a las mujeres víctimas de violencias que ingresan a las instituciones prestadoras de salud públicas -IPS- y fortalecer las capacidades técnicas del sector salud</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21</v>
      </c>
      <c r="I35" s="663"/>
      <c r="J35" s="98"/>
    </row>
    <row r="36" spans="1:10" ht="50.25" customHeight="1" thickBot="1" x14ac:dyDescent="0.3">
      <c r="A36" s="662"/>
      <c r="B36" s="373">
        <v>10327</v>
      </c>
      <c r="C36" s="373">
        <v>16000</v>
      </c>
      <c r="D36" s="373">
        <v>15173</v>
      </c>
      <c r="E36" s="373">
        <v>16000</v>
      </c>
      <c r="F36" s="374">
        <v>57500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customHeight="1" thickBot="1" x14ac:dyDescent="0.3">
      <c r="A38" s="661" t="s">
        <v>234</v>
      </c>
      <c r="B38" s="108" t="s">
        <v>235</v>
      </c>
      <c r="C38" s="107" t="s">
        <v>236</v>
      </c>
      <c r="D38" s="648" t="s">
        <v>237</v>
      </c>
      <c r="E38" s="649"/>
      <c r="F38" s="648" t="s">
        <v>238</v>
      </c>
      <c r="G38" s="649"/>
      <c r="H38" s="109" t="s">
        <v>239</v>
      </c>
      <c r="I38" s="111" t="s">
        <v>240</v>
      </c>
    </row>
    <row r="39" spans="1:10" ht="120.75" hidden="1" customHeight="1" thickBot="1" x14ac:dyDescent="0.3">
      <c r="A39" s="662"/>
      <c r="B39" s="103">
        <v>0</v>
      </c>
      <c r="C39" s="104">
        <v>0</v>
      </c>
      <c r="D39" s="763" t="s">
        <v>618</v>
      </c>
      <c r="E39" s="729"/>
      <c r="F39" s="728" t="s">
        <v>618</v>
      </c>
      <c r="G39" s="729"/>
      <c r="H39" s="156" t="s">
        <v>618</v>
      </c>
      <c r="I39" s="235" t="s">
        <v>618</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246" hidden="1" customHeight="1" thickBot="1" x14ac:dyDescent="0.3">
      <c r="A41" s="662"/>
      <c r="B41" s="103">
        <v>1000</v>
      </c>
      <c r="C41" s="104">
        <v>505</v>
      </c>
      <c r="D41" s="721" t="s">
        <v>1195</v>
      </c>
      <c r="E41" s="722"/>
      <c r="F41" s="721" t="s">
        <v>1196</v>
      </c>
      <c r="G41" s="722"/>
      <c r="H41" s="398" t="s">
        <v>627</v>
      </c>
      <c r="I41" s="399" t="s">
        <v>694</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274.5" hidden="1" customHeight="1" thickBot="1" x14ac:dyDescent="0.3">
      <c r="A43" s="662"/>
      <c r="B43" s="105">
        <v>1640</v>
      </c>
      <c r="C43" s="104">
        <v>1909</v>
      </c>
      <c r="D43" s="728" t="s">
        <v>1198</v>
      </c>
      <c r="E43" s="729"/>
      <c r="F43" s="728" t="s">
        <v>1197</v>
      </c>
      <c r="G43" s="729"/>
      <c r="H43" s="398" t="s">
        <v>627</v>
      </c>
      <c r="I43" s="235" t="s">
        <v>694</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387" hidden="1" customHeight="1" thickBot="1" x14ac:dyDescent="0.3">
      <c r="A45" s="662"/>
      <c r="B45" s="103">
        <v>1640</v>
      </c>
      <c r="C45" s="455">
        <v>2330</v>
      </c>
      <c r="D45" s="703" t="s">
        <v>1199</v>
      </c>
      <c r="E45" s="762"/>
      <c r="F45" s="703" t="s">
        <v>1200</v>
      </c>
      <c r="G45" s="762"/>
      <c r="H45" s="491" t="s">
        <v>627</v>
      </c>
      <c r="I45" s="492" t="s">
        <v>861</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260.25" hidden="1" customHeight="1" thickBot="1" x14ac:dyDescent="0.3">
      <c r="A47" s="662"/>
      <c r="B47" s="103">
        <v>1640</v>
      </c>
      <c r="C47" s="104">
        <v>2655</v>
      </c>
      <c r="D47" s="728" t="s">
        <v>1202</v>
      </c>
      <c r="E47" s="729"/>
      <c r="F47" s="728" t="s">
        <v>1201</v>
      </c>
      <c r="G47" s="760"/>
      <c r="H47" s="491" t="s">
        <v>627</v>
      </c>
      <c r="I47" s="492" t="s">
        <v>861</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280.5" customHeight="1" thickBot="1" x14ac:dyDescent="0.3">
      <c r="A49" s="662"/>
      <c r="B49" s="103">
        <v>1640</v>
      </c>
      <c r="C49" s="158">
        <v>2549</v>
      </c>
      <c r="D49" s="728" t="s">
        <v>1204</v>
      </c>
      <c r="E49" s="729"/>
      <c r="F49" s="728" t="s">
        <v>1203</v>
      </c>
      <c r="G49" s="760"/>
      <c r="H49" s="491" t="s">
        <v>627</v>
      </c>
      <c r="I49" s="492" t="s">
        <v>861</v>
      </c>
    </row>
    <row r="50" spans="1:9" ht="35.1" customHeight="1" thickBot="1" x14ac:dyDescent="0.3">
      <c r="A50" s="661" t="s">
        <v>246</v>
      </c>
      <c r="B50" s="110" t="s">
        <v>235</v>
      </c>
      <c r="C50" s="107" t="s">
        <v>236</v>
      </c>
      <c r="D50" s="648" t="s">
        <v>237</v>
      </c>
      <c r="E50" s="649"/>
      <c r="F50" s="648" t="s">
        <v>238</v>
      </c>
      <c r="G50" s="649"/>
      <c r="H50" s="109" t="s">
        <v>239</v>
      </c>
      <c r="I50" s="111" t="s">
        <v>240</v>
      </c>
    </row>
    <row r="51" spans="1:9" ht="242.45" customHeight="1" thickBot="1" x14ac:dyDescent="0.3">
      <c r="A51" s="662"/>
      <c r="B51" s="101">
        <v>1640</v>
      </c>
      <c r="C51" s="106">
        <v>2743</v>
      </c>
      <c r="D51" s="728" t="s">
        <v>1192</v>
      </c>
      <c r="E51" s="761"/>
      <c r="F51" s="728" t="s">
        <v>1193</v>
      </c>
      <c r="G51" s="760"/>
      <c r="H51" s="491" t="s">
        <v>627</v>
      </c>
      <c r="I51" s="492" t="s">
        <v>861</v>
      </c>
    </row>
    <row r="52" spans="1:9" ht="35.1" customHeight="1" thickBot="1" x14ac:dyDescent="0.3">
      <c r="A52" s="661" t="s">
        <v>247</v>
      </c>
      <c r="B52" s="108" t="s">
        <v>235</v>
      </c>
      <c r="C52" s="107" t="s">
        <v>236</v>
      </c>
      <c r="D52" s="648" t="s">
        <v>237</v>
      </c>
      <c r="E52" s="649"/>
      <c r="F52" s="648" t="s">
        <v>238</v>
      </c>
      <c r="G52" s="649"/>
      <c r="H52" s="109" t="s">
        <v>239</v>
      </c>
      <c r="I52" s="111" t="s">
        <v>240</v>
      </c>
    </row>
    <row r="53" spans="1:9" ht="232.15" customHeight="1" thickBot="1" x14ac:dyDescent="0.3">
      <c r="A53" s="662"/>
      <c r="B53" s="101">
        <v>1640</v>
      </c>
      <c r="C53" s="106">
        <v>2578</v>
      </c>
      <c r="D53" s="728" t="s">
        <v>1191</v>
      </c>
      <c r="E53" s="759"/>
      <c r="F53" s="728" t="s">
        <v>1194</v>
      </c>
      <c r="G53" s="760"/>
      <c r="H53" s="491" t="s">
        <v>627</v>
      </c>
      <c r="I53" s="492" t="s">
        <v>861</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1">
        <v>1640</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1">
        <v>1640</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1">
        <v>1630</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1">
        <v>250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743" t="s">
        <v>252</v>
      </c>
      <c r="B65" s="744"/>
      <c r="C65" s="744"/>
      <c r="D65" s="744"/>
      <c r="E65" s="744"/>
      <c r="F65" s="744"/>
      <c r="G65" s="744"/>
      <c r="H65" s="744"/>
      <c r="I65" s="744"/>
    </row>
    <row r="66" spans="1:9" ht="112.5" customHeight="1" x14ac:dyDescent="0.25">
      <c r="A66" s="112" t="s">
        <v>253</v>
      </c>
      <c r="B66" s="736" t="s">
        <v>294</v>
      </c>
      <c r="C66" s="737"/>
      <c r="D66" s="597" t="s">
        <v>295</v>
      </c>
      <c r="E66" s="598"/>
      <c r="F66" s="597"/>
      <c r="G66" s="598"/>
      <c r="H66" s="597"/>
      <c r="I66" s="598"/>
    </row>
    <row r="67" spans="1:9" ht="40.5" customHeight="1" x14ac:dyDescent="0.25">
      <c r="A67" s="112" t="s">
        <v>257</v>
      </c>
      <c r="B67" s="758">
        <v>0.05</v>
      </c>
      <c r="C67" s="689"/>
      <c r="D67" s="758">
        <v>0.05</v>
      </c>
      <c r="E67" s="689"/>
      <c r="F67" s="574"/>
      <c r="G67" s="575"/>
      <c r="H67" s="574"/>
      <c r="I67" s="575"/>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0</v>
      </c>
      <c r="C69" s="114">
        <v>0</v>
      </c>
      <c r="D69" s="114">
        <v>0</v>
      </c>
      <c r="E69" s="114">
        <v>0</v>
      </c>
      <c r="F69" s="114"/>
      <c r="G69" s="115"/>
      <c r="H69" s="114"/>
      <c r="I69" s="115"/>
    </row>
    <row r="70" spans="1:9" ht="80.25" hidden="1" customHeight="1" x14ac:dyDescent="0.25">
      <c r="A70" s="112" t="s">
        <v>258</v>
      </c>
      <c r="B70" s="725" t="s">
        <v>618</v>
      </c>
      <c r="C70" s="726"/>
      <c r="D70" s="725" t="s">
        <v>618</v>
      </c>
      <c r="E70" s="726"/>
      <c r="F70" s="745"/>
      <c r="G70" s="746"/>
      <c r="H70" s="745"/>
      <c r="I70" s="746"/>
    </row>
    <row r="71" spans="1:9" ht="80.25" hidden="1" customHeight="1" x14ac:dyDescent="0.25">
      <c r="A71" s="112" t="s">
        <v>259</v>
      </c>
      <c r="B71" s="725" t="s">
        <v>618</v>
      </c>
      <c r="C71" s="726"/>
      <c r="D71" s="725" t="s">
        <v>618</v>
      </c>
      <c r="E71" s="726"/>
      <c r="F71" s="676"/>
      <c r="G71" s="675"/>
      <c r="H71" s="676"/>
      <c r="I71" s="675"/>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7.0000000000000007E-2</v>
      </c>
      <c r="C73" s="115">
        <v>7.0000000000000007E-2</v>
      </c>
      <c r="D73" s="114">
        <v>7.0000000000000007E-2</v>
      </c>
      <c r="E73" s="115">
        <v>7.0000000000000007E-2</v>
      </c>
      <c r="F73" s="114"/>
      <c r="G73" s="115"/>
      <c r="H73" s="114"/>
      <c r="I73" s="115"/>
    </row>
    <row r="74" spans="1:9" ht="288" hidden="1" customHeight="1" x14ac:dyDescent="0.25">
      <c r="A74" s="112" t="s">
        <v>258</v>
      </c>
      <c r="B74" s="584" t="s">
        <v>1205</v>
      </c>
      <c r="C74" s="585"/>
      <c r="D74" s="584" t="s">
        <v>695</v>
      </c>
      <c r="E74" s="585"/>
      <c r="F74" s="745"/>
      <c r="G74" s="746"/>
      <c r="H74" s="745"/>
      <c r="I74" s="746"/>
    </row>
    <row r="75" spans="1:9" ht="80.25" hidden="1" customHeight="1" x14ac:dyDescent="0.25">
      <c r="A75" s="112" t="s">
        <v>259</v>
      </c>
      <c r="B75" s="674" t="s">
        <v>696</v>
      </c>
      <c r="C75" s="675"/>
      <c r="D75" s="674" t="s">
        <v>697</v>
      </c>
      <c r="E75" s="675"/>
      <c r="F75" s="676"/>
      <c r="G75" s="675"/>
      <c r="H75" s="676"/>
      <c r="I75" s="675"/>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0.1</v>
      </c>
      <c r="C77" s="115">
        <v>0.1</v>
      </c>
      <c r="D77" s="114">
        <v>0.1</v>
      </c>
      <c r="E77" s="115">
        <v>0.1</v>
      </c>
      <c r="F77" s="114"/>
      <c r="G77" s="115"/>
      <c r="H77" s="114"/>
      <c r="I77" s="115"/>
    </row>
    <row r="78" spans="1:9" ht="291.75" hidden="1" customHeight="1" x14ac:dyDescent="0.25">
      <c r="A78" s="112" t="s">
        <v>258</v>
      </c>
      <c r="B78" s="723" t="s">
        <v>1206</v>
      </c>
      <c r="C78" s="724"/>
      <c r="D78" s="723" t="s">
        <v>748</v>
      </c>
      <c r="E78" s="724"/>
      <c r="F78" s="745"/>
      <c r="G78" s="746"/>
      <c r="H78" s="745"/>
      <c r="I78" s="746"/>
    </row>
    <row r="79" spans="1:9" ht="80.25" hidden="1" customHeight="1" x14ac:dyDescent="0.25">
      <c r="A79" s="112" t="s">
        <v>259</v>
      </c>
      <c r="B79" s="674" t="s">
        <v>750</v>
      </c>
      <c r="C79" s="675"/>
      <c r="D79" s="674" t="s">
        <v>749</v>
      </c>
      <c r="E79" s="675"/>
      <c r="F79" s="676"/>
      <c r="G79" s="675"/>
      <c r="H79" s="676"/>
      <c r="I79" s="675"/>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0.1</v>
      </c>
      <c r="C81" s="115">
        <v>0.1</v>
      </c>
      <c r="D81" s="114">
        <v>0.1</v>
      </c>
      <c r="E81" s="115">
        <v>0.1</v>
      </c>
      <c r="F81" s="114"/>
      <c r="G81" s="115"/>
      <c r="H81" s="114"/>
      <c r="I81" s="115"/>
    </row>
    <row r="82" spans="1:9" ht="280.5" hidden="1" customHeight="1" x14ac:dyDescent="0.25">
      <c r="A82" s="112" t="s">
        <v>258</v>
      </c>
      <c r="B82" s="756" t="s">
        <v>1207</v>
      </c>
      <c r="C82" s="757"/>
      <c r="D82" s="756" t="s">
        <v>925</v>
      </c>
      <c r="E82" s="757"/>
      <c r="F82" s="747"/>
      <c r="G82" s="748"/>
      <c r="H82" s="747"/>
      <c r="I82" s="748"/>
    </row>
    <row r="83" spans="1:9" ht="80.25" hidden="1" customHeight="1" x14ac:dyDescent="0.25">
      <c r="A83" s="112" t="s">
        <v>259</v>
      </c>
      <c r="B83" s="674" t="s">
        <v>862</v>
      </c>
      <c r="C83" s="698"/>
      <c r="D83" s="674" t="s">
        <v>863</v>
      </c>
      <c r="E83" s="698"/>
      <c r="F83" s="749"/>
      <c r="G83" s="698"/>
      <c r="H83" s="749"/>
      <c r="I83" s="698"/>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0.1</v>
      </c>
      <c r="C85" s="115">
        <v>0.1</v>
      </c>
      <c r="D85" s="114">
        <v>0.1</v>
      </c>
      <c r="E85" s="115">
        <v>0.1</v>
      </c>
      <c r="F85" s="114"/>
      <c r="G85" s="115"/>
      <c r="H85" s="114"/>
      <c r="I85" s="115"/>
    </row>
    <row r="86" spans="1:9" ht="307.5" hidden="1" customHeight="1" x14ac:dyDescent="0.25">
      <c r="A86" s="112" t="s">
        <v>258</v>
      </c>
      <c r="B86" s="754" t="s">
        <v>1208</v>
      </c>
      <c r="C86" s="755"/>
      <c r="D86" s="754" t="s">
        <v>933</v>
      </c>
      <c r="E86" s="755"/>
      <c r="F86" s="670"/>
      <c r="G86" s="670"/>
      <c r="H86" s="670"/>
      <c r="I86" s="670"/>
    </row>
    <row r="87" spans="1:9" ht="80.25" hidden="1" customHeight="1" x14ac:dyDescent="0.25">
      <c r="A87" s="112" t="s">
        <v>259</v>
      </c>
      <c r="B87" s="674" t="s">
        <v>929</v>
      </c>
      <c r="C87" s="675"/>
      <c r="D87" s="674" t="s">
        <v>930</v>
      </c>
      <c r="E87" s="675"/>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0.1</v>
      </c>
      <c r="C89" s="114">
        <v>0.1</v>
      </c>
      <c r="D89" s="114">
        <v>0.1</v>
      </c>
      <c r="E89" s="114">
        <v>0.1</v>
      </c>
      <c r="F89" s="114"/>
      <c r="G89" s="117"/>
      <c r="H89" s="114"/>
      <c r="I89" s="117"/>
    </row>
    <row r="90" spans="1:9" ht="270" customHeight="1" x14ac:dyDescent="0.25">
      <c r="A90" s="112" t="s">
        <v>258</v>
      </c>
      <c r="B90" s="752" t="s">
        <v>1209</v>
      </c>
      <c r="C90" s="753"/>
      <c r="D90" s="752" t="s">
        <v>1073</v>
      </c>
      <c r="E90" s="753"/>
      <c r="F90" s="586"/>
      <c r="G90" s="586"/>
      <c r="H90" s="586"/>
      <c r="I90" s="586"/>
    </row>
    <row r="91" spans="1:9" ht="80.25" customHeight="1" x14ac:dyDescent="0.25">
      <c r="A91" s="112" t="s">
        <v>259</v>
      </c>
      <c r="B91" s="674" t="s">
        <v>1071</v>
      </c>
      <c r="C91" s="675"/>
      <c r="D91" s="674" t="s">
        <v>1072</v>
      </c>
      <c r="E91" s="675"/>
      <c r="F91" s="582"/>
      <c r="G91" s="583"/>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0.1</v>
      </c>
      <c r="C93" s="114">
        <v>0.1</v>
      </c>
      <c r="D93" s="114">
        <v>0.1</v>
      </c>
      <c r="E93" s="114">
        <v>0.1</v>
      </c>
      <c r="F93" s="114"/>
      <c r="G93" s="117"/>
      <c r="H93" s="114"/>
      <c r="I93" s="117"/>
    </row>
    <row r="94" spans="1:9" ht="291.60000000000002" customHeight="1" x14ac:dyDescent="0.25">
      <c r="A94" s="112" t="s">
        <v>258</v>
      </c>
      <c r="B94" s="752" t="s">
        <v>1210</v>
      </c>
      <c r="C94" s="753"/>
      <c r="D94" s="752" t="s">
        <v>1097</v>
      </c>
      <c r="E94" s="753"/>
      <c r="F94" s="586"/>
      <c r="G94" s="586"/>
      <c r="H94" s="586"/>
      <c r="I94" s="586"/>
    </row>
    <row r="95" spans="1:9" ht="80.25" customHeight="1" x14ac:dyDescent="0.25">
      <c r="A95" s="112" t="s">
        <v>259</v>
      </c>
      <c r="B95" s="674" t="s">
        <v>1095</v>
      </c>
      <c r="C95" s="675"/>
      <c r="D95" s="674" t="s">
        <v>1096</v>
      </c>
      <c r="E95" s="675"/>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0.1</v>
      </c>
      <c r="C97" s="114">
        <v>0.1</v>
      </c>
      <c r="D97" s="114">
        <v>0.1</v>
      </c>
      <c r="E97" s="114">
        <v>0.1</v>
      </c>
      <c r="F97" s="114"/>
      <c r="G97" s="117"/>
      <c r="H97" s="114"/>
      <c r="I97" s="117"/>
    </row>
    <row r="98" spans="1:9" ht="316.5" customHeight="1" x14ac:dyDescent="0.25">
      <c r="A98" s="112" t="s">
        <v>258</v>
      </c>
      <c r="B98" s="750" t="s">
        <v>1190</v>
      </c>
      <c r="C98" s="751"/>
      <c r="D98" s="750" t="s">
        <v>1187</v>
      </c>
      <c r="E98" s="751"/>
      <c r="F98" s="586"/>
      <c r="G98" s="586"/>
      <c r="H98" s="586"/>
      <c r="I98" s="586"/>
    </row>
    <row r="99" spans="1:9" ht="80.25" customHeight="1" x14ac:dyDescent="0.25">
      <c r="A99" s="112" t="s">
        <v>259</v>
      </c>
      <c r="B99" s="674" t="s">
        <v>1186</v>
      </c>
      <c r="C99" s="675"/>
      <c r="D99" s="674" t="s">
        <v>1188</v>
      </c>
      <c r="E99" s="675"/>
      <c r="F99" s="676"/>
      <c r="G99" s="675"/>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0.1</v>
      </c>
      <c r="C101" s="117"/>
      <c r="D101" s="114">
        <v>0.1</v>
      </c>
      <c r="E101" s="117"/>
      <c r="F101" s="114"/>
      <c r="G101" s="117"/>
      <c r="H101" s="114"/>
      <c r="I101" s="117"/>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0.1</v>
      </c>
      <c r="C105" s="117"/>
      <c r="D105" s="114">
        <v>0.1</v>
      </c>
      <c r="E105" s="117"/>
      <c r="F105" s="114"/>
      <c r="G105" s="117"/>
      <c r="H105" s="114"/>
      <c r="I105" s="117"/>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0.1</v>
      </c>
      <c r="C109" s="117"/>
      <c r="D109" s="114">
        <v>0.1</v>
      </c>
      <c r="E109" s="117"/>
      <c r="F109" s="114"/>
      <c r="G109" s="117"/>
      <c r="H109" s="114"/>
      <c r="I109" s="117"/>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0.03</v>
      </c>
      <c r="C113" s="255"/>
      <c r="D113" s="114">
        <v>0.03</v>
      </c>
      <c r="E113" s="255"/>
      <c r="F113" s="114"/>
      <c r="G113" s="255"/>
      <c r="H113" s="114"/>
      <c r="I113" s="255"/>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1">(B69+B73+B77+B81+B85+B89+B93+B97+B101+B105+B109+B113)</f>
        <v>0.99999999999999989</v>
      </c>
      <c r="C116" s="118">
        <f t="shared" si="1"/>
        <v>0.66999999999999993</v>
      </c>
      <c r="D116" s="118">
        <f t="shared" si="1"/>
        <v>0.99999999999999989</v>
      </c>
      <c r="E116" s="118">
        <f t="shared" si="1"/>
        <v>0.66999999999999993</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B67:C67"/>
    <mergeCell ref="D67:E67"/>
    <mergeCell ref="A60:A61"/>
    <mergeCell ref="D60:E60"/>
    <mergeCell ref="F60:G60"/>
    <mergeCell ref="D61:E61"/>
    <mergeCell ref="F61:G61"/>
    <mergeCell ref="F66:G66"/>
    <mergeCell ref="F67:G67"/>
    <mergeCell ref="A72:A73"/>
    <mergeCell ref="B74:C74"/>
    <mergeCell ref="D74:E74"/>
    <mergeCell ref="B75:C75"/>
    <mergeCell ref="D75:E75"/>
    <mergeCell ref="A68:A69"/>
    <mergeCell ref="B70:C70"/>
    <mergeCell ref="D70:E70"/>
    <mergeCell ref="B71:C71"/>
    <mergeCell ref="D71:E71"/>
    <mergeCell ref="A80:A81"/>
    <mergeCell ref="B82:C82"/>
    <mergeCell ref="D82:E82"/>
    <mergeCell ref="B83:C83"/>
    <mergeCell ref="D83:E83"/>
    <mergeCell ref="A76:A77"/>
    <mergeCell ref="B78:C78"/>
    <mergeCell ref="D78:E78"/>
    <mergeCell ref="B79:C79"/>
    <mergeCell ref="D79:E79"/>
    <mergeCell ref="A88:A89"/>
    <mergeCell ref="B90:C90"/>
    <mergeCell ref="D90:E90"/>
    <mergeCell ref="B91:C91"/>
    <mergeCell ref="D91:E91"/>
    <mergeCell ref="A84:A85"/>
    <mergeCell ref="B86:C86"/>
    <mergeCell ref="D86:E86"/>
    <mergeCell ref="B87:C87"/>
    <mergeCell ref="D87:E87"/>
    <mergeCell ref="A96:A97"/>
    <mergeCell ref="B98:C98"/>
    <mergeCell ref="D98:E98"/>
    <mergeCell ref="B99:C99"/>
    <mergeCell ref="D99:E99"/>
    <mergeCell ref="A92:A93"/>
    <mergeCell ref="B94:C94"/>
    <mergeCell ref="D94:E94"/>
    <mergeCell ref="B95:C95"/>
    <mergeCell ref="D95:E95"/>
    <mergeCell ref="A104:A105"/>
    <mergeCell ref="B106:C106"/>
    <mergeCell ref="D106:E106"/>
    <mergeCell ref="B107:C107"/>
    <mergeCell ref="D107:E107"/>
    <mergeCell ref="A100:A101"/>
    <mergeCell ref="B102:C102"/>
    <mergeCell ref="D102:E102"/>
    <mergeCell ref="B103:C103"/>
    <mergeCell ref="D103:E103"/>
    <mergeCell ref="A112:A113"/>
    <mergeCell ref="B114:C114"/>
    <mergeCell ref="D114:E114"/>
    <mergeCell ref="B115:C115"/>
    <mergeCell ref="D115:E115"/>
    <mergeCell ref="A108:A109"/>
    <mergeCell ref="B110:C110"/>
    <mergeCell ref="D110:E110"/>
    <mergeCell ref="B111:C111"/>
    <mergeCell ref="D111:E111"/>
    <mergeCell ref="F70:G70"/>
    <mergeCell ref="F71:G71"/>
    <mergeCell ref="F74:G74"/>
    <mergeCell ref="F75:G75"/>
    <mergeCell ref="F78:G78"/>
    <mergeCell ref="F79:G79"/>
    <mergeCell ref="F82:G82"/>
    <mergeCell ref="F83:G83"/>
    <mergeCell ref="F86:G86"/>
    <mergeCell ref="F87:G87"/>
    <mergeCell ref="F90:G90"/>
    <mergeCell ref="F91:G91"/>
    <mergeCell ref="F94:G94"/>
    <mergeCell ref="F95:G95"/>
    <mergeCell ref="F98:G98"/>
    <mergeCell ref="F99:G99"/>
    <mergeCell ref="F102:G102"/>
    <mergeCell ref="F103:G103"/>
    <mergeCell ref="H83:I83"/>
    <mergeCell ref="H86:I86"/>
    <mergeCell ref="H87:I87"/>
    <mergeCell ref="H90:I90"/>
    <mergeCell ref="H91:I91"/>
    <mergeCell ref="H94:I94"/>
    <mergeCell ref="H95:I95"/>
    <mergeCell ref="H98:I98"/>
    <mergeCell ref="H99:I9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 ref="D83" r:id="rId5" xr:uid="{BC52A11C-A836-4190-907D-F798FE47D7E9}"/>
    <hyperlink ref="B83" r:id="rId6" xr:uid="{CF1FB37B-5650-4A9E-AC13-9247EDFD2B88}"/>
    <hyperlink ref="B87" r:id="rId7" xr:uid="{767D7375-4D7B-4CD8-B383-D16EEC38F12C}"/>
    <hyperlink ref="D87" r:id="rId8" xr:uid="{893BE68C-A520-4E42-A845-FDBA8630EFDC}"/>
    <hyperlink ref="B91" r:id="rId9" xr:uid="{B7184EF0-9D16-4531-9456-85E371E84F3F}"/>
    <hyperlink ref="D91" r:id="rId10" xr:uid="{84A06D3B-A8A5-44EF-921D-43FB65C7D466}"/>
    <hyperlink ref="B95" r:id="rId11" xr:uid="{9523F007-1852-47F0-978D-FB1C7A4B9BBB}"/>
    <hyperlink ref="D95" r:id="rId12" xr:uid="{9B39418F-D4A3-4C60-820A-A16ED96D2C65}"/>
    <hyperlink ref="B99" r:id="rId13" xr:uid="{C108CE10-8A17-444D-845B-144DADB197FD}"/>
    <hyperlink ref="D99" r:id="rId14" xr:uid="{49F4E353-18AF-4152-9F07-A1D1790753B5}"/>
  </hyperlinks>
  <pageMargins left="0.25" right="0.25" top="0.75" bottom="0.75" header="0.3" footer="0.3"/>
  <pageSetup scale="24" fitToHeight="0" orientation="landscape" r:id="rId15"/>
  <rowBreaks count="2" manualBreakCount="2">
    <brk id="49" max="15" man="1"/>
    <brk id="79" max="15" man="1"/>
  </rowBreaks>
  <drawing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rgb="FF00B050"/>
    <pageSetUpPr fitToPage="1"/>
  </sheetPr>
  <dimension ref="A1:O126"/>
  <sheetViews>
    <sheetView showGridLines="0" topLeftCell="A106" zoomScale="70" zoomScaleNormal="70" zoomScaleSheetLayoutView="20" workbookViewId="0">
      <selection activeCell="B103" sqref="B103:C103"/>
    </sheetView>
  </sheetViews>
  <sheetFormatPr baseColWidth="10" defaultColWidth="10.7109375" defaultRowHeight="14.25" x14ac:dyDescent="0.25"/>
  <cols>
    <col min="1" max="1" width="49.7109375" style="68" customWidth="1"/>
    <col min="2" max="2" width="35.7109375" style="68" customWidth="1"/>
    <col min="3" max="3" width="51.42578125" style="68" customWidth="1"/>
    <col min="4" max="4" width="35.7109375" style="68" customWidth="1"/>
    <col min="5" max="5" width="169.28515625" style="68" customWidth="1"/>
    <col min="6" max="6" width="35.7109375" style="68" customWidth="1"/>
    <col min="7" max="7" width="198.28515625" style="68" customWidth="1"/>
    <col min="8" max="8" width="48.5703125" style="68" customWidth="1"/>
    <col min="9" max="9" width="99.7109375" style="68" customWidth="1"/>
    <col min="10" max="13" width="35.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708" t="s">
        <v>296</v>
      </c>
      <c r="C11" s="709"/>
      <c r="D11" s="709"/>
      <c r="E11" s="709"/>
      <c r="F11" s="709"/>
      <c r="G11" s="709"/>
      <c r="H11" s="709"/>
      <c r="I11" s="709"/>
      <c r="J11" s="709"/>
      <c r="K11" s="710"/>
      <c r="L11" s="628" t="s">
        <v>845</v>
      </c>
      <c r="M11" s="639">
        <v>2024110010298</v>
      </c>
      <c r="N11" s="640"/>
      <c r="O11" s="641"/>
    </row>
    <row r="12" spans="1:15" ht="15" customHeight="1" x14ac:dyDescent="0.25">
      <c r="A12" s="626"/>
      <c r="B12" s="711"/>
      <c r="C12" s="712"/>
      <c r="D12" s="712"/>
      <c r="E12" s="712"/>
      <c r="F12" s="712"/>
      <c r="G12" s="712"/>
      <c r="H12" s="712"/>
      <c r="I12" s="712"/>
      <c r="J12" s="712"/>
      <c r="K12" s="713"/>
      <c r="L12" s="629"/>
      <c r="M12" s="642"/>
      <c r="N12" s="643"/>
      <c r="O12" s="644"/>
    </row>
    <row r="13" spans="1:15" ht="15" customHeight="1" thickBot="1" x14ac:dyDescent="0.3">
      <c r="A13" s="627"/>
      <c r="B13" s="714"/>
      <c r="C13" s="715"/>
      <c r="D13" s="715"/>
      <c r="E13" s="715"/>
      <c r="F13" s="715"/>
      <c r="G13" s="715"/>
      <c r="H13" s="715"/>
      <c r="I13" s="715"/>
      <c r="J13" s="715"/>
      <c r="K13" s="716"/>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297</v>
      </c>
      <c r="C15" s="613"/>
      <c r="D15" s="613"/>
      <c r="E15" s="613"/>
      <c r="F15" s="613"/>
      <c r="G15" s="619" t="s">
        <v>209</v>
      </c>
      <c r="H15" s="619"/>
      <c r="I15" s="614" t="s">
        <v>605</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298</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1439949000</v>
      </c>
      <c r="C24" s="91">
        <v>45553000</v>
      </c>
      <c r="D24" s="91"/>
      <c r="E24" s="401">
        <v>706073000</v>
      </c>
      <c r="F24" s="91">
        <v>102845000</v>
      </c>
      <c r="G24" s="91"/>
      <c r="H24" s="88"/>
      <c r="I24" s="88"/>
      <c r="J24" s="88"/>
      <c r="K24" s="88"/>
      <c r="L24" s="88"/>
      <c r="M24" s="88"/>
      <c r="N24" s="91">
        <f>SUM(B24:M24)</f>
        <v>2294420000</v>
      </c>
      <c r="O24" s="89"/>
    </row>
    <row r="25" spans="1:15" ht="32.1" customHeight="1" x14ac:dyDescent="0.25">
      <c r="A25" s="90" t="s">
        <v>222</v>
      </c>
      <c r="B25" s="91">
        <v>492072000</v>
      </c>
      <c r="C25" s="91">
        <v>650836000</v>
      </c>
      <c r="D25" s="91">
        <v>196991459</v>
      </c>
      <c r="E25" s="91">
        <v>49050000</v>
      </c>
      <c r="F25" s="91">
        <v>633517216</v>
      </c>
      <c r="G25" s="91">
        <v>48538333</v>
      </c>
      <c r="H25" s="91"/>
      <c r="I25" s="91">
        <v>42219333</v>
      </c>
      <c r="J25" s="91"/>
      <c r="K25" s="91"/>
      <c r="L25" s="91"/>
      <c r="M25" s="91"/>
      <c r="N25" s="91">
        <f>SUM(B25:M25)</f>
        <v>2113224341</v>
      </c>
      <c r="O25" s="120">
        <f>+(B25+C25+D25+E25+F25+G25+H25+I25+J25+K25+L25+M25)/N24</f>
        <v>0.9210276849922856</v>
      </c>
    </row>
    <row r="26" spans="1:15" ht="32.1" customHeight="1" x14ac:dyDescent="0.25">
      <c r="A26" s="90" t="s">
        <v>223</v>
      </c>
      <c r="B26" s="91"/>
      <c r="C26" s="91">
        <v>7195133</v>
      </c>
      <c r="D26" s="91">
        <v>111170874</v>
      </c>
      <c r="E26" s="462">
        <v>127214533</v>
      </c>
      <c r="F26" s="91">
        <v>160841619</v>
      </c>
      <c r="G26" s="91">
        <v>136522000</v>
      </c>
      <c r="H26" s="91">
        <v>400417156</v>
      </c>
      <c r="I26" s="91">
        <v>189312066</v>
      </c>
      <c r="J26" s="91"/>
      <c r="K26" s="91"/>
      <c r="L26" s="91"/>
      <c r="M26" s="91"/>
      <c r="N26" s="445">
        <f t="shared" ref="N26:N29" si="0">SUM(B26:M26)</f>
        <v>1132673381</v>
      </c>
      <c r="O26" s="120"/>
    </row>
    <row r="27" spans="1:15" ht="32.1" customHeight="1" x14ac:dyDescent="0.25">
      <c r="A27" s="90" t="s">
        <v>224</v>
      </c>
      <c r="B27" s="91"/>
      <c r="C27" s="91">
        <v>51383733</v>
      </c>
      <c r="D27" s="91"/>
      <c r="E27" s="91"/>
      <c r="F27" s="91"/>
      <c r="G27" s="91"/>
      <c r="H27" s="91"/>
      <c r="I27" s="91"/>
      <c r="J27" s="91"/>
      <c r="K27" s="91"/>
      <c r="L27" s="91"/>
      <c r="M27" s="332">
        <v>3639133</v>
      </c>
      <c r="N27" s="91">
        <f t="shared" si="0"/>
        <v>55022866</v>
      </c>
      <c r="O27" s="333"/>
    </row>
    <row r="28" spans="1:15" ht="32.1" customHeight="1" x14ac:dyDescent="0.25">
      <c r="A28" s="90" t="s">
        <v>225</v>
      </c>
      <c r="B28" s="91">
        <v>0</v>
      </c>
      <c r="C28" s="91"/>
      <c r="D28" s="91"/>
      <c r="E28" s="91"/>
      <c r="F28" s="91">
        <v>3639133</v>
      </c>
      <c r="G28" s="91"/>
      <c r="H28" s="91"/>
      <c r="I28" s="91"/>
      <c r="J28" s="91"/>
      <c r="K28" s="91"/>
      <c r="L28" s="91"/>
      <c r="M28" s="91"/>
      <c r="N28" s="91">
        <f t="shared" si="0"/>
        <v>3639133</v>
      </c>
      <c r="O28" s="92"/>
    </row>
    <row r="29" spans="1:15" ht="32.1" customHeight="1" thickBot="1" x14ac:dyDescent="0.3">
      <c r="A29" s="93" t="s">
        <v>226</v>
      </c>
      <c r="B29" s="94">
        <v>0</v>
      </c>
      <c r="C29" s="94">
        <v>51383733</v>
      </c>
      <c r="D29" s="94"/>
      <c r="E29" s="94"/>
      <c r="F29" s="94"/>
      <c r="G29" s="94"/>
      <c r="H29" s="94"/>
      <c r="I29" s="94"/>
      <c r="J29" s="94"/>
      <c r="K29" s="94"/>
      <c r="L29" s="94"/>
      <c r="M29" s="94"/>
      <c r="N29" s="94">
        <f t="shared" si="0"/>
        <v>51383733</v>
      </c>
      <c r="O29" s="393">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Fortalecer y transversalizar los 4 componentes del Sistema SOFIA con la implementación y coordinación de acciones en el ámbito distrital</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23</v>
      </c>
      <c r="I35" s="663"/>
      <c r="J35" s="98"/>
    </row>
    <row r="36" spans="1:10" ht="50.25" customHeight="1" thickBot="1" x14ac:dyDescent="0.3">
      <c r="A36" s="662"/>
      <c r="B36" s="266">
        <v>4</v>
      </c>
      <c r="C36" s="266">
        <v>4</v>
      </c>
      <c r="D36" s="266">
        <v>4</v>
      </c>
      <c r="E36" s="266">
        <v>4</v>
      </c>
      <c r="F36" s="268">
        <v>4</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171.75" hidden="1" thickBot="1" x14ac:dyDescent="0.3">
      <c r="A39" s="662"/>
      <c r="B39" s="400">
        <v>4</v>
      </c>
      <c r="C39" s="104">
        <v>4</v>
      </c>
      <c r="D39" s="772" t="s">
        <v>1059</v>
      </c>
      <c r="E39" s="773"/>
      <c r="F39" s="772" t="s">
        <v>1064</v>
      </c>
      <c r="G39" s="773"/>
      <c r="H39" s="402" t="s">
        <v>627</v>
      </c>
      <c r="I39" s="403" t="s">
        <v>698</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171.75" hidden="1" thickBot="1" x14ac:dyDescent="0.3">
      <c r="A41" s="662"/>
      <c r="B41" s="103">
        <v>4</v>
      </c>
      <c r="C41" s="104">
        <v>4</v>
      </c>
      <c r="D41" s="772" t="s">
        <v>1058</v>
      </c>
      <c r="E41" s="773"/>
      <c r="F41" s="772" t="s">
        <v>1063</v>
      </c>
      <c r="G41" s="773"/>
      <c r="H41" s="402" t="s">
        <v>627</v>
      </c>
      <c r="I41" s="404" t="s">
        <v>698</v>
      </c>
      <c r="J41" s="405"/>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210.75" hidden="1" customHeight="1" thickBot="1" x14ac:dyDescent="0.3">
      <c r="A43" s="662"/>
      <c r="B43" s="103">
        <v>4</v>
      </c>
      <c r="C43" s="104">
        <v>4</v>
      </c>
      <c r="D43" s="772" t="s">
        <v>793</v>
      </c>
      <c r="E43" s="773"/>
      <c r="F43" s="772" t="s">
        <v>794</v>
      </c>
      <c r="G43" s="773"/>
      <c r="H43" s="402" t="s">
        <v>627</v>
      </c>
      <c r="I43" s="404" t="s">
        <v>698</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173.25" hidden="1" customHeight="1" thickBot="1" x14ac:dyDescent="0.3">
      <c r="A45" s="662"/>
      <c r="B45" s="103">
        <v>4</v>
      </c>
      <c r="C45" s="103">
        <v>4</v>
      </c>
      <c r="D45" s="772" t="s">
        <v>886</v>
      </c>
      <c r="E45" s="773"/>
      <c r="F45" s="772" t="s">
        <v>887</v>
      </c>
      <c r="G45" s="773"/>
      <c r="H45" s="402" t="s">
        <v>627</v>
      </c>
      <c r="I45" s="404" t="s">
        <v>698</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73.25" hidden="1" customHeight="1" thickBot="1" x14ac:dyDescent="0.3">
      <c r="A47" s="662"/>
      <c r="B47" s="103">
        <v>4</v>
      </c>
      <c r="C47" s="104">
        <v>4</v>
      </c>
      <c r="D47" s="772" t="s">
        <v>943</v>
      </c>
      <c r="E47" s="773"/>
      <c r="F47" s="772" t="s">
        <v>944</v>
      </c>
      <c r="G47" s="773"/>
      <c r="H47" s="402" t="s">
        <v>627</v>
      </c>
      <c r="I47" s="404" t="s">
        <v>698</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86.75" customHeight="1" thickBot="1" x14ac:dyDescent="0.3">
      <c r="A49" s="662"/>
      <c r="B49" s="105">
        <v>4</v>
      </c>
      <c r="C49" s="101">
        <v>4</v>
      </c>
      <c r="D49" s="772" t="s">
        <v>1061</v>
      </c>
      <c r="E49" s="773"/>
      <c r="F49" s="772" t="s">
        <v>1062</v>
      </c>
      <c r="G49" s="773"/>
      <c r="H49" s="402" t="s">
        <v>627</v>
      </c>
      <c r="I49" s="404" t="s">
        <v>698</v>
      </c>
    </row>
    <row r="50" spans="1:9" ht="35.1" customHeight="1" thickBot="1" x14ac:dyDescent="0.3">
      <c r="A50" s="661" t="s">
        <v>246</v>
      </c>
      <c r="B50" s="108" t="s">
        <v>235</v>
      </c>
      <c r="C50" s="107" t="s">
        <v>236</v>
      </c>
      <c r="D50" s="648" t="s">
        <v>237</v>
      </c>
      <c r="E50" s="649"/>
      <c r="F50" s="648" t="s">
        <v>238</v>
      </c>
      <c r="G50" s="649"/>
      <c r="H50" s="109" t="s">
        <v>239</v>
      </c>
      <c r="I50" s="111" t="s">
        <v>240</v>
      </c>
    </row>
    <row r="51" spans="1:9" ht="120.75" customHeight="1" thickBot="1" x14ac:dyDescent="0.3">
      <c r="A51" s="662"/>
      <c r="B51" s="105">
        <v>4</v>
      </c>
      <c r="C51" s="106">
        <v>4</v>
      </c>
      <c r="D51" s="772" t="s">
        <v>1153</v>
      </c>
      <c r="E51" s="773"/>
      <c r="F51" s="772" t="s">
        <v>1154</v>
      </c>
      <c r="G51" s="773"/>
      <c r="H51" s="402" t="s">
        <v>627</v>
      </c>
      <c r="I51" s="404" t="s">
        <v>698</v>
      </c>
    </row>
    <row r="52" spans="1:9" ht="35.1" customHeight="1" thickBot="1" x14ac:dyDescent="0.3">
      <c r="A52" s="661" t="s">
        <v>247</v>
      </c>
      <c r="B52" s="108" t="s">
        <v>235</v>
      </c>
      <c r="C52" s="107" t="s">
        <v>236</v>
      </c>
      <c r="D52" s="648" t="s">
        <v>237</v>
      </c>
      <c r="E52" s="649"/>
      <c r="F52" s="648" t="s">
        <v>238</v>
      </c>
      <c r="G52" s="649"/>
      <c r="H52" s="109" t="s">
        <v>239</v>
      </c>
      <c r="I52" s="111" t="s">
        <v>240</v>
      </c>
    </row>
    <row r="53" spans="1:9" ht="120.75" customHeight="1" thickBot="1" x14ac:dyDescent="0.3">
      <c r="A53" s="662"/>
      <c r="B53" s="105">
        <v>4</v>
      </c>
      <c r="C53" s="106">
        <v>4</v>
      </c>
      <c r="D53" s="772" t="s">
        <v>1224</v>
      </c>
      <c r="E53" s="773"/>
      <c r="F53" s="772" t="s">
        <v>1225</v>
      </c>
      <c r="G53" s="773"/>
      <c r="H53" s="402" t="s">
        <v>627</v>
      </c>
      <c r="I53" s="404" t="s">
        <v>698</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4</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4</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4</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25.25" customHeight="1" x14ac:dyDescent="0.25">
      <c r="A66" s="112" t="s">
        <v>253</v>
      </c>
      <c r="B66" s="597" t="s">
        <v>299</v>
      </c>
      <c r="C66" s="598"/>
      <c r="D66" s="597" t="s">
        <v>300</v>
      </c>
      <c r="E66" s="598"/>
      <c r="F66" s="597" t="s">
        <v>301</v>
      </c>
      <c r="G66" s="598"/>
      <c r="H66" s="597"/>
      <c r="I66" s="598"/>
    </row>
    <row r="67" spans="1:9" ht="40.5" customHeight="1" x14ac:dyDescent="0.25">
      <c r="A67" s="112" t="s">
        <v>257</v>
      </c>
      <c r="B67" s="574">
        <v>0.03</v>
      </c>
      <c r="C67" s="575"/>
      <c r="D67" s="574">
        <v>0.03</v>
      </c>
      <c r="E67" s="575"/>
      <c r="F67" s="574">
        <v>0.04</v>
      </c>
      <c r="G67" s="575"/>
      <c r="H67" s="574"/>
      <c r="I67" s="575"/>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5">
        <v>0.05</v>
      </c>
      <c r="C69" s="115">
        <v>0.05</v>
      </c>
      <c r="D69" s="114">
        <v>0</v>
      </c>
      <c r="E69" s="115">
        <v>0</v>
      </c>
      <c r="F69" s="115">
        <v>0.05</v>
      </c>
      <c r="G69" s="115">
        <v>0.05</v>
      </c>
      <c r="H69" s="114"/>
      <c r="I69" s="115"/>
    </row>
    <row r="70" spans="1:9" ht="256.5" hidden="1" customHeight="1" x14ac:dyDescent="0.25">
      <c r="A70" s="112" t="s">
        <v>258</v>
      </c>
      <c r="B70" s="770" t="s">
        <v>699</v>
      </c>
      <c r="C70" s="771"/>
      <c r="D70" s="725" t="s">
        <v>618</v>
      </c>
      <c r="E70" s="726"/>
      <c r="F70" s="770" t="s">
        <v>700</v>
      </c>
      <c r="G70" s="771"/>
      <c r="H70" s="745"/>
      <c r="I70" s="746"/>
    </row>
    <row r="71" spans="1:9" ht="80.25" hidden="1" customHeight="1" x14ac:dyDescent="0.25">
      <c r="A71" s="112" t="s">
        <v>259</v>
      </c>
      <c r="B71" s="674" t="s">
        <v>701</v>
      </c>
      <c r="C71" s="675"/>
      <c r="D71" s="725" t="s">
        <v>618</v>
      </c>
      <c r="E71" s="726"/>
      <c r="F71" s="674" t="s">
        <v>702</v>
      </c>
      <c r="G71" s="675"/>
      <c r="H71" s="676"/>
      <c r="I71" s="675"/>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5">
        <v>0.05</v>
      </c>
      <c r="C73" s="115">
        <v>0.05</v>
      </c>
      <c r="D73" s="114">
        <v>0.1</v>
      </c>
      <c r="E73" s="115">
        <v>0.1</v>
      </c>
      <c r="F73" s="115">
        <v>0.05</v>
      </c>
      <c r="G73" s="115">
        <v>0.05</v>
      </c>
      <c r="H73" s="114"/>
      <c r="I73" s="115"/>
    </row>
    <row r="74" spans="1:9" ht="409.5" hidden="1" customHeight="1" x14ac:dyDescent="0.25">
      <c r="A74" s="112" t="s">
        <v>258</v>
      </c>
      <c r="B74" s="770" t="s">
        <v>1060</v>
      </c>
      <c r="C74" s="771"/>
      <c r="D74" s="770" t="s">
        <v>703</v>
      </c>
      <c r="E74" s="771"/>
      <c r="F74" s="770" t="s">
        <v>704</v>
      </c>
      <c r="G74" s="771"/>
      <c r="H74" s="745"/>
      <c r="I74" s="746"/>
    </row>
    <row r="75" spans="1:9" ht="80.25" hidden="1" customHeight="1" x14ac:dyDescent="0.25">
      <c r="A75" s="112" t="s">
        <v>259</v>
      </c>
      <c r="B75" s="674" t="s">
        <v>705</v>
      </c>
      <c r="C75" s="675"/>
      <c r="D75" s="674" t="s">
        <v>706</v>
      </c>
      <c r="E75" s="675"/>
      <c r="F75" s="674" t="s">
        <v>707</v>
      </c>
      <c r="G75" s="675"/>
      <c r="H75" s="676"/>
      <c r="I75" s="675"/>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0.1</v>
      </c>
      <c r="C77" s="115">
        <v>0.1</v>
      </c>
      <c r="D77" s="114">
        <v>0.1</v>
      </c>
      <c r="E77" s="115">
        <v>0.1</v>
      </c>
      <c r="F77" s="114">
        <v>0.1</v>
      </c>
      <c r="G77" s="115">
        <v>0.1</v>
      </c>
      <c r="H77" s="114"/>
      <c r="I77" s="115"/>
    </row>
    <row r="78" spans="1:9" ht="408.75" hidden="1" customHeight="1" x14ac:dyDescent="0.25">
      <c r="A78" s="112" t="s">
        <v>258</v>
      </c>
      <c r="B78" s="764" t="s">
        <v>795</v>
      </c>
      <c r="C78" s="765"/>
      <c r="D78" s="764" t="s">
        <v>796</v>
      </c>
      <c r="E78" s="765"/>
      <c r="F78" s="764" t="s">
        <v>797</v>
      </c>
      <c r="G78" s="765"/>
      <c r="H78" s="745"/>
      <c r="I78" s="746"/>
    </row>
    <row r="79" spans="1:9" ht="80.25" hidden="1" customHeight="1" x14ac:dyDescent="0.25">
      <c r="A79" s="112" t="s">
        <v>259</v>
      </c>
      <c r="B79" s="674" t="s">
        <v>798</v>
      </c>
      <c r="C79" s="675"/>
      <c r="D79" s="674" t="s">
        <v>799</v>
      </c>
      <c r="E79" s="675"/>
      <c r="F79" s="674" t="s">
        <v>800</v>
      </c>
      <c r="G79" s="675"/>
      <c r="H79" s="676"/>
      <c r="I79" s="675"/>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0.1</v>
      </c>
      <c r="C81" s="115">
        <v>0.1</v>
      </c>
      <c r="D81" s="114">
        <v>0.1</v>
      </c>
      <c r="E81" s="115">
        <v>0.1</v>
      </c>
      <c r="F81" s="114">
        <v>0.1</v>
      </c>
      <c r="G81" s="115">
        <v>0.1</v>
      </c>
      <c r="H81" s="114"/>
      <c r="I81" s="115"/>
    </row>
    <row r="82" spans="1:9" ht="409.6" hidden="1" customHeight="1" x14ac:dyDescent="0.25">
      <c r="A82" s="112" t="s">
        <v>258</v>
      </c>
      <c r="B82" s="764" t="s">
        <v>928</v>
      </c>
      <c r="C82" s="765"/>
      <c r="D82" s="764" t="s">
        <v>888</v>
      </c>
      <c r="E82" s="765"/>
      <c r="F82" s="764" t="s">
        <v>889</v>
      </c>
      <c r="G82" s="765"/>
      <c r="H82" s="747"/>
      <c r="I82" s="748"/>
    </row>
    <row r="83" spans="1:9" ht="80.25" hidden="1" customHeight="1" x14ac:dyDescent="0.25">
      <c r="A83" s="112" t="s">
        <v>259</v>
      </c>
      <c r="B83" s="674" t="s">
        <v>890</v>
      </c>
      <c r="C83" s="675"/>
      <c r="D83" s="674" t="s">
        <v>891</v>
      </c>
      <c r="E83" s="675"/>
      <c r="F83" s="674" t="s">
        <v>892</v>
      </c>
      <c r="G83" s="675"/>
      <c r="H83" s="749"/>
      <c r="I83" s="698"/>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0.1</v>
      </c>
      <c r="C85" s="115">
        <v>0.1</v>
      </c>
      <c r="D85" s="114">
        <v>0.1</v>
      </c>
      <c r="E85" s="115">
        <v>0.1</v>
      </c>
      <c r="F85" s="114">
        <v>0.1</v>
      </c>
      <c r="G85" s="115">
        <v>0.1</v>
      </c>
      <c r="H85" s="114"/>
      <c r="I85" s="115"/>
    </row>
    <row r="86" spans="1:9" ht="349.5" hidden="1" customHeight="1" x14ac:dyDescent="0.25">
      <c r="A86" s="112" t="s">
        <v>258</v>
      </c>
      <c r="B86" s="764" t="s">
        <v>945</v>
      </c>
      <c r="C86" s="765"/>
      <c r="D86" s="764" t="s">
        <v>938</v>
      </c>
      <c r="E86" s="765"/>
      <c r="F86" s="764" t="s">
        <v>939</v>
      </c>
      <c r="G86" s="765"/>
      <c r="H86" s="670"/>
      <c r="I86" s="670"/>
    </row>
    <row r="87" spans="1:9" ht="80.25" hidden="1" customHeight="1" x14ac:dyDescent="0.25">
      <c r="A87" s="112" t="s">
        <v>259</v>
      </c>
      <c r="B87" s="674" t="s">
        <v>940</v>
      </c>
      <c r="C87" s="675"/>
      <c r="D87" s="741" t="s">
        <v>941</v>
      </c>
      <c r="E87" s="583"/>
      <c r="F87" s="741" t="s">
        <v>942</v>
      </c>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0.1</v>
      </c>
      <c r="C89" s="114">
        <v>0.1</v>
      </c>
      <c r="D89" s="114">
        <v>0.1</v>
      </c>
      <c r="E89" s="114">
        <v>0.1</v>
      </c>
      <c r="F89" s="114">
        <v>0.1</v>
      </c>
      <c r="G89" s="114">
        <v>0.1</v>
      </c>
      <c r="H89" s="114"/>
      <c r="I89" s="117"/>
    </row>
    <row r="90" spans="1:9" ht="408.75" customHeight="1" x14ac:dyDescent="0.25">
      <c r="A90" s="112" t="s">
        <v>258</v>
      </c>
      <c r="B90" s="764" t="s">
        <v>1049</v>
      </c>
      <c r="C90" s="765"/>
      <c r="D90" s="764" t="s">
        <v>1050</v>
      </c>
      <c r="E90" s="765"/>
      <c r="F90" s="764" t="s">
        <v>1051</v>
      </c>
      <c r="G90" s="765"/>
      <c r="H90" s="586"/>
      <c r="I90" s="586"/>
    </row>
    <row r="91" spans="1:9" ht="80.25" customHeight="1" x14ac:dyDescent="0.25">
      <c r="A91" s="112" t="s">
        <v>259</v>
      </c>
      <c r="B91" s="674" t="s">
        <v>1052</v>
      </c>
      <c r="C91" s="675"/>
      <c r="D91" s="674" t="s">
        <v>1053</v>
      </c>
      <c r="E91" s="675"/>
      <c r="F91" s="674" t="s">
        <v>1054</v>
      </c>
      <c r="G91" s="675"/>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0.1</v>
      </c>
      <c r="C93" s="114">
        <v>0.1</v>
      </c>
      <c r="D93" s="114">
        <v>0.1</v>
      </c>
      <c r="E93" s="114">
        <v>0.1</v>
      </c>
      <c r="F93" s="114">
        <v>0.1</v>
      </c>
      <c r="G93" s="114">
        <v>0.1</v>
      </c>
      <c r="H93" s="114">
        <v>0.1</v>
      </c>
      <c r="I93" s="117"/>
    </row>
    <row r="94" spans="1:9" ht="371.25" customHeight="1" x14ac:dyDescent="0.25">
      <c r="A94" s="112" t="s">
        <v>258</v>
      </c>
      <c r="B94" s="764" t="s">
        <v>1155</v>
      </c>
      <c r="C94" s="765"/>
      <c r="D94" s="768" t="s">
        <v>1176</v>
      </c>
      <c r="E94" s="769"/>
      <c r="F94" s="764" t="s">
        <v>1156</v>
      </c>
      <c r="G94" s="765"/>
      <c r="H94" s="586"/>
      <c r="I94" s="586"/>
    </row>
    <row r="95" spans="1:9" ht="80.25" customHeight="1" x14ac:dyDescent="0.25">
      <c r="A95" s="112" t="s">
        <v>259</v>
      </c>
      <c r="B95" s="674" t="s">
        <v>1157</v>
      </c>
      <c r="C95" s="675"/>
      <c r="D95" s="674" t="s">
        <v>1158</v>
      </c>
      <c r="E95" s="675"/>
      <c r="F95" s="674" t="s">
        <v>1159</v>
      </c>
      <c r="G95" s="675"/>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0.1</v>
      </c>
      <c r="C97" s="114">
        <v>0.1</v>
      </c>
      <c r="D97" s="114">
        <v>0.1</v>
      </c>
      <c r="E97" s="114">
        <v>0.1</v>
      </c>
      <c r="F97" s="114">
        <v>0.1</v>
      </c>
      <c r="G97" s="114">
        <v>0.1</v>
      </c>
      <c r="H97" s="114"/>
      <c r="I97" s="117"/>
    </row>
    <row r="98" spans="1:9" ht="408.75" customHeight="1" x14ac:dyDescent="0.25">
      <c r="A98" s="112" t="s">
        <v>258</v>
      </c>
      <c r="B98" s="764" t="s">
        <v>1226</v>
      </c>
      <c r="C98" s="765"/>
      <c r="D98" s="766" t="s">
        <v>1227</v>
      </c>
      <c r="E98" s="767"/>
      <c r="F98" s="723" t="s">
        <v>1228</v>
      </c>
      <c r="G98" s="724"/>
      <c r="H98" s="586"/>
      <c r="I98" s="586"/>
    </row>
    <row r="99" spans="1:9" ht="80.25" customHeight="1" x14ac:dyDescent="0.25">
      <c r="A99" s="112" t="s">
        <v>259</v>
      </c>
      <c r="B99" s="674" t="s">
        <v>1229</v>
      </c>
      <c r="C99" s="675"/>
      <c r="D99" s="674" t="s">
        <v>1230</v>
      </c>
      <c r="E99" s="675"/>
      <c r="F99" s="674" t="s">
        <v>1231</v>
      </c>
      <c r="G99" s="675"/>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0.1</v>
      </c>
      <c r="C101" s="115"/>
      <c r="D101" s="114">
        <v>0.1</v>
      </c>
      <c r="E101" s="115"/>
      <c r="F101" s="114">
        <v>0.1</v>
      </c>
      <c r="G101" s="115"/>
      <c r="H101" s="114"/>
      <c r="I101" s="117"/>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0.1</v>
      </c>
      <c r="C105" s="115"/>
      <c r="D105" s="114">
        <v>0.1</v>
      </c>
      <c r="E105" s="115"/>
      <c r="F105" s="114">
        <v>0.1</v>
      </c>
      <c r="G105" s="115"/>
      <c r="H105" s="114"/>
      <c r="I105" s="117"/>
    </row>
    <row r="106" spans="1:9" ht="80.25" customHeight="1" x14ac:dyDescent="0.25">
      <c r="A106" s="112" t="s">
        <v>258</v>
      </c>
      <c r="B106" s="745"/>
      <c r="C106" s="746"/>
      <c r="D106" s="745"/>
      <c r="E106" s="746"/>
      <c r="F106" s="745"/>
      <c r="G106" s="746"/>
      <c r="H106" s="586"/>
      <c r="I106" s="586"/>
    </row>
    <row r="107" spans="1:9" ht="80.25" customHeight="1" x14ac:dyDescent="0.25">
      <c r="A107" s="112" t="s">
        <v>259</v>
      </c>
      <c r="B107" s="676"/>
      <c r="C107" s="675"/>
      <c r="D107" s="676"/>
      <c r="E107" s="675"/>
      <c r="F107" s="676"/>
      <c r="G107" s="675"/>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0.1</v>
      </c>
      <c r="C109" s="115"/>
      <c r="D109" s="114">
        <v>0.1</v>
      </c>
      <c r="E109" s="115"/>
      <c r="F109" s="114">
        <v>0.1</v>
      </c>
      <c r="G109" s="115"/>
      <c r="H109" s="114"/>
      <c r="I109" s="117"/>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v>
      </c>
      <c r="C113" s="255"/>
      <c r="D113" s="114">
        <v>0</v>
      </c>
      <c r="E113" s="255"/>
      <c r="F113" s="114">
        <v>0</v>
      </c>
      <c r="G113" s="255"/>
      <c r="H113" s="114"/>
      <c r="I113" s="255"/>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1">(B69+B73+B77+B81+B85+B89+B93+B97+B101+B105+B109+B113)</f>
        <v>0.99999999999999989</v>
      </c>
      <c r="C116" s="118">
        <f t="shared" si="1"/>
        <v>0.7</v>
      </c>
      <c r="D116" s="118">
        <f t="shared" si="1"/>
        <v>0.99999999999999989</v>
      </c>
      <c r="E116" s="118">
        <f t="shared" si="1"/>
        <v>0.7</v>
      </c>
      <c r="F116" s="118">
        <f t="shared" si="1"/>
        <v>0.99999999999999989</v>
      </c>
      <c r="G116" s="118">
        <f t="shared" si="1"/>
        <v>0.7</v>
      </c>
      <c r="H116" s="118">
        <f t="shared" si="1"/>
        <v>0.1</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 ref="B83" r:id="rId9" xr:uid="{9F9EC8CA-2553-42AE-8E26-D02CA7CD22E7}"/>
    <hyperlink ref="D83" r:id="rId10" xr:uid="{E4CBD24A-3235-4388-8201-105D63B07027}"/>
    <hyperlink ref="F83" r:id="rId11" xr:uid="{6958E06B-CA11-4ACA-A686-C28C24E5F6B7}"/>
    <hyperlink ref="B87" r:id="rId12" xr:uid="{C93660CA-9CEC-4783-94C1-298EF5F983A7}"/>
    <hyperlink ref="D87" r:id="rId13" xr:uid="{0946B0D7-79FB-4B3C-9022-5038A2779F4C}"/>
    <hyperlink ref="F87" r:id="rId14" xr:uid="{115C585A-0F98-40E6-9FA9-2A0FBBDAD6BA}"/>
    <hyperlink ref="B91" r:id="rId15" xr:uid="{CF8AC45F-F34B-4211-8696-EE5ED4B4D99B}"/>
    <hyperlink ref="D91" r:id="rId16" xr:uid="{85A710B9-39EA-4998-B0BF-A04F9FAE6677}"/>
    <hyperlink ref="F91" r:id="rId17" xr:uid="{C114DCF3-1050-496D-9A17-A53ABA4A9DC5}"/>
    <hyperlink ref="B95" r:id="rId18" xr:uid="{659A3051-A1DF-434B-BB88-4C649F09AA63}"/>
    <hyperlink ref="D95" r:id="rId19" xr:uid="{DAA4477F-23DF-497D-A414-B5534D35CCA2}"/>
    <hyperlink ref="F95" r:id="rId20" xr:uid="{DB13CCBC-3EB8-4D89-B8F8-90DB83F87A75}"/>
    <hyperlink ref="F99" r:id="rId21" xr:uid="{4D7DFEC2-99BD-4746-A5F0-F9328B2805C2}"/>
    <hyperlink ref="D99" r:id="rId22" xr:uid="{D3DE4CBF-9D82-4B0C-83D6-A61C8ED36E85}"/>
    <hyperlink ref="B99" r:id="rId23" xr:uid="{6A2A61D3-63A2-4B54-AF88-08595A9CD0DE}"/>
  </hyperlinks>
  <pageMargins left="0.25" right="0.25" top="0.75" bottom="0.75" header="0.3" footer="0.3"/>
  <pageSetup scale="15" fitToHeight="0" orientation="landscape" r:id="rId24"/>
  <rowBreaks count="2" manualBreakCount="2">
    <brk id="49" max="15" man="1"/>
    <brk id="79" max="15" man="1"/>
  </rowBreaks>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rgb="FF00B050"/>
    <pageSetUpPr fitToPage="1"/>
  </sheetPr>
  <dimension ref="A1:O126"/>
  <sheetViews>
    <sheetView showGridLines="0" topLeftCell="A109" zoomScale="70" zoomScaleNormal="70" zoomScaleSheetLayoutView="20" workbookViewId="0">
      <selection activeCell="G126" sqref="G126"/>
    </sheetView>
  </sheetViews>
  <sheetFormatPr baseColWidth="10" defaultColWidth="10.7109375" defaultRowHeight="14.25" x14ac:dyDescent="0.25"/>
  <cols>
    <col min="1" max="1" width="49.7109375" style="68" customWidth="1"/>
    <col min="2" max="4" width="35.7109375" style="68" customWidth="1"/>
    <col min="5" max="5" width="56.7109375" style="68" customWidth="1"/>
    <col min="6" max="6" width="35.7109375" style="68" customWidth="1"/>
    <col min="7" max="7" width="50.28515625" style="68" customWidth="1"/>
    <col min="8" max="13" width="35.7109375" style="68" customWidth="1"/>
    <col min="14" max="14" width="27.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708" t="s">
        <v>853</v>
      </c>
      <c r="C11" s="709"/>
      <c r="D11" s="709"/>
      <c r="E11" s="709"/>
      <c r="F11" s="709"/>
      <c r="G11" s="709"/>
      <c r="H11" s="709"/>
      <c r="I11" s="709"/>
      <c r="J11" s="709"/>
      <c r="K11" s="710"/>
      <c r="L11" s="628" t="s">
        <v>845</v>
      </c>
      <c r="M11" s="639">
        <v>2024110010298</v>
      </c>
      <c r="N11" s="640"/>
      <c r="O11" s="641"/>
    </row>
    <row r="12" spans="1:15" ht="15" customHeight="1" x14ac:dyDescent="0.25">
      <c r="A12" s="626"/>
      <c r="B12" s="711"/>
      <c r="C12" s="712"/>
      <c r="D12" s="712"/>
      <c r="E12" s="712"/>
      <c r="F12" s="712"/>
      <c r="G12" s="712"/>
      <c r="H12" s="712"/>
      <c r="I12" s="712"/>
      <c r="J12" s="712"/>
      <c r="K12" s="713"/>
      <c r="L12" s="629"/>
      <c r="M12" s="642"/>
      <c r="N12" s="643"/>
      <c r="O12" s="644"/>
    </row>
    <row r="13" spans="1:15" ht="15" customHeight="1" thickBot="1" x14ac:dyDescent="0.3">
      <c r="A13" s="627"/>
      <c r="B13" s="714"/>
      <c r="C13" s="715"/>
      <c r="D13" s="715"/>
      <c r="E13" s="715"/>
      <c r="F13" s="715"/>
      <c r="G13" s="715"/>
      <c r="H13" s="715"/>
      <c r="I13" s="715"/>
      <c r="J13" s="715"/>
      <c r="K13" s="716"/>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297</v>
      </c>
      <c r="C15" s="613"/>
      <c r="D15" s="613"/>
      <c r="E15" s="613"/>
      <c r="F15" s="613"/>
      <c r="G15" s="619" t="s">
        <v>209</v>
      </c>
      <c r="H15" s="619"/>
      <c r="I15" s="614" t="s">
        <v>604</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298</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1303540000</v>
      </c>
      <c r="C24" s="91"/>
      <c r="D24" s="91"/>
      <c r="E24" s="91"/>
      <c r="F24" s="91"/>
      <c r="G24" s="91"/>
      <c r="H24" s="88"/>
      <c r="I24" s="88">
        <v>65000000</v>
      </c>
      <c r="J24" s="88"/>
      <c r="K24" s="88"/>
      <c r="L24" s="88"/>
      <c r="M24" s="88"/>
      <c r="N24" s="88">
        <f>SUM(B24:M24)</f>
        <v>1368540000</v>
      </c>
      <c r="O24" s="89"/>
    </row>
    <row r="25" spans="1:15" ht="32.1" customHeight="1" x14ac:dyDescent="0.25">
      <c r="A25" s="90" t="s">
        <v>222</v>
      </c>
      <c r="B25" s="91">
        <v>380440000</v>
      </c>
      <c r="C25" s="91">
        <v>923100000</v>
      </c>
      <c r="D25" s="91"/>
      <c r="E25" s="91"/>
      <c r="F25" s="91">
        <v>-410267</v>
      </c>
      <c r="G25" s="91">
        <v>0</v>
      </c>
      <c r="H25" s="91"/>
      <c r="I25" s="91"/>
      <c r="J25" s="91"/>
      <c r="K25" s="91"/>
      <c r="L25" s="91"/>
      <c r="M25" s="91"/>
      <c r="N25" s="91">
        <f>SUM(B25:M25)</f>
        <v>1303129733</v>
      </c>
      <c r="O25" s="120">
        <f>+(B25+C25+D25+E25+F25+G25+H25+I25+J25+K25+L25+M25)/N24</f>
        <v>0.95220434404547916</v>
      </c>
    </row>
    <row r="26" spans="1:15" ht="32.1" customHeight="1" thickBot="1" x14ac:dyDescent="0.3">
      <c r="A26" s="90" t="s">
        <v>223</v>
      </c>
      <c r="B26" s="91"/>
      <c r="C26" s="91">
        <v>3618134</v>
      </c>
      <c r="D26" s="91">
        <v>59788135</v>
      </c>
      <c r="E26" s="464">
        <v>131379667</v>
      </c>
      <c r="F26" s="91">
        <v>118046000</v>
      </c>
      <c r="G26" s="91">
        <v>136508000</v>
      </c>
      <c r="H26" s="91">
        <v>130354000</v>
      </c>
      <c r="I26" s="91">
        <v>124200000</v>
      </c>
      <c r="J26" s="91"/>
      <c r="K26" s="91"/>
      <c r="L26" s="91"/>
      <c r="M26" s="91"/>
      <c r="N26" s="445">
        <f>SUM(B26:M26)</f>
        <v>703893936</v>
      </c>
      <c r="O26" s="120"/>
    </row>
    <row r="27" spans="1:15" ht="32.1" customHeight="1" x14ac:dyDescent="0.25">
      <c r="A27" s="90" t="s">
        <v>224</v>
      </c>
      <c r="B27" s="91">
        <v>5975000</v>
      </c>
      <c r="C27" s="91"/>
      <c r="D27" s="91"/>
      <c r="E27" s="91"/>
      <c r="F27" s="91"/>
      <c r="G27" s="91"/>
      <c r="H27" s="91"/>
      <c r="I27" s="91"/>
      <c r="J27" s="91"/>
      <c r="K27" s="91"/>
      <c r="L27" s="91"/>
      <c r="M27" s="332">
        <v>1195000</v>
      </c>
      <c r="N27" s="91">
        <f t="shared" ref="N27:N29" si="0">SUM(B27:M27)</f>
        <v>7170000</v>
      </c>
      <c r="O27" s="333"/>
    </row>
    <row r="28" spans="1:15" ht="32.1" customHeight="1" x14ac:dyDescent="0.25">
      <c r="A28" s="90" t="s">
        <v>225</v>
      </c>
      <c r="B28" s="91">
        <v>0</v>
      </c>
      <c r="C28" s="91"/>
      <c r="D28" s="91"/>
      <c r="E28" s="91"/>
      <c r="F28" s="91">
        <v>1195000</v>
      </c>
      <c r="G28" s="91"/>
      <c r="H28" s="91"/>
      <c r="I28" s="91"/>
      <c r="J28" s="91"/>
      <c r="K28" s="91"/>
      <c r="L28" s="91"/>
      <c r="M28" s="91"/>
      <c r="N28" s="91">
        <f t="shared" si="0"/>
        <v>1195000</v>
      </c>
      <c r="O28" s="92"/>
    </row>
    <row r="29" spans="1:15" ht="32.1" customHeight="1" thickBot="1" x14ac:dyDescent="0.3">
      <c r="A29" s="93" t="s">
        <v>226</v>
      </c>
      <c r="B29" s="94">
        <v>5975000</v>
      </c>
      <c r="C29" s="94"/>
      <c r="D29" s="94"/>
      <c r="E29" s="94"/>
      <c r="F29" s="94"/>
      <c r="G29" s="94"/>
      <c r="H29" s="94"/>
      <c r="I29" s="94"/>
      <c r="J29" s="94"/>
      <c r="K29" s="94"/>
      <c r="L29" s="94"/>
      <c r="M29" s="94"/>
      <c r="N29" s="94">
        <f t="shared" si="0"/>
        <v>5975000</v>
      </c>
      <c r="O29" s="393">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Dinamizar 20 Consejos y Planes Locales de seguridad para las Mujeres en las 20 localidades de Bogotá</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23</v>
      </c>
      <c r="I35" s="663"/>
      <c r="J35" s="98"/>
    </row>
    <row r="36" spans="1:10" ht="50.25" customHeight="1" thickBot="1" x14ac:dyDescent="0.3">
      <c r="A36" s="662"/>
      <c r="B36" s="267">
        <v>20</v>
      </c>
      <c r="C36" s="267">
        <v>20</v>
      </c>
      <c r="D36" s="267">
        <v>20</v>
      </c>
      <c r="E36" s="267">
        <v>20</v>
      </c>
      <c r="F36" s="279">
        <v>20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120.75" hidden="1" customHeight="1" thickBot="1" x14ac:dyDescent="0.3">
      <c r="A39" s="662"/>
      <c r="B39" s="406">
        <v>0</v>
      </c>
      <c r="C39" s="157">
        <v>0</v>
      </c>
      <c r="D39" s="728" t="s">
        <v>618</v>
      </c>
      <c r="E39" s="729"/>
      <c r="F39" s="728" t="s">
        <v>618</v>
      </c>
      <c r="G39" s="729"/>
      <c r="H39" s="156" t="s">
        <v>618</v>
      </c>
      <c r="I39" s="235" t="s">
        <v>618</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245.25" hidden="1" customHeight="1" thickBot="1" x14ac:dyDescent="0.3">
      <c r="A41" s="662"/>
      <c r="B41" s="103">
        <v>20</v>
      </c>
      <c r="C41" s="104">
        <v>20</v>
      </c>
      <c r="D41" s="721" t="s">
        <v>708</v>
      </c>
      <c r="E41" s="722"/>
      <c r="F41" s="721" t="s">
        <v>709</v>
      </c>
      <c r="G41" s="722"/>
      <c r="H41" s="399" t="s">
        <v>627</v>
      </c>
      <c r="I41" s="399" t="s">
        <v>710</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163.15" hidden="1" customHeight="1" thickBot="1" x14ac:dyDescent="0.3">
      <c r="A43" s="662"/>
      <c r="B43" s="103">
        <v>20</v>
      </c>
      <c r="C43" s="104">
        <v>20</v>
      </c>
      <c r="D43" s="721" t="s">
        <v>804</v>
      </c>
      <c r="E43" s="722"/>
      <c r="F43" s="721" t="s">
        <v>805</v>
      </c>
      <c r="G43" s="722"/>
      <c r="H43" s="399" t="s">
        <v>627</v>
      </c>
      <c r="I43" s="399" t="s">
        <v>710</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223.5" hidden="1" customHeight="1" thickBot="1" x14ac:dyDescent="0.3">
      <c r="A45" s="662"/>
      <c r="B45" s="103">
        <v>20</v>
      </c>
      <c r="C45" s="104">
        <v>20</v>
      </c>
      <c r="D45" s="721" t="s">
        <v>901</v>
      </c>
      <c r="E45" s="722"/>
      <c r="F45" s="721" t="s">
        <v>902</v>
      </c>
      <c r="G45" s="722"/>
      <c r="H45" s="399" t="s">
        <v>627</v>
      </c>
      <c r="I45" s="399" t="s">
        <v>710</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86" hidden="1" customHeight="1" thickBot="1" x14ac:dyDescent="0.3">
      <c r="A47" s="662"/>
      <c r="B47" s="103">
        <v>20</v>
      </c>
      <c r="C47" s="104">
        <v>20</v>
      </c>
      <c r="D47" s="721" t="s">
        <v>980</v>
      </c>
      <c r="E47" s="722"/>
      <c r="F47" s="721" t="s">
        <v>981</v>
      </c>
      <c r="G47" s="722"/>
      <c r="H47" s="399" t="s">
        <v>627</v>
      </c>
      <c r="I47" s="399" t="s">
        <v>710</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50.75" customHeight="1" thickBot="1" x14ac:dyDescent="0.3">
      <c r="A49" s="662"/>
      <c r="B49" s="105">
        <v>20</v>
      </c>
      <c r="C49" s="106">
        <v>20</v>
      </c>
      <c r="D49" s="721" t="s">
        <v>1066</v>
      </c>
      <c r="E49" s="722"/>
      <c r="F49" s="721" t="s">
        <v>1067</v>
      </c>
      <c r="G49" s="722"/>
      <c r="H49" s="399" t="s">
        <v>627</v>
      </c>
      <c r="I49" s="399" t="s">
        <v>710</v>
      </c>
    </row>
    <row r="50" spans="1:9" ht="35.1" customHeight="1" thickBot="1" x14ac:dyDescent="0.3">
      <c r="A50" s="661" t="s">
        <v>246</v>
      </c>
      <c r="B50" s="108" t="s">
        <v>235</v>
      </c>
      <c r="C50" s="107" t="s">
        <v>236</v>
      </c>
      <c r="D50" s="648" t="s">
        <v>237</v>
      </c>
      <c r="E50" s="649"/>
      <c r="F50" s="648" t="s">
        <v>238</v>
      </c>
      <c r="G50" s="649"/>
      <c r="H50" s="109" t="s">
        <v>239</v>
      </c>
      <c r="I50" s="111" t="s">
        <v>240</v>
      </c>
    </row>
    <row r="51" spans="1:9" ht="177" customHeight="1" thickBot="1" x14ac:dyDescent="0.3">
      <c r="A51" s="662"/>
      <c r="B51" s="105">
        <v>20</v>
      </c>
      <c r="C51" s="106">
        <v>20</v>
      </c>
      <c r="D51" s="721" t="s">
        <v>1160</v>
      </c>
      <c r="E51" s="722"/>
      <c r="F51" s="721" t="s">
        <v>1161</v>
      </c>
      <c r="G51" s="722"/>
      <c r="H51" s="399" t="s">
        <v>627</v>
      </c>
      <c r="I51" s="399" t="s">
        <v>710</v>
      </c>
    </row>
    <row r="52" spans="1:9" ht="35.1" customHeight="1" thickBot="1" x14ac:dyDescent="0.3">
      <c r="A52" s="661" t="s">
        <v>247</v>
      </c>
      <c r="B52" s="108" t="s">
        <v>235</v>
      </c>
      <c r="C52" s="107" t="s">
        <v>236</v>
      </c>
      <c r="D52" s="648" t="s">
        <v>237</v>
      </c>
      <c r="E52" s="649"/>
      <c r="F52" s="648" t="s">
        <v>238</v>
      </c>
      <c r="G52" s="649"/>
      <c r="H52" s="109" t="s">
        <v>239</v>
      </c>
      <c r="I52" s="111" t="s">
        <v>240</v>
      </c>
    </row>
    <row r="53" spans="1:9" ht="182.25" customHeight="1" thickBot="1" x14ac:dyDescent="0.3">
      <c r="A53" s="662"/>
      <c r="B53" s="105">
        <v>20</v>
      </c>
      <c r="C53" s="106">
        <v>20</v>
      </c>
      <c r="D53" s="721" t="s">
        <v>1273</v>
      </c>
      <c r="E53" s="722"/>
      <c r="F53" s="721" t="s">
        <v>1274</v>
      </c>
      <c r="G53" s="722"/>
      <c r="H53" s="399" t="s">
        <v>627</v>
      </c>
      <c r="I53" s="399" t="s">
        <v>710</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20</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20</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20</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20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31.25" customHeight="1" x14ac:dyDescent="0.25">
      <c r="A66" s="112" t="s">
        <v>253</v>
      </c>
      <c r="B66" s="597" t="s">
        <v>303</v>
      </c>
      <c r="C66" s="598"/>
      <c r="D66" s="597" t="s">
        <v>304</v>
      </c>
      <c r="E66" s="598"/>
      <c r="F66" s="597" t="s">
        <v>711</v>
      </c>
      <c r="G66" s="598"/>
      <c r="H66" s="597" t="s">
        <v>712</v>
      </c>
      <c r="I66" s="598"/>
    </row>
    <row r="67" spans="1:9" ht="40.5" customHeight="1" x14ac:dyDescent="0.25">
      <c r="A67" s="112" t="s">
        <v>257</v>
      </c>
      <c r="B67" s="574">
        <v>0.03</v>
      </c>
      <c r="C67" s="575"/>
      <c r="D67" s="574">
        <v>0.03</v>
      </c>
      <c r="E67" s="575"/>
      <c r="F67" s="574">
        <v>0.02</v>
      </c>
      <c r="G67" s="575"/>
      <c r="H67" s="574">
        <v>0.02</v>
      </c>
      <c r="I67" s="575"/>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0</v>
      </c>
      <c r="C69" s="115">
        <v>0</v>
      </c>
      <c r="D69" s="114">
        <v>0</v>
      </c>
      <c r="E69" s="115">
        <v>0</v>
      </c>
      <c r="F69" s="114">
        <v>0</v>
      </c>
      <c r="G69" s="115">
        <v>0</v>
      </c>
      <c r="H69" s="114">
        <v>0</v>
      </c>
      <c r="I69" s="115">
        <v>0</v>
      </c>
    </row>
    <row r="70" spans="1:9" ht="80.25" hidden="1" customHeight="1" x14ac:dyDescent="0.25">
      <c r="A70" s="112" t="s">
        <v>258</v>
      </c>
      <c r="B70" s="725" t="s">
        <v>618</v>
      </c>
      <c r="C70" s="726"/>
      <c r="D70" s="725" t="s">
        <v>618</v>
      </c>
      <c r="E70" s="726"/>
      <c r="F70" s="725" t="s">
        <v>618</v>
      </c>
      <c r="G70" s="726"/>
      <c r="H70" s="725" t="s">
        <v>618</v>
      </c>
      <c r="I70" s="726"/>
    </row>
    <row r="71" spans="1:9" ht="80.25" hidden="1" customHeight="1" x14ac:dyDescent="0.25">
      <c r="A71" s="112" t="s">
        <v>259</v>
      </c>
      <c r="B71" s="725" t="s">
        <v>618</v>
      </c>
      <c r="C71" s="726"/>
      <c r="D71" s="725" t="s">
        <v>618</v>
      </c>
      <c r="E71" s="726"/>
      <c r="F71" s="725" t="s">
        <v>618</v>
      </c>
      <c r="G71" s="726"/>
      <c r="H71" s="725" t="s">
        <v>618</v>
      </c>
      <c r="I71" s="726"/>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0.09</v>
      </c>
      <c r="C73" s="115">
        <v>0.09</v>
      </c>
      <c r="D73" s="114">
        <v>0.09</v>
      </c>
      <c r="E73" s="115">
        <v>0.09</v>
      </c>
      <c r="F73" s="114">
        <v>0.09</v>
      </c>
      <c r="G73" s="115">
        <v>0.09</v>
      </c>
      <c r="H73" s="114">
        <v>0.09</v>
      </c>
      <c r="I73" s="115">
        <v>0.09</v>
      </c>
    </row>
    <row r="74" spans="1:9" ht="207.75" hidden="1" customHeight="1" x14ac:dyDescent="0.25">
      <c r="A74" s="112" t="s">
        <v>258</v>
      </c>
      <c r="B74" s="723" t="s">
        <v>713</v>
      </c>
      <c r="C74" s="724"/>
      <c r="D74" s="723" t="s">
        <v>714</v>
      </c>
      <c r="E74" s="724"/>
      <c r="F74" s="723" t="s">
        <v>715</v>
      </c>
      <c r="G74" s="724"/>
      <c r="H74" s="723" t="s">
        <v>716</v>
      </c>
      <c r="I74" s="724"/>
    </row>
    <row r="75" spans="1:9" ht="80.25" hidden="1" customHeight="1" x14ac:dyDescent="0.25">
      <c r="A75" s="112" t="s">
        <v>259</v>
      </c>
      <c r="B75" s="727" t="s">
        <v>717</v>
      </c>
      <c r="C75" s="675"/>
      <c r="D75" s="727" t="s">
        <v>718</v>
      </c>
      <c r="E75" s="675"/>
      <c r="F75" s="727" t="s">
        <v>719</v>
      </c>
      <c r="G75" s="675"/>
      <c r="H75" s="727" t="s">
        <v>720</v>
      </c>
      <c r="I75" s="675"/>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0.09</v>
      </c>
      <c r="C77" s="115">
        <v>0.09</v>
      </c>
      <c r="D77" s="114">
        <v>0.09</v>
      </c>
      <c r="E77" s="115">
        <v>0.09</v>
      </c>
      <c r="F77" s="114">
        <v>0.09</v>
      </c>
      <c r="G77" s="115">
        <v>0.09</v>
      </c>
      <c r="H77" s="114">
        <v>0.09</v>
      </c>
      <c r="I77" s="115">
        <v>0.09</v>
      </c>
    </row>
    <row r="78" spans="1:9" ht="226.15" hidden="1" customHeight="1" x14ac:dyDescent="0.25">
      <c r="A78" s="112" t="s">
        <v>258</v>
      </c>
      <c r="B78" s="723" t="s">
        <v>806</v>
      </c>
      <c r="C78" s="724"/>
      <c r="D78" s="723" t="s">
        <v>807</v>
      </c>
      <c r="E78" s="724"/>
      <c r="F78" s="723" t="s">
        <v>808</v>
      </c>
      <c r="G78" s="724"/>
      <c r="H78" s="723" t="s">
        <v>809</v>
      </c>
      <c r="I78" s="724"/>
    </row>
    <row r="79" spans="1:9" ht="80.25" hidden="1" customHeight="1" x14ac:dyDescent="0.25">
      <c r="A79" s="112" t="s">
        <v>259</v>
      </c>
      <c r="B79" s="674" t="s">
        <v>810</v>
      </c>
      <c r="C79" s="675"/>
      <c r="D79" s="674" t="s">
        <v>811</v>
      </c>
      <c r="E79" s="675"/>
      <c r="F79" s="674" t="s">
        <v>812</v>
      </c>
      <c r="G79" s="675"/>
      <c r="H79" s="674" t="s">
        <v>813</v>
      </c>
      <c r="I79" s="675"/>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10" ht="30.75" hidden="1" customHeight="1" x14ac:dyDescent="0.25">
      <c r="A81" s="577"/>
      <c r="B81" s="114">
        <v>0.09</v>
      </c>
      <c r="C81" s="115">
        <v>0.09</v>
      </c>
      <c r="D81" s="114">
        <v>0.09</v>
      </c>
      <c r="E81" s="115">
        <v>0.09</v>
      </c>
      <c r="F81" s="114">
        <v>0.09</v>
      </c>
      <c r="G81" s="115">
        <v>0.09</v>
      </c>
      <c r="H81" s="114">
        <v>0.09</v>
      </c>
      <c r="I81" s="115">
        <v>0.09</v>
      </c>
    </row>
    <row r="82" spans="1:10" ht="286.5" hidden="1" customHeight="1" x14ac:dyDescent="0.25">
      <c r="A82" s="112" t="s">
        <v>258</v>
      </c>
      <c r="B82" s="723" t="s">
        <v>893</v>
      </c>
      <c r="C82" s="724"/>
      <c r="D82" s="723" t="s">
        <v>894</v>
      </c>
      <c r="E82" s="724"/>
      <c r="F82" s="723" t="s">
        <v>895</v>
      </c>
      <c r="G82" s="724"/>
      <c r="H82" s="723" t="s">
        <v>896</v>
      </c>
      <c r="I82" s="724"/>
    </row>
    <row r="83" spans="1:10" ht="80.25" hidden="1" customHeight="1" x14ac:dyDescent="0.25">
      <c r="A83" s="112" t="s">
        <v>259</v>
      </c>
      <c r="B83" s="674" t="s">
        <v>897</v>
      </c>
      <c r="C83" s="675"/>
      <c r="D83" s="674" t="s">
        <v>898</v>
      </c>
      <c r="E83" s="675"/>
      <c r="F83" s="674" t="s">
        <v>899</v>
      </c>
      <c r="G83" s="675"/>
      <c r="H83" s="674" t="s">
        <v>900</v>
      </c>
      <c r="I83" s="675"/>
    </row>
    <row r="84" spans="1:10" ht="30" hidden="1" customHeight="1" x14ac:dyDescent="0.25">
      <c r="A84" s="576" t="s">
        <v>195</v>
      </c>
      <c r="B84" s="160" t="s">
        <v>99</v>
      </c>
      <c r="C84" s="160" t="s">
        <v>236</v>
      </c>
      <c r="D84" s="160" t="s">
        <v>99</v>
      </c>
      <c r="E84" s="160" t="s">
        <v>236</v>
      </c>
      <c r="F84" s="160" t="s">
        <v>99</v>
      </c>
      <c r="G84" s="160" t="s">
        <v>236</v>
      </c>
      <c r="H84" s="160" t="s">
        <v>99</v>
      </c>
      <c r="I84" s="160" t="s">
        <v>236</v>
      </c>
    </row>
    <row r="85" spans="1:10" ht="30" hidden="1" customHeight="1" x14ac:dyDescent="0.25">
      <c r="A85" s="577"/>
      <c r="B85" s="114">
        <v>0.09</v>
      </c>
      <c r="C85" s="114">
        <v>0.09</v>
      </c>
      <c r="D85" s="114">
        <v>0.09</v>
      </c>
      <c r="E85" s="114">
        <v>0.09</v>
      </c>
      <c r="F85" s="114">
        <v>0.09</v>
      </c>
      <c r="G85" s="114">
        <v>0.09</v>
      </c>
      <c r="H85" s="114">
        <v>0.09</v>
      </c>
      <c r="I85" s="114">
        <v>0.09</v>
      </c>
    </row>
    <row r="86" spans="1:10" ht="230.25" hidden="1" customHeight="1" x14ac:dyDescent="0.25">
      <c r="A86" s="112" t="s">
        <v>258</v>
      </c>
      <c r="B86" s="723" t="s">
        <v>982</v>
      </c>
      <c r="C86" s="724"/>
      <c r="D86" s="723" t="s">
        <v>983</v>
      </c>
      <c r="E86" s="724"/>
      <c r="F86" s="723" t="s">
        <v>984</v>
      </c>
      <c r="G86" s="724"/>
      <c r="H86" s="723" t="s">
        <v>985</v>
      </c>
      <c r="I86" s="724"/>
    </row>
    <row r="87" spans="1:10" ht="80.25" hidden="1" customHeight="1" x14ac:dyDescent="0.25">
      <c r="A87" s="112" t="s">
        <v>259</v>
      </c>
      <c r="B87" s="674" t="s">
        <v>986</v>
      </c>
      <c r="C87" s="675"/>
      <c r="D87" s="674" t="s">
        <v>987</v>
      </c>
      <c r="E87" s="675"/>
      <c r="F87" s="674" t="s">
        <v>988</v>
      </c>
      <c r="G87" s="675"/>
      <c r="H87" s="674" t="s">
        <v>997</v>
      </c>
      <c r="I87" s="675"/>
    </row>
    <row r="88" spans="1:10" ht="29.25" customHeight="1" x14ac:dyDescent="0.25">
      <c r="A88" s="576" t="s">
        <v>196</v>
      </c>
      <c r="B88" s="160" t="s">
        <v>99</v>
      </c>
      <c r="C88" s="160" t="s">
        <v>236</v>
      </c>
      <c r="D88" s="160" t="s">
        <v>99</v>
      </c>
      <c r="E88" s="160" t="s">
        <v>236</v>
      </c>
      <c r="F88" s="160" t="s">
        <v>99</v>
      </c>
      <c r="G88" s="160" t="s">
        <v>236</v>
      </c>
      <c r="H88" s="160" t="s">
        <v>99</v>
      </c>
      <c r="I88" s="160" t="s">
        <v>236</v>
      </c>
    </row>
    <row r="89" spans="1:10" ht="29.25" customHeight="1" x14ac:dyDescent="0.25">
      <c r="A89" s="577"/>
      <c r="B89" s="114">
        <v>0.09</v>
      </c>
      <c r="C89" s="114">
        <v>0.09</v>
      </c>
      <c r="D89" s="114">
        <v>0.09</v>
      </c>
      <c r="E89" s="114">
        <v>0.09</v>
      </c>
      <c r="F89" s="114">
        <v>0.09</v>
      </c>
      <c r="G89" s="114">
        <v>0.09</v>
      </c>
      <c r="H89" s="114">
        <v>0.09</v>
      </c>
      <c r="I89" s="114">
        <v>0.09</v>
      </c>
    </row>
    <row r="90" spans="1:10" ht="228.75" customHeight="1" x14ac:dyDescent="0.25">
      <c r="A90" s="112" t="s">
        <v>258</v>
      </c>
      <c r="B90" s="723" t="s">
        <v>1068</v>
      </c>
      <c r="C90" s="724"/>
      <c r="D90" s="723" t="s">
        <v>1069</v>
      </c>
      <c r="E90" s="724"/>
      <c r="F90" s="723" t="s">
        <v>1070</v>
      </c>
      <c r="G90" s="724"/>
      <c r="H90" s="723" t="s">
        <v>1183</v>
      </c>
      <c r="I90" s="724"/>
    </row>
    <row r="91" spans="1:10" ht="80.25" customHeight="1" x14ac:dyDescent="0.25">
      <c r="A91" s="112" t="s">
        <v>259</v>
      </c>
      <c r="B91" s="674" t="s">
        <v>1074</v>
      </c>
      <c r="C91" s="675"/>
      <c r="D91" s="674" t="s">
        <v>1075</v>
      </c>
      <c r="E91" s="675"/>
      <c r="F91" s="674" t="s">
        <v>1076</v>
      </c>
      <c r="G91" s="675"/>
      <c r="H91" s="674" t="s">
        <v>1077</v>
      </c>
      <c r="I91" s="675"/>
    </row>
    <row r="92" spans="1:10" ht="25.15" customHeight="1" x14ac:dyDescent="0.25">
      <c r="A92" s="576" t="s">
        <v>197</v>
      </c>
      <c r="B92" s="160" t="s">
        <v>99</v>
      </c>
      <c r="C92" s="160" t="s">
        <v>236</v>
      </c>
      <c r="D92" s="160" t="s">
        <v>99</v>
      </c>
      <c r="E92" s="160" t="s">
        <v>236</v>
      </c>
      <c r="F92" s="160" t="s">
        <v>99</v>
      </c>
      <c r="G92" s="160" t="s">
        <v>236</v>
      </c>
      <c r="H92" s="160" t="s">
        <v>99</v>
      </c>
      <c r="I92" s="160" t="s">
        <v>236</v>
      </c>
    </row>
    <row r="93" spans="1:10" ht="25.15" customHeight="1" x14ac:dyDescent="0.25">
      <c r="A93" s="577"/>
      <c r="B93" s="114">
        <v>0.09</v>
      </c>
      <c r="C93" s="114">
        <v>0.09</v>
      </c>
      <c r="D93" s="114">
        <v>0.09</v>
      </c>
      <c r="E93" s="114">
        <v>0.09</v>
      </c>
      <c r="F93" s="114">
        <v>0.09</v>
      </c>
      <c r="G93" s="114">
        <v>0.09</v>
      </c>
      <c r="H93" s="114">
        <v>0.09</v>
      </c>
      <c r="I93" s="114">
        <v>0.09</v>
      </c>
    </row>
    <row r="94" spans="1:10" ht="314.25" customHeight="1" x14ac:dyDescent="0.25">
      <c r="A94" s="112" t="s">
        <v>258</v>
      </c>
      <c r="B94" s="723" t="s">
        <v>1182</v>
      </c>
      <c r="C94" s="724"/>
      <c r="D94" s="723" t="s">
        <v>1162</v>
      </c>
      <c r="E94" s="724"/>
      <c r="F94" s="723" t="s">
        <v>1163</v>
      </c>
      <c r="G94" s="724"/>
      <c r="H94" s="723" t="s">
        <v>1164</v>
      </c>
      <c r="I94" s="724"/>
    </row>
    <row r="95" spans="1:10" ht="80.25" customHeight="1" x14ac:dyDescent="0.25">
      <c r="A95" s="112" t="s">
        <v>259</v>
      </c>
      <c r="B95" s="674" t="s">
        <v>1165</v>
      </c>
      <c r="C95" s="675"/>
      <c r="D95" s="674" t="s">
        <v>1166</v>
      </c>
      <c r="E95" s="675"/>
      <c r="F95" s="674" t="s">
        <v>1167</v>
      </c>
      <c r="G95" s="675"/>
      <c r="H95" s="674" t="s">
        <v>1168</v>
      </c>
      <c r="I95" s="675"/>
      <c r="J95" s="498"/>
    </row>
    <row r="96" spans="1:10"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0.09</v>
      </c>
      <c r="C97" s="114">
        <v>0.09</v>
      </c>
      <c r="D97" s="114">
        <v>0.09</v>
      </c>
      <c r="E97" s="114">
        <v>0.09</v>
      </c>
      <c r="F97" s="114">
        <v>0.09</v>
      </c>
      <c r="G97" s="114">
        <v>0.09</v>
      </c>
      <c r="H97" s="114">
        <v>0.09</v>
      </c>
      <c r="I97" s="114">
        <v>0.09</v>
      </c>
    </row>
    <row r="98" spans="1:9" ht="231.75" customHeight="1" x14ac:dyDescent="0.25">
      <c r="A98" s="112" t="s">
        <v>258</v>
      </c>
      <c r="B98" s="723" t="s">
        <v>1275</v>
      </c>
      <c r="C98" s="724"/>
      <c r="D98" s="723" t="s">
        <v>1276</v>
      </c>
      <c r="E98" s="724"/>
      <c r="F98" s="723" t="s">
        <v>1277</v>
      </c>
      <c r="G98" s="724"/>
      <c r="H98" s="723" t="s">
        <v>1278</v>
      </c>
      <c r="I98" s="724"/>
    </row>
    <row r="99" spans="1:9" ht="80.25" customHeight="1" x14ac:dyDescent="0.25">
      <c r="A99" s="112" t="s">
        <v>259</v>
      </c>
      <c r="B99" s="674" t="s">
        <v>1279</v>
      </c>
      <c r="C99" s="675"/>
      <c r="D99" s="674" t="s">
        <v>1280</v>
      </c>
      <c r="E99" s="675"/>
      <c r="F99" s="674" t="s">
        <v>1281</v>
      </c>
      <c r="G99" s="675"/>
      <c r="H99" s="674" t="s">
        <v>1282</v>
      </c>
      <c r="I99" s="675"/>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0.09</v>
      </c>
      <c r="C101" s="115"/>
      <c r="D101" s="114">
        <v>0.09</v>
      </c>
      <c r="E101" s="115"/>
      <c r="F101" s="114">
        <v>0.09</v>
      </c>
      <c r="G101" s="115"/>
      <c r="H101" s="114">
        <v>0.09</v>
      </c>
      <c r="I101" s="115"/>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0.09</v>
      </c>
      <c r="C105" s="115"/>
      <c r="D105" s="114">
        <v>0.09</v>
      </c>
      <c r="E105" s="115"/>
      <c r="F105" s="114">
        <v>0.09</v>
      </c>
      <c r="G105" s="115"/>
      <c r="H105" s="114">
        <v>0.09</v>
      </c>
      <c r="I105" s="115"/>
    </row>
    <row r="106" spans="1:9" ht="80.25" customHeight="1" x14ac:dyDescent="0.25">
      <c r="A106" s="112" t="s">
        <v>258</v>
      </c>
      <c r="B106" s="745"/>
      <c r="C106" s="746"/>
      <c r="D106" s="745"/>
      <c r="E106" s="746"/>
      <c r="F106" s="745"/>
      <c r="G106" s="746"/>
      <c r="H106" s="745"/>
      <c r="I106" s="746"/>
    </row>
    <row r="107" spans="1:9" ht="80.25" customHeight="1" x14ac:dyDescent="0.25">
      <c r="A107" s="112" t="s">
        <v>259</v>
      </c>
      <c r="B107" s="676"/>
      <c r="C107" s="675"/>
      <c r="D107" s="676"/>
      <c r="E107" s="675"/>
      <c r="F107" s="676"/>
      <c r="G107" s="675"/>
      <c r="H107" s="676"/>
      <c r="I107" s="675"/>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0.09</v>
      </c>
      <c r="C109" s="115"/>
      <c r="D109" s="114">
        <v>0.09</v>
      </c>
      <c r="E109" s="115"/>
      <c r="F109" s="114">
        <v>0.09</v>
      </c>
      <c r="G109" s="115"/>
      <c r="H109" s="114">
        <v>0.09</v>
      </c>
      <c r="I109" s="115"/>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0.1</v>
      </c>
      <c r="C113" s="255"/>
      <c r="D113" s="114">
        <v>0.1</v>
      </c>
      <c r="E113" s="255"/>
      <c r="F113" s="114">
        <v>0.1</v>
      </c>
      <c r="G113" s="255"/>
      <c r="H113" s="114">
        <v>0.1</v>
      </c>
      <c r="I113" s="255"/>
    </row>
    <row r="114" spans="1:9" ht="80.25" customHeight="1" x14ac:dyDescent="0.25">
      <c r="A114" s="112" t="s">
        <v>258</v>
      </c>
      <c r="B114" s="774"/>
      <c r="C114" s="775"/>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280">
        <f t="shared" ref="B116:I116" si="1">(B69+B73+B77+B81+B85+B89+B93+B97+B101+B105+B109+B113)</f>
        <v>0.99999999999999978</v>
      </c>
      <c r="C116" s="118">
        <f t="shared" si="1"/>
        <v>0.62999999999999989</v>
      </c>
      <c r="D116" s="118">
        <f t="shared" si="1"/>
        <v>0.99999999999999978</v>
      </c>
      <c r="E116" s="118">
        <f t="shared" si="1"/>
        <v>0.62999999999999989</v>
      </c>
      <c r="F116" s="118">
        <f t="shared" si="1"/>
        <v>0.99999999999999978</v>
      </c>
      <c r="G116" s="118">
        <f t="shared" si="1"/>
        <v>0.62999999999999989</v>
      </c>
      <c r="H116" s="118">
        <f t="shared" si="1"/>
        <v>0.99999999999999978</v>
      </c>
      <c r="I116" s="118">
        <f t="shared" si="1"/>
        <v>0.62999999999999989</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 ref="B83" r:id="rId9" xr:uid="{7CA0D45E-9E7C-4E9A-843E-41567E41482F}"/>
    <hyperlink ref="D83" r:id="rId10" xr:uid="{90462B17-F849-4790-B1DD-C7520D654BF8}"/>
    <hyperlink ref="F83" r:id="rId11" xr:uid="{AC2BBD4A-D2E9-48F4-9772-E4D8131DF7A8}"/>
    <hyperlink ref="H83" r:id="rId12" xr:uid="{D0347832-72B5-45FB-AAC9-6417F9B58F73}"/>
    <hyperlink ref="B87" r:id="rId13" xr:uid="{E55F6116-3E28-459E-9C68-0B0E0B0BAC91}"/>
    <hyperlink ref="D87" r:id="rId14" xr:uid="{C14B85E7-7D9B-4396-BF0A-319405605D8E}"/>
    <hyperlink ref="F87" r:id="rId15" xr:uid="{58102438-0704-4EA3-BC42-4D3BAAA4CC0C}"/>
    <hyperlink ref="H87" r:id="rId16" xr:uid="{8DFEB27A-F026-43B7-9EDD-31675EF5949E}"/>
    <hyperlink ref="B91" r:id="rId17" xr:uid="{33602650-00DC-4135-B346-561DF3386EA2}"/>
    <hyperlink ref="D91" r:id="rId18" xr:uid="{0EA38AAE-F1B0-4F47-87E9-C7BB986A6E47}"/>
    <hyperlink ref="F91" r:id="rId19" xr:uid="{F89B3476-EB69-4674-BE9C-9B6695C8340B}"/>
    <hyperlink ref="H91" r:id="rId20" xr:uid="{D616ED3F-F9EF-47C3-BC65-AF11CD8BC57A}"/>
    <hyperlink ref="B95" r:id="rId21" xr:uid="{8762EF69-F7DD-40C6-88B8-BB9945BA5A31}"/>
    <hyperlink ref="D95" r:id="rId22" xr:uid="{045BC87B-BE84-47CE-A2AA-4198DC3A8833}"/>
    <hyperlink ref="F95" r:id="rId23" xr:uid="{8D975F9D-737A-4ACD-8C5D-AA5C88F8F4F4}"/>
    <hyperlink ref="H95" r:id="rId24" xr:uid="{CBF395EB-AA51-42E3-B6F6-C4401AEAD6D3}"/>
    <hyperlink ref="B99" r:id="rId25" xr:uid="{0FF64217-1EB3-423E-A44C-0D4A4B2D72E6}"/>
    <hyperlink ref="D99" r:id="rId26" xr:uid="{A830297C-C65B-4F07-A8DE-BEA2DB2DD1FA}"/>
    <hyperlink ref="F99" r:id="rId27" xr:uid="{C0F8F43E-26CC-4F3E-8630-10156EA75317}"/>
    <hyperlink ref="H99" r:id="rId28" xr:uid="{C3903BA9-6892-4B3D-A414-11A5AAAAAE97}"/>
  </hyperlinks>
  <pageMargins left="0.25" right="0.25" top="0.75" bottom="0.75" header="0.3" footer="0.3"/>
  <pageSetup scale="23" fitToHeight="0" orientation="landscape" r:id="rId29"/>
  <rowBreaks count="2" manualBreakCount="2">
    <brk id="49" max="15" man="1"/>
    <brk id="79" max="15" man="1"/>
  </rowBreak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rgb="FF00B050"/>
    <pageSetUpPr fitToPage="1"/>
  </sheetPr>
  <dimension ref="A1:Y59"/>
  <sheetViews>
    <sheetView showGridLines="0" topLeftCell="E50" zoomScale="70" zoomScaleNormal="70" zoomScaleSheetLayoutView="25" workbookViewId="0">
      <selection activeCell="I55" sqref="I55:J59"/>
    </sheetView>
  </sheetViews>
  <sheetFormatPr baseColWidth="10" defaultColWidth="10.7109375" defaultRowHeight="14.25" x14ac:dyDescent="0.25"/>
  <cols>
    <col min="1" max="1" width="42.42578125" style="68" customWidth="1"/>
    <col min="2" max="8" width="35.7109375" style="68" customWidth="1"/>
    <col min="9" max="9" width="58.28515625" style="68" customWidth="1"/>
    <col min="10" max="10" width="55.5703125" style="68" customWidth="1"/>
    <col min="11" max="11" width="14.5703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90"/>
      <c r="B1" s="604" t="s">
        <v>182</v>
      </c>
      <c r="C1" s="605"/>
      <c r="D1" s="605"/>
      <c r="E1" s="605"/>
      <c r="F1" s="605"/>
      <c r="G1" s="605"/>
      <c r="H1" s="606"/>
      <c r="I1" s="121" t="s">
        <v>121</v>
      </c>
      <c r="J1" s="601" t="s">
        <v>839</v>
      </c>
      <c r="K1" s="602"/>
      <c r="L1" s="603"/>
      <c r="M1" s="152"/>
    </row>
    <row r="2" spans="1:25" ht="24" customHeight="1" thickBot="1" x14ac:dyDescent="0.3">
      <c r="A2" s="791"/>
      <c r="B2" s="607" t="s">
        <v>184</v>
      </c>
      <c r="C2" s="608"/>
      <c r="D2" s="608"/>
      <c r="E2" s="608"/>
      <c r="F2" s="608"/>
      <c r="G2" s="608"/>
      <c r="H2" s="609"/>
      <c r="I2" s="121" t="s">
        <v>122</v>
      </c>
      <c r="J2" s="601" t="s">
        <v>840</v>
      </c>
      <c r="K2" s="602"/>
      <c r="L2" s="603"/>
      <c r="M2" s="152"/>
    </row>
    <row r="3" spans="1:25" ht="24" customHeight="1" thickBot="1" x14ac:dyDescent="0.3">
      <c r="A3" s="791"/>
      <c r="B3" s="607" t="s">
        <v>848</v>
      </c>
      <c r="C3" s="608"/>
      <c r="D3" s="608"/>
      <c r="E3" s="608"/>
      <c r="F3" s="608"/>
      <c r="G3" s="608"/>
      <c r="H3" s="609"/>
      <c r="I3" s="121" t="s">
        <v>305</v>
      </c>
      <c r="J3" s="601" t="s">
        <v>841</v>
      </c>
      <c r="K3" s="602"/>
      <c r="L3" s="603"/>
      <c r="M3" s="152"/>
    </row>
    <row r="4" spans="1:25" ht="24" customHeight="1" thickBot="1" x14ac:dyDescent="0.3">
      <c r="A4" s="792"/>
      <c r="B4" s="610" t="s">
        <v>306</v>
      </c>
      <c r="C4" s="611"/>
      <c r="D4" s="611"/>
      <c r="E4" s="611"/>
      <c r="F4" s="611"/>
      <c r="G4" s="611"/>
      <c r="H4" s="612"/>
      <c r="I4" s="121" t="s">
        <v>186</v>
      </c>
      <c r="J4" s="601" t="s">
        <v>843</v>
      </c>
      <c r="K4" s="602"/>
      <c r="L4" s="603"/>
      <c r="M4" s="152"/>
    </row>
    <row r="6" spans="1:25" ht="15" customHeight="1" thickBot="1" x14ac:dyDescent="0.3">
      <c r="A6" s="73"/>
      <c r="B6" s="74"/>
      <c r="C6" s="74"/>
      <c r="D6" s="76"/>
      <c r="E6" s="75"/>
      <c r="F6" s="75"/>
      <c r="G6" s="324"/>
      <c r="H6" s="324"/>
      <c r="I6" s="77"/>
      <c r="J6" s="77"/>
      <c r="K6" s="74"/>
      <c r="L6" s="74"/>
      <c r="M6" s="74"/>
      <c r="N6" s="74"/>
      <c r="O6" s="74"/>
      <c r="P6" s="74"/>
      <c r="Q6" s="74"/>
      <c r="R6" s="74"/>
      <c r="S6" s="74"/>
      <c r="T6" s="78"/>
      <c r="U6" s="74"/>
      <c r="V6" s="74"/>
      <c r="X6" s="79"/>
      <c r="Y6" s="80"/>
    </row>
    <row r="7" spans="1:25" ht="15" customHeight="1" x14ac:dyDescent="0.25">
      <c r="A7" s="793" t="s">
        <v>307</v>
      </c>
      <c r="B7" s="797" t="s">
        <v>308</v>
      </c>
      <c r="C7" s="798"/>
      <c r="D7" s="798"/>
      <c r="E7" s="798"/>
      <c r="F7" s="798"/>
      <c r="G7" s="798"/>
      <c r="H7" s="799"/>
      <c r="I7" s="793" t="s">
        <v>845</v>
      </c>
      <c r="J7" s="809">
        <v>2024110010298</v>
      </c>
      <c r="K7" s="74"/>
      <c r="L7" s="74"/>
      <c r="M7" s="74"/>
      <c r="N7" s="74"/>
      <c r="O7" s="74"/>
      <c r="P7" s="74"/>
      <c r="Q7" s="74"/>
      <c r="R7" s="74"/>
      <c r="S7" s="74"/>
      <c r="T7" s="74"/>
      <c r="U7" s="74"/>
      <c r="V7" s="74"/>
      <c r="W7" s="74"/>
      <c r="X7" s="74"/>
      <c r="Y7" s="74"/>
    </row>
    <row r="8" spans="1:25" ht="15" customHeight="1" x14ac:dyDescent="0.25">
      <c r="A8" s="794"/>
      <c r="B8" s="800"/>
      <c r="C8" s="801"/>
      <c r="D8" s="801"/>
      <c r="E8" s="801"/>
      <c r="F8" s="801"/>
      <c r="G8" s="801"/>
      <c r="H8" s="802"/>
      <c r="I8" s="794"/>
      <c r="J8" s="810"/>
      <c r="K8" s="74"/>
      <c r="L8" s="74"/>
      <c r="M8" s="74"/>
      <c r="N8" s="74"/>
      <c r="O8" s="74"/>
      <c r="P8" s="74"/>
      <c r="Q8" s="74"/>
      <c r="R8" s="74"/>
      <c r="S8" s="74"/>
      <c r="T8" s="74"/>
      <c r="U8" s="74"/>
      <c r="V8" s="74"/>
      <c r="W8" s="74"/>
      <c r="X8" s="74"/>
      <c r="Y8" s="74"/>
    </row>
    <row r="9" spans="1:25" ht="15" customHeight="1" x14ac:dyDescent="0.25">
      <c r="A9" s="794"/>
      <c r="B9" s="800"/>
      <c r="C9" s="801"/>
      <c r="D9" s="801"/>
      <c r="E9" s="801"/>
      <c r="F9" s="801"/>
      <c r="G9" s="801"/>
      <c r="H9" s="802"/>
      <c r="I9" s="794"/>
      <c r="J9" s="810"/>
      <c r="K9" s="74"/>
      <c r="L9" s="74"/>
      <c r="M9" s="74"/>
      <c r="N9" s="74"/>
      <c r="O9" s="74"/>
      <c r="P9" s="74"/>
      <c r="Q9" s="74"/>
      <c r="R9" s="74"/>
      <c r="S9" s="74"/>
      <c r="T9" s="74"/>
      <c r="U9" s="74"/>
      <c r="V9" s="74"/>
      <c r="W9" s="74"/>
      <c r="X9" s="74"/>
      <c r="Y9" s="74"/>
    </row>
    <row r="10" spans="1:25" ht="15" customHeight="1" thickBot="1" x14ac:dyDescent="0.3">
      <c r="A10" s="795"/>
      <c r="B10" s="803"/>
      <c r="C10" s="804"/>
      <c r="D10" s="804"/>
      <c r="E10" s="804"/>
      <c r="F10" s="804"/>
      <c r="G10" s="804"/>
      <c r="H10" s="805"/>
      <c r="I10" s="795"/>
      <c r="J10" s="81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9" t="s">
        <v>187</v>
      </c>
      <c r="B12" s="238" t="s">
        <v>188</v>
      </c>
      <c r="C12" s="202"/>
      <c r="D12" s="238" t="s">
        <v>189</v>
      </c>
      <c r="E12" s="202"/>
      <c r="F12" s="221" t="s">
        <v>190</v>
      </c>
      <c r="G12" s="240"/>
      <c r="H12" s="221" t="s">
        <v>191</v>
      </c>
      <c r="I12" s="241"/>
    </row>
    <row r="13" spans="1:25" s="147" customFormat="1" ht="21.75" customHeight="1" thickBot="1" x14ac:dyDescent="0.3">
      <c r="A13" s="619"/>
      <c r="B13" s="223" t="s">
        <v>195</v>
      </c>
      <c r="C13" s="155"/>
      <c r="D13" s="221" t="s">
        <v>196</v>
      </c>
      <c r="E13" s="155"/>
      <c r="F13" s="221" t="s">
        <v>197</v>
      </c>
      <c r="G13" s="155"/>
      <c r="H13" s="221" t="s">
        <v>198</v>
      </c>
      <c r="I13" s="241" t="s">
        <v>194</v>
      </c>
    </row>
    <row r="14" spans="1:25" s="147" customFormat="1" ht="21.75" customHeight="1" thickBot="1" x14ac:dyDescent="0.3">
      <c r="A14" s="619"/>
      <c r="B14" s="221" t="s">
        <v>200</v>
      </c>
      <c r="C14" s="240"/>
      <c r="D14" s="221" t="s">
        <v>201</v>
      </c>
      <c r="E14" s="122"/>
      <c r="F14" s="221" t="s">
        <v>202</v>
      </c>
      <c r="G14" s="122"/>
      <c r="H14" s="221" t="s">
        <v>203</v>
      </c>
      <c r="I14" s="241"/>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8" t="s">
        <v>192</v>
      </c>
      <c r="B16" s="618"/>
      <c r="C16" s="237" t="s">
        <v>193</v>
      </c>
      <c r="D16" s="591"/>
      <c r="E16" s="591"/>
      <c r="F16" s="591"/>
      <c r="G16" s="68"/>
      <c r="H16" s="68"/>
      <c r="I16" s="68"/>
      <c r="J16" s="68"/>
      <c r="K16" s="68"/>
      <c r="L16" s="161"/>
      <c r="M16" s="162"/>
      <c r="N16" s="162"/>
      <c r="O16" s="162"/>
    </row>
    <row r="17" spans="1:15" s="147" customFormat="1" ht="21.75" customHeight="1" thickBot="1" x14ac:dyDescent="0.3">
      <c r="A17" s="618"/>
      <c r="B17" s="618"/>
      <c r="C17" s="237" t="s">
        <v>199</v>
      </c>
      <c r="D17" s="591"/>
      <c r="E17" s="591"/>
      <c r="F17" s="591"/>
      <c r="G17" s="68"/>
      <c r="H17" s="68"/>
      <c r="I17" s="68"/>
      <c r="J17" s="68"/>
      <c r="K17" s="68"/>
      <c r="L17" s="161"/>
      <c r="M17" s="162"/>
      <c r="N17" s="162"/>
      <c r="O17" s="162"/>
    </row>
    <row r="18" spans="1:15" s="147" customFormat="1" ht="21.75" customHeight="1" thickBot="1" x14ac:dyDescent="0.3">
      <c r="A18" s="618"/>
      <c r="B18" s="618"/>
      <c r="C18" s="237" t="s">
        <v>204</v>
      </c>
      <c r="D18" s="591" t="s">
        <v>194</v>
      </c>
      <c r="E18" s="591"/>
      <c r="F18" s="59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96" t="s">
        <v>309</v>
      </c>
      <c r="B22" s="796"/>
      <c r="C22" s="796"/>
      <c r="D22" s="796"/>
      <c r="E22" s="796"/>
      <c r="F22" s="796"/>
      <c r="G22" s="796"/>
      <c r="H22" s="796"/>
      <c r="I22" s="796"/>
      <c r="J22" s="796"/>
    </row>
    <row r="23" spans="1:15" ht="70.150000000000006" customHeight="1" thickBot="1" x14ac:dyDescent="0.3">
      <c r="A23" s="227" t="s">
        <v>215</v>
      </c>
      <c r="B23" s="728" t="s">
        <v>216</v>
      </c>
      <c r="C23" s="784"/>
      <c r="D23" s="729"/>
      <c r="E23" s="228" t="s">
        <v>310</v>
      </c>
      <c r="F23" s="229" t="s">
        <v>311</v>
      </c>
      <c r="G23" s="228" t="s">
        <v>312</v>
      </c>
      <c r="H23" s="728" t="s">
        <v>313</v>
      </c>
      <c r="I23" s="784"/>
      <c r="J23" s="729"/>
    </row>
    <row r="24" spans="1:15" ht="50.25" customHeight="1" thickBot="1" x14ac:dyDescent="0.3">
      <c r="A24" s="197" t="s">
        <v>314</v>
      </c>
      <c r="B24" s="728" t="s">
        <v>315</v>
      </c>
      <c r="C24" s="784"/>
      <c r="D24" s="784"/>
      <c r="E24" s="784"/>
      <c r="F24" s="784"/>
      <c r="G24" s="784"/>
      <c r="H24" s="784"/>
      <c r="I24" s="784"/>
      <c r="J24" s="729"/>
    </row>
    <row r="25" spans="1:15" ht="50.25" customHeight="1" thickBot="1" x14ac:dyDescent="0.3">
      <c r="A25" s="779" t="s">
        <v>316</v>
      </c>
      <c r="B25" s="230">
        <v>2024</v>
      </c>
      <c r="C25" s="231">
        <v>2025</v>
      </c>
      <c r="D25" s="231">
        <v>2026</v>
      </c>
      <c r="E25" s="231">
        <v>2027</v>
      </c>
      <c r="F25" s="232" t="s">
        <v>93</v>
      </c>
      <c r="G25" s="233" t="s">
        <v>317</v>
      </c>
      <c r="H25" s="781" t="s">
        <v>318</v>
      </c>
      <c r="I25" s="782"/>
      <c r="J25" s="783"/>
    </row>
    <row r="26" spans="1:15" ht="50.25" customHeight="1" thickBot="1" x14ac:dyDescent="0.3">
      <c r="A26" s="780"/>
      <c r="B26" s="269">
        <v>6</v>
      </c>
      <c r="C26" s="270">
        <v>6</v>
      </c>
      <c r="D26" s="270">
        <v>6</v>
      </c>
      <c r="E26" s="270">
        <v>6</v>
      </c>
      <c r="F26" s="271">
        <v>6</v>
      </c>
      <c r="G26" s="234">
        <v>6</v>
      </c>
      <c r="H26" s="728" t="s">
        <v>23</v>
      </c>
      <c r="I26" s="784"/>
      <c r="J26" s="729"/>
    </row>
    <row r="27" spans="1:15" ht="52.5" customHeight="1" thickBot="1" x14ac:dyDescent="0.3">
      <c r="A27" s="197"/>
      <c r="B27" s="785" t="s">
        <v>319</v>
      </c>
      <c r="C27" s="786"/>
      <c r="D27" s="786"/>
      <c r="E27" s="786"/>
      <c r="F27" s="786"/>
      <c r="G27" s="786"/>
      <c r="H27" s="786"/>
      <c r="I27" s="786"/>
      <c r="J27" s="787"/>
    </row>
    <row r="28" spans="1:15" s="99" customFormat="1" ht="56.25" hidden="1" customHeight="1" thickBot="1" x14ac:dyDescent="0.3">
      <c r="A28" s="779" t="s">
        <v>234</v>
      </c>
      <c r="B28" s="198" t="s">
        <v>235</v>
      </c>
      <c r="C28" s="227" t="s">
        <v>236</v>
      </c>
      <c r="D28" s="788" t="s">
        <v>237</v>
      </c>
      <c r="E28" s="789"/>
      <c r="F28" s="788" t="s">
        <v>238</v>
      </c>
      <c r="G28" s="789"/>
      <c r="H28" s="198" t="s">
        <v>239</v>
      </c>
      <c r="I28" s="196" t="s">
        <v>240</v>
      </c>
      <c r="J28" s="196" t="s">
        <v>320</v>
      </c>
    </row>
    <row r="29" spans="1:15" ht="200.25" hidden="1" customHeight="1" thickBot="1" x14ac:dyDescent="0.3">
      <c r="A29" s="780"/>
      <c r="B29" s="156">
        <v>6</v>
      </c>
      <c r="C29" s="157">
        <v>6</v>
      </c>
      <c r="D29" s="578" t="s">
        <v>721</v>
      </c>
      <c r="E29" s="579"/>
      <c r="F29" s="578" t="s">
        <v>722</v>
      </c>
      <c r="G29" s="579"/>
      <c r="H29" s="394" t="s">
        <v>627</v>
      </c>
      <c r="I29" s="390" t="s">
        <v>610</v>
      </c>
      <c r="J29" s="407" t="s">
        <v>723</v>
      </c>
    </row>
    <row r="30" spans="1:15" s="99" customFormat="1" ht="43.5" hidden="1" customHeight="1" thickBot="1" x14ac:dyDescent="0.3">
      <c r="A30" s="779" t="s">
        <v>241</v>
      </c>
      <c r="B30" s="198" t="s">
        <v>235</v>
      </c>
      <c r="C30" s="198" t="s">
        <v>236</v>
      </c>
      <c r="D30" s="788" t="s">
        <v>237</v>
      </c>
      <c r="E30" s="789"/>
      <c r="F30" s="788" t="s">
        <v>238</v>
      </c>
      <c r="G30" s="789"/>
      <c r="H30" s="198" t="s">
        <v>239</v>
      </c>
      <c r="I30" s="196" t="s">
        <v>240</v>
      </c>
      <c r="J30" s="196" t="s">
        <v>320</v>
      </c>
    </row>
    <row r="31" spans="1:15" ht="205.5" hidden="1" customHeight="1" thickBot="1" x14ac:dyDescent="0.3">
      <c r="A31" s="780"/>
      <c r="B31" s="156">
        <v>6</v>
      </c>
      <c r="C31" s="157">
        <v>6</v>
      </c>
      <c r="D31" s="578" t="s">
        <v>724</v>
      </c>
      <c r="E31" s="579"/>
      <c r="F31" s="578" t="s">
        <v>725</v>
      </c>
      <c r="G31" s="579"/>
      <c r="H31" s="394" t="s">
        <v>627</v>
      </c>
      <c r="I31" s="390" t="s">
        <v>610</v>
      </c>
      <c r="J31" s="407" t="s">
        <v>726</v>
      </c>
    </row>
    <row r="32" spans="1:15" s="99" customFormat="1" ht="45" hidden="1" customHeight="1" thickBot="1" x14ac:dyDescent="0.3">
      <c r="A32" s="779" t="s">
        <v>242</v>
      </c>
      <c r="B32" s="198" t="s">
        <v>235</v>
      </c>
      <c r="C32" s="198" t="s">
        <v>236</v>
      </c>
      <c r="D32" s="788" t="s">
        <v>237</v>
      </c>
      <c r="E32" s="789"/>
      <c r="F32" s="788" t="s">
        <v>238</v>
      </c>
      <c r="G32" s="789"/>
      <c r="H32" s="198" t="s">
        <v>239</v>
      </c>
      <c r="I32" s="196" t="s">
        <v>240</v>
      </c>
      <c r="J32" s="196" t="s">
        <v>320</v>
      </c>
    </row>
    <row r="33" spans="1:10" ht="142.15" hidden="1" customHeight="1" thickBot="1" x14ac:dyDescent="0.3">
      <c r="A33" s="780"/>
      <c r="B33" s="465">
        <v>6</v>
      </c>
      <c r="C33" s="391">
        <v>6</v>
      </c>
      <c r="D33" s="806" t="s">
        <v>773</v>
      </c>
      <c r="E33" s="807"/>
      <c r="F33" s="806" t="s">
        <v>774</v>
      </c>
      <c r="G33" s="807"/>
      <c r="H33" s="465" t="s">
        <v>627</v>
      </c>
      <c r="I33" s="466" t="s">
        <v>610</v>
      </c>
      <c r="J33" s="442" t="s">
        <v>819</v>
      </c>
    </row>
    <row r="34" spans="1:10" s="99" customFormat="1" ht="47.25" hidden="1" customHeight="1" thickBot="1" x14ac:dyDescent="0.3">
      <c r="A34" s="779" t="s">
        <v>243</v>
      </c>
      <c r="B34" s="198" t="s">
        <v>235</v>
      </c>
      <c r="C34" s="195" t="s">
        <v>236</v>
      </c>
      <c r="D34" s="788" t="s">
        <v>237</v>
      </c>
      <c r="E34" s="789"/>
      <c r="F34" s="788" t="s">
        <v>238</v>
      </c>
      <c r="G34" s="789"/>
      <c r="H34" s="198" t="s">
        <v>239</v>
      </c>
      <c r="I34" s="198" t="s">
        <v>240</v>
      </c>
      <c r="J34" s="196" t="s">
        <v>320</v>
      </c>
    </row>
    <row r="35" spans="1:10" ht="193.5" hidden="1" customHeight="1" thickBot="1" x14ac:dyDescent="0.3">
      <c r="A35" s="780"/>
      <c r="B35" s="156">
        <v>6</v>
      </c>
      <c r="C35" s="391">
        <v>6</v>
      </c>
      <c r="D35" s="806" t="s">
        <v>918</v>
      </c>
      <c r="E35" s="807"/>
      <c r="F35" s="806" t="s">
        <v>919</v>
      </c>
      <c r="G35" s="807"/>
      <c r="H35" s="465" t="s">
        <v>627</v>
      </c>
      <c r="I35" s="466" t="s">
        <v>610</v>
      </c>
      <c r="J35" s="407" t="s">
        <v>920</v>
      </c>
    </row>
    <row r="36" spans="1:10" s="99" customFormat="1" ht="47.25" hidden="1" customHeight="1" thickBot="1" x14ac:dyDescent="0.3">
      <c r="A36" s="779" t="s">
        <v>244</v>
      </c>
      <c r="B36" s="198" t="s">
        <v>235</v>
      </c>
      <c r="C36" s="198" t="s">
        <v>236</v>
      </c>
      <c r="D36" s="788" t="s">
        <v>237</v>
      </c>
      <c r="E36" s="789"/>
      <c r="F36" s="788" t="s">
        <v>238</v>
      </c>
      <c r="G36" s="789"/>
      <c r="H36" s="198" t="s">
        <v>239</v>
      </c>
      <c r="I36" s="196" t="s">
        <v>240</v>
      </c>
      <c r="J36" s="196" t="s">
        <v>320</v>
      </c>
    </row>
    <row r="37" spans="1:10" ht="159" hidden="1" customHeight="1" thickBot="1" x14ac:dyDescent="0.3">
      <c r="A37" s="780"/>
      <c r="B37" s="156">
        <v>6</v>
      </c>
      <c r="C37" s="391">
        <v>6</v>
      </c>
      <c r="D37" s="806" t="s">
        <v>976</v>
      </c>
      <c r="E37" s="807"/>
      <c r="F37" s="806" t="s">
        <v>977</v>
      </c>
      <c r="G37" s="807"/>
      <c r="H37" s="465" t="s">
        <v>627</v>
      </c>
      <c r="I37" s="466" t="s">
        <v>610</v>
      </c>
      <c r="J37" s="407" t="s">
        <v>978</v>
      </c>
    </row>
    <row r="38" spans="1:10" s="99" customFormat="1" ht="48.75" customHeight="1" thickBot="1" x14ac:dyDescent="0.3">
      <c r="A38" s="779" t="s">
        <v>245</v>
      </c>
      <c r="B38" s="198" t="s">
        <v>235</v>
      </c>
      <c r="C38" s="198" t="s">
        <v>236</v>
      </c>
      <c r="D38" s="788" t="s">
        <v>237</v>
      </c>
      <c r="E38" s="789"/>
      <c r="F38" s="788" t="s">
        <v>238</v>
      </c>
      <c r="G38" s="789"/>
      <c r="H38" s="198" t="s">
        <v>239</v>
      </c>
      <c r="I38" s="196" t="s">
        <v>240</v>
      </c>
      <c r="J38" s="196" t="s">
        <v>320</v>
      </c>
    </row>
    <row r="39" spans="1:10" ht="168.75" customHeight="1" thickBot="1" x14ac:dyDescent="0.3">
      <c r="A39" s="780"/>
      <c r="B39" s="156">
        <v>6</v>
      </c>
      <c r="C39" s="158">
        <v>6</v>
      </c>
      <c r="D39" s="806" t="s">
        <v>1025</v>
      </c>
      <c r="E39" s="807"/>
      <c r="F39" s="806" t="s">
        <v>1026</v>
      </c>
      <c r="G39" s="807"/>
      <c r="H39" s="465" t="s">
        <v>627</v>
      </c>
      <c r="I39" s="466" t="s">
        <v>610</v>
      </c>
      <c r="J39" s="407" t="s">
        <v>1042</v>
      </c>
    </row>
    <row r="40" spans="1:10" ht="46.5" customHeight="1" thickBot="1" x14ac:dyDescent="0.3">
      <c r="A40" s="779" t="s">
        <v>246</v>
      </c>
      <c r="B40" s="198" t="s">
        <v>235</v>
      </c>
      <c r="C40" s="227" t="s">
        <v>236</v>
      </c>
      <c r="D40" s="788" t="s">
        <v>237</v>
      </c>
      <c r="E40" s="789"/>
      <c r="F40" s="788" t="s">
        <v>238</v>
      </c>
      <c r="G40" s="789"/>
      <c r="H40" s="198" t="s">
        <v>239</v>
      </c>
      <c r="I40" s="196" t="s">
        <v>240</v>
      </c>
      <c r="J40" s="196" t="s">
        <v>320</v>
      </c>
    </row>
    <row r="41" spans="1:10" ht="144" customHeight="1" thickBot="1" x14ac:dyDescent="0.3">
      <c r="A41" s="780"/>
      <c r="B41" s="156">
        <v>6</v>
      </c>
      <c r="C41" s="158">
        <v>6</v>
      </c>
      <c r="D41" s="806" t="s">
        <v>1108</v>
      </c>
      <c r="E41" s="807"/>
      <c r="F41" s="806" t="s">
        <v>1109</v>
      </c>
      <c r="G41" s="807"/>
      <c r="H41" s="465" t="s">
        <v>627</v>
      </c>
      <c r="I41" s="466" t="s">
        <v>610</v>
      </c>
      <c r="J41" s="407" t="s">
        <v>1110</v>
      </c>
    </row>
    <row r="42" spans="1:10" ht="48.75" customHeight="1" thickBot="1" x14ac:dyDescent="0.3">
      <c r="A42" s="779" t="s">
        <v>247</v>
      </c>
      <c r="B42" s="198" t="s">
        <v>235</v>
      </c>
      <c r="C42" s="227" t="s">
        <v>236</v>
      </c>
      <c r="D42" s="788" t="s">
        <v>237</v>
      </c>
      <c r="E42" s="789"/>
      <c r="F42" s="788" t="s">
        <v>238</v>
      </c>
      <c r="G42" s="789"/>
      <c r="H42" s="198" t="s">
        <v>239</v>
      </c>
      <c r="I42" s="196" t="s">
        <v>240</v>
      </c>
      <c r="J42" s="196" t="s">
        <v>320</v>
      </c>
    </row>
    <row r="43" spans="1:10" ht="153.75" customHeight="1" thickBot="1" x14ac:dyDescent="0.3">
      <c r="A43" s="780"/>
      <c r="B43" s="156">
        <v>6</v>
      </c>
      <c r="C43" s="158">
        <v>5</v>
      </c>
      <c r="D43" s="806" t="s">
        <v>1287</v>
      </c>
      <c r="E43" s="807"/>
      <c r="F43" s="806" t="s">
        <v>1250</v>
      </c>
      <c r="G43" s="807"/>
      <c r="H43" s="992" t="s">
        <v>1288</v>
      </c>
      <c r="I43" s="466" t="s">
        <v>610</v>
      </c>
      <c r="J43" s="407" t="s">
        <v>1251</v>
      </c>
    </row>
    <row r="44" spans="1:10" ht="42.75" customHeight="1" thickBot="1" x14ac:dyDescent="0.3">
      <c r="A44" s="779" t="s">
        <v>248</v>
      </c>
      <c r="B44" s="198" t="s">
        <v>235</v>
      </c>
      <c r="C44" s="227" t="s">
        <v>236</v>
      </c>
      <c r="D44" s="788" t="s">
        <v>237</v>
      </c>
      <c r="E44" s="789"/>
      <c r="F44" s="788" t="s">
        <v>238</v>
      </c>
      <c r="G44" s="789"/>
      <c r="H44" s="198" t="s">
        <v>239</v>
      </c>
      <c r="I44" s="196" t="s">
        <v>240</v>
      </c>
      <c r="J44" s="196" t="s">
        <v>320</v>
      </c>
    </row>
    <row r="45" spans="1:10" ht="90.75" customHeight="1" thickBot="1" x14ac:dyDescent="0.3">
      <c r="A45" s="780"/>
      <c r="B45" s="156">
        <v>6</v>
      </c>
      <c r="C45" s="158"/>
      <c r="D45" s="808"/>
      <c r="E45" s="760"/>
      <c r="F45" s="808"/>
      <c r="G45" s="760"/>
      <c r="H45" s="156"/>
      <c r="I45" s="156"/>
      <c r="J45" s="156"/>
    </row>
    <row r="46" spans="1:10" ht="45" customHeight="1" thickBot="1" x14ac:dyDescent="0.3">
      <c r="A46" s="779" t="s">
        <v>249</v>
      </c>
      <c r="B46" s="198" t="s">
        <v>235</v>
      </c>
      <c r="C46" s="227" t="s">
        <v>236</v>
      </c>
      <c r="D46" s="788" t="s">
        <v>237</v>
      </c>
      <c r="E46" s="789"/>
      <c r="F46" s="788" t="s">
        <v>238</v>
      </c>
      <c r="G46" s="789"/>
      <c r="H46" s="198" t="s">
        <v>239</v>
      </c>
      <c r="I46" s="196" t="s">
        <v>240</v>
      </c>
      <c r="J46" s="196" t="s">
        <v>320</v>
      </c>
    </row>
    <row r="47" spans="1:10" ht="96.75" customHeight="1" thickBot="1" x14ac:dyDescent="0.3">
      <c r="A47" s="780"/>
      <c r="B47" s="156">
        <v>6</v>
      </c>
      <c r="C47" s="158"/>
      <c r="D47" s="808"/>
      <c r="E47" s="760"/>
      <c r="F47" s="808"/>
      <c r="G47" s="760"/>
      <c r="H47" s="156"/>
      <c r="I47" s="236"/>
      <c r="J47" s="236"/>
    </row>
    <row r="48" spans="1:10" ht="46.5" customHeight="1" thickBot="1" x14ac:dyDescent="0.3">
      <c r="A48" s="779" t="s">
        <v>250</v>
      </c>
      <c r="B48" s="198" t="s">
        <v>235</v>
      </c>
      <c r="C48" s="227" t="s">
        <v>236</v>
      </c>
      <c r="D48" s="788" t="s">
        <v>237</v>
      </c>
      <c r="E48" s="789"/>
      <c r="F48" s="788" t="s">
        <v>238</v>
      </c>
      <c r="G48" s="789"/>
      <c r="H48" s="198" t="s">
        <v>239</v>
      </c>
      <c r="I48" s="196" t="s">
        <v>240</v>
      </c>
      <c r="J48" s="196" t="s">
        <v>320</v>
      </c>
    </row>
    <row r="49" spans="1:10" ht="93.75" customHeight="1" thickBot="1" x14ac:dyDescent="0.3">
      <c r="A49" s="780"/>
      <c r="B49" s="156">
        <v>6</v>
      </c>
      <c r="C49" s="158"/>
      <c r="D49" s="808"/>
      <c r="E49" s="760"/>
      <c r="F49" s="759"/>
      <c r="G49" s="759"/>
      <c r="H49" s="156"/>
      <c r="I49" s="156"/>
      <c r="J49" s="156"/>
    </row>
    <row r="50" spans="1:10" ht="48.75" customHeight="1" thickBot="1" x14ac:dyDescent="0.3">
      <c r="A50" s="779" t="s">
        <v>251</v>
      </c>
      <c r="B50" s="198" t="s">
        <v>235</v>
      </c>
      <c r="C50" s="227" t="s">
        <v>236</v>
      </c>
      <c r="D50" s="788" t="s">
        <v>237</v>
      </c>
      <c r="E50" s="789"/>
      <c r="F50" s="788" t="s">
        <v>238</v>
      </c>
      <c r="G50" s="789"/>
      <c r="H50" s="198" t="s">
        <v>239</v>
      </c>
      <c r="I50" s="196" t="s">
        <v>240</v>
      </c>
      <c r="J50" s="196" t="s">
        <v>320</v>
      </c>
    </row>
    <row r="51" spans="1:10" ht="87.75" customHeight="1" thickBot="1" x14ac:dyDescent="0.3">
      <c r="A51" s="780"/>
      <c r="B51" s="156">
        <v>6</v>
      </c>
      <c r="C51" s="158"/>
      <c r="D51" s="808"/>
      <c r="E51" s="760"/>
      <c r="F51" s="808"/>
      <c r="G51" s="760"/>
      <c r="H51" s="156"/>
      <c r="I51" s="156"/>
      <c r="J51" s="156"/>
    </row>
    <row r="53" spans="1:10" ht="15" thickBot="1" x14ac:dyDescent="0.3"/>
    <row r="54" spans="1:10" ht="48" customHeight="1" thickBot="1" x14ac:dyDescent="0.3">
      <c r="A54" s="777" t="s">
        <v>321</v>
      </c>
      <c r="B54" s="242" t="s">
        <v>322</v>
      </c>
      <c r="C54" s="242"/>
      <c r="D54" s="776" t="s">
        <v>323</v>
      </c>
      <c r="E54" s="242" t="s">
        <v>322</v>
      </c>
      <c r="F54" s="242"/>
      <c r="G54" s="776" t="s">
        <v>324</v>
      </c>
      <c r="H54" s="242" t="s">
        <v>325</v>
      </c>
      <c r="I54" s="778"/>
      <c r="J54" s="778"/>
    </row>
    <row r="55" spans="1:10" ht="48" customHeight="1" thickBot="1" x14ac:dyDescent="0.3">
      <c r="A55" s="777"/>
      <c r="B55" s="242" t="s">
        <v>326</v>
      </c>
      <c r="C55" s="242" t="s">
        <v>327</v>
      </c>
      <c r="D55" s="776"/>
      <c r="E55" s="242" t="s">
        <v>326</v>
      </c>
      <c r="F55" s="242" t="s">
        <v>328</v>
      </c>
      <c r="G55" s="776"/>
      <c r="H55" s="242" t="s">
        <v>329</v>
      </c>
      <c r="I55" s="777" t="s">
        <v>1291</v>
      </c>
      <c r="J55" s="777"/>
    </row>
    <row r="56" spans="1:10" ht="75" customHeight="1" thickBot="1" x14ac:dyDescent="0.3">
      <c r="A56" s="777"/>
      <c r="B56" s="242" t="s">
        <v>330</v>
      </c>
      <c r="C56" s="334" t="s">
        <v>331</v>
      </c>
      <c r="D56" s="776"/>
      <c r="E56" s="242" t="s">
        <v>330</v>
      </c>
      <c r="F56" s="242" t="s">
        <v>332</v>
      </c>
      <c r="G56" s="776"/>
      <c r="H56" s="242" t="s">
        <v>333</v>
      </c>
      <c r="I56" s="777" t="s">
        <v>1292</v>
      </c>
      <c r="J56" s="777"/>
    </row>
    <row r="57" spans="1:10" ht="48" customHeight="1" thickBot="1" x14ac:dyDescent="0.3">
      <c r="A57" s="777"/>
      <c r="B57" s="242" t="s">
        <v>322</v>
      </c>
      <c r="C57" s="242"/>
      <c r="D57" s="776"/>
      <c r="E57" s="242" t="s">
        <v>322</v>
      </c>
      <c r="F57" s="242"/>
      <c r="G57" s="776"/>
      <c r="H57" s="242" t="s">
        <v>325</v>
      </c>
      <c r="I57" s="777"/>
      <c r="J57" s="777"/>
    </row>
    <row r="58" spans="1:10" ht="48" customHeight="1" thickBot="1" x14ac:dyDescent="0.3">
      <c r="A58" s="777"/>
      <c r="B58" s="242" t="s">
        <v>326</v>
      </c>
      <c r="C58" s="242"/>
      <c r="D58" s="776"/>
      <c r="E58" s="242" t="s">
        <v>326</v>
      </c>
      <c r="F58" s="242" t="s">
        <v>334</v>
      </c>
      <c r="G58" s="776"/>
      <c r="H58" s="242" t="s">
        <v>329</v>
      </c>
      <c r="I58" s="777" t="s">
        <v>1294</v>
      </c>
      <c r="J58" s="777"/>
    </row>
    <row r="59" spans="1:10" ht="48" customHeight="1" thickBot="1" x14ac:dyDescent="0.3">
      <c r="A59" s="777"/>
      <c r="B59" s="242" t="s">
        <v>330</v>
      </c>
      <c r="C59" s="242"/>
      <c r="D59" s="776"/>
      <c r="E59" s="242" t="s">
        <v>330</v>
      </c>
      <c r="F59" s="242" t="s">
        <v>335</v>
      </c>
      <c r="G59" s="776"/>
      <c r="H59" s="242" t="s">
        <v>333</v>
      </c>
      <c r="I59" s="777" t="s">
        <v>1293</v>
      </c>
      <c r="J59" s="777"/>
    </row>
  </sheetData>
  <mergeCells count="95">
    <mergeCell ref="I7:I10"/>
    <mergeCell ref="J7:J10"/>
    <mergeCell ref="J1:L1"/>
    <mergeCell ref="J2:L2"/>
    <mergeCell ref="J3:L3"/>
    <mergeCell ref="J4:L4"/>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D29:E29"/>
    <mergeCell ref="F29:G29"/>
    <mergeCell ref="A25:A26"/>
    <mergeCell ref="H25:J25"/>
    <mergeCell ref="H26:J26"/>
    <mergeCell ref="B27:J27"/>
    <mergeCell ref="A28:A29"/>
    <mergeCell ref="D28:E28"/>
    <mergeCell ref="F28:G28"/>
    <mergeCell ref="D54:D59"/>
    <mergeCell ref="A54:A59"/>
    <mergeCell ref="G54:G59"/>
    <mergeCell ref="I54:J54"/>
    <mergeCell ref="I55:J55"/>
    <mergeCell ref="I56:J56"/>
    <mergeCell ref="I57:J57"/>
    <mergeCell ref="I58:J58"/>
    <mergeCell ref="I59:J59"/>
  </mergeCells>
  <hyperlinks>
    <hyperlink ref="J29" r:id="rId1" xr:uid="{A768F330-BFA1-42B7-A1F7-360BFAF38562}"/>
    <hyperlink ref="J31" r:id="rId2" xr:uid="{D1D2C4A1-3D3B-4E6B-8A1D-E19D23723FE2}"/>
    <hyperlink ref="J33" r:id="rId3" xr:uid="{61AA6216-157B-4F66-9048-204D1E78771D}"/>
    <hyperlink ref="J35" r:id="rId4" xr:uid="{71CC615B-C26D-4C2F-B48C-C623AC646065}"/>
    <hyperlink ref="J37" r:id="rId5" xr:uid="{5F5DBF2B-E1E9-4E00-A268-F27B9F1D215E}"/>
    <hyperlink ref="J39" r:id="rId6" xr:uid="{DE8A8F88-DB79-4D52-AC0B-E72D9A3ECD11}"/>
    <hyperlink ref="J41" r:id="rId7" xr:uid="{D93730AA-3AE5-43C7-B0B5-8981A708FE19}"/>
    <hyperlink ref="J43" r:id="rId8" xr:uid="{C7EECD85-645C-446A-BF5D-0F39F4BE81E2}"/>
  </hyperlinks>
  <pageMargins left="0.25" right="0.25" top="0.75" bottom="0.75" header="0.3" footer="0.3"/>
  <pageSetup scale="33" fitToHeight="0" orientation="landscape" r:id="rId9"/>
  <rowBreaks count="1" manualBreakCount="1">
    <brk id="35" max="10"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rgb="FF00B050"/>
    <pageSetUpPr fitToPage="1"/>
  </sheetPr>
  <dimension ref="A1:Y60"/>
  <sheetViews>
    <sheetView showGridLines="0" topLeftCell="G50" zoomScale="60" zoomScaleNormal="60" zoomScaleSheetLayoutView="20" workbookViewId="0">
      <selection activeCell="M60" sqref="M60"/>
    </sheetView>
  </sheetViews>
  <sheetFormatPr baseColWidth="10" defaultColWidth="10.7109375" defaultRowHeight="14.25" x14ac:dyDescent="0.25"/>
  <cols>
    <col min="1" max="1" width="42.42578125" style="68" customWidth="1"/>
    <col min="2" max="4" width="35.7109375" style="68" customWidth="1"/>
    <col min="5" max="5" width="136.5703125" style="68" customWidth="1"/>
    <col min="6" max="6" width="35.7109375" style="68" customWidth="1"/>
    <col min="7" max="7" width="149.42578125" style="68" customWidth="1"/>
    <col min="8" max="10" width="35.7109375" style="68" customWidth="1"/>
    <col min="11" max="11" width="21.4257812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90"/>
      <c r="B1" s="604" t="s">
        <v>182</v>
      </c>
      <c r="C1" s="605"/>
      <c r="D1" s="605"/>
      <c r="E1" s="605"/>
      <c r="F1" s="605"/>
      <c r="G1" s="605"/>
      <c r="H1" s="606"/>
      <c r="I1" s="121" t="s">
        <v>121</v>
      </c>
      <c r="J1" s="601" t="s">
        <v>839</v>
      </c>
      <c r="K1" s="602"/>
      <c r="L1" s="603"/>
      <c r="M1" s="152"/>
    </row>
    <row r="2" spans="1:25" ht="24" customHeight="1" thickBot="1" x14ac:dyDescent="0.3">
      <c r="A2" s="791"/>
      <c r="B2" s="607" t="s">
        <v>184</v>
      </c>
      <c r="C2" s="608"/>
      <c r="D2" s="608"/>
      <c r="E2" s="608"/>
      <c r="F2" s="608"/>
      <c r="G2" s="608"/>
      <c r="H2" s="609"/>
      <c r="I2" s="121" t="s">
        <v>122</v>
      </c>
      <c r="J2" s="601" t="s">
        <v>840</v>
      </c>
      <c r="K2" s="602"/>
      <c r="L2" s="603"/>
      <c r="M2" s="152"/>
    </row>
    <row r="3" spans="1:25" ht="24" customHeight="1" thickBot="1" x14ac:dyDescent="0.3">
      <c r="A3" s="791"/>
      <c r="B3" s="607" t="s">
        <v>848</v>
      </c>
      <c r="C3" s="608"/>
      <c r="D3" s="608"/>
      <c r="E3" s="608"/>
      <c r="F3" s="608"/>
      <c r="G3" s="608"/>
      <c r="H3" s="609"/>
      <c r="I3" s="121" t="s">
        <v>305</v>
      </c>
      <c r="J3" s="601" t="s">
        <v>841</v>
      </c>
      <c r="K3" s="602"/>
      <c r="L3" s="603"/>
      <c r="M3" s="152"/>
    </row>
    <row r="4" spans="1:25" ht="24" customHeight="1" thickBot="1" x14ac:dyDescent="0.3">
      <c r="A4" s="792"/>
      <c r="B4" s="610" t="s">
        <v>306</v>
      </c>
      <c r="C4" s="611"/>
      <c r="D4" s="611"/>
      <c r="E4" s="611"/>
      <c r="F4" s="611"/>
      <c r="G4" s="611"/>
      <c r="H4" s="612"/>
      <c r="I4" s="121" t="s">
        <v>186</v>
      </c>
      <c r="J4" s="601" t="s">
        <v>843</v>
      </c>
      <c r="K4" s="602"/>
      <c r="L4" s="603"/>
      <c r="M4" s="152"/>
    </row>
    <row r="6" spans="1:25" ht="15" customHeight="1" thickBot="1" x14ac:dyDescent="0.3">
      <c r="A6" s="73"/>
      <c r="B6" s="74"/>
      <c r="C6" s="74"/>
      <c r="D6" s="76"/>
      <c r="E6" s="75"/>
      <c r="F6" s="75"/>
      <c r="G6" s="324"/>
      <c r="H6" s="324"/>
      <c r="I6" s="77"/>
      <c r="J6" s="77"/>
      <c r="K6" s="74"/>
      <c r="L6" s="74"/>
      <c r="M6" s="74"/>
      <c r="N6" s="74"/>
      <c r="O6" s="74"/>
      <c r="P6" s="74"/>
      <c r="Q6" s="74"/>
      <c r="R6" s="74"/>
      <c r="S6" s="74"/>
      <c r="T6" s="78"/>
      <c r="U6" s="74"/>
      <c r="V6" s="74"/>
      <c r="X6" s="79"/>
      <c r="Y6" s="80"/>
    </row>
    <row r="7" spans="1:25" ht="15" customHeight="1" x14ac:dyDescent="0.25">
      <c r="A7" s="793" t="s">
        <v>307</v>
      </c>
      <c r="B7" s="797" t="s">
        <v>308</v>
      </c>
      <c r="C7" s="798"/>
      <c r="D7" s="798"/>
      <c r="E7" s="798"/>
      <c r="F7" s="798"/>
      <c r="G7" s="798"/>
      <c r="H7" s="799"/>
      <c r="I7" s="793" t="s">
        <v>845</v>
      </c>
      <c r="J7" s="809">
        <v>2024110010298</v>
      </c>
      <c r="K7" s="74"/>
      <c r="L7" s="74"/>
      <c r="M7" s="74"/>
      <c r="N7" s="74"/>
      <c r="O7" s="74"/>
      <c r="P7" s="74"/>
      <c r="Q7" s="74"/>
      <c r="R7" s="74"/>
      <c r="S7" s="74"/>
      <c r="T7" s="74"/>
      <c r="U7" s="74"/>
      <c r="V7" s="74"/>
      <c r="W7" s="74"/>
      <c r="X7" s="74"/>
      <c r="Y7" s="74"/>
    </row>
    <row r="8" spans="1:25" ht="15" customHeight="1" x14ac:dyDescent="0.25">
      <c r="A8" s="794"/>
      <c r="B8" s="800"/>
      <c r="C8" s="801"/>
      <c r="D8" s="801"/>
      <c r="E8" s="801"/>
      <c r="F8" s="801"/>
      <c r="G8" s="801"/>
      <c r="H8" s="802"/>
      <c r="I8" s="794"/>
      <c r="J8" s="810"/>
      <c r="K8" s="74"/>
      <c r="L8" s="74"/>
      <c r="M8" s="74"/>
      <c r="N8" s="74"/>
      <c r="O8" s="74"/>
      <c r="P8" s="74"/>
      <c r="Q8" s="74"/>
      <c r="R8" s="74"/>
      <c r="S8" s="74"/>
      <c r="T8" s="74"/>
      <c r="U8" s="74"/>
      <c r="V8" s="74"/>
      <c r="W8" s="74"/>
      <c r="X8" s="74"/>
      <c r="Y8" s="74"/>
    </row>
    <row r="9" spans="1:25" ht="15" customHeight="1" x14ac:dyDescent="0.25">
      <c r="A9" s="794"/>
      <c r="B9" s="800"/>
      <c r="C9" s="801"/>
      <c r="D9" s="801"/>
      <c r="E9" s="801"/>
      <c r="F9" s="801"/>
      <c r="G9" s="801"/>
      <c r="H9" s="802"/>
      <c r="I9" s="794"/>
      <c r="J9" s="810"/>
      <c r="K9" s="74"/>
      <c r="L9" s="74"/>
      <c r="M9" s="74"/>
      <c r="N9" s="74"/>
      <c r="O9" s="74"/>
      <c r="P9" s="74"/>
      <c r="Q9" s="74"/>
      <c r="R9" s="74"/>
      <c r="S9" s="74"/>
      <c r="T9" s="74"/>
      <c r="U9" s="74"/>
      <c r="V9" s="74"/>
      <c r="W9" s="74"/>
      <c r="X9" s="74"/>
      <c r="Y9" s="74"/>
    </row>
    <row r="10" spans="1:25" ht="15" customHeight="1" thickBot="1" x14ac:dyDescent="0.3">
      <c r="A10" s="795"/>
      <c r="B10" s="803"/>
      <c r="C10" s="804"/>
      <c r="D10" s="804"/>
      <c r="E10" s="804"/>
      <c r="F10" s="804"/>
      <c r="G10" s="804"/>
      <c r="H10" s="805"/>
      <c r="I10" s="795"/>
      <c r="J10" s="81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9" t="s">
        <v>187</v>
      </c>
      <c r="B12" s="238" t="s">
        <v>188</v>
      </c>
      <c r="C12" s="202"/>
      <c r="D12" s="238" t="s">
        <v>189</v>
      </c>
      <c r="E12" s="202"/>
      <c r="F12" s="221" t="s">
        <v>190</v>
      </c>
      <c r="G12" s="240"/>
      <c r="H12" s="221" t="s">
        <v>191</v>
      </c>
      <c r="I12" s="241"/>
    </row>
    <row r="13" spans="1:25" s="147" customFormat="1" ht="21.75" customHeight="1" thickBot="1" x14ac:dyDescent="0.3">
      <c r="A13" s="619"/>
      <c r="B13" s="223" t="s">
        <v>195</v>
      </c>
      <c r="C13" s="155"/>
      <c r="D13" s="221" t="s">
        <v>196</v>
      </c>
      <c r="E13" s="155"/>
      <c r="F13" s="221" t="s">
        <v>197</v>
      </c>
      <c r="G13" s="155"/>
      <c r="H13" s="221" t="s">
        <v>198</v>
      </c>
      <c r="I13" s="241" t="s">
        <v>194</v>
      </c>
    </row>
    <row r="14" spans="1:25" s="147" customFormat="1" ht="21.75" customHeight="1" thickBot="1" x14ac:dyDescent="0.3">
      <c r="A14" s="619"/>
      <c r="B14" s="221" t="s">
        <v>200</v>
      </c>
      <c r="C14" s="240"/>
      <c r="D14" s="221" t="s">
        <v>201</v>
      </c>
      <c r="E14" s="122"/>
      <c r="F14" s="221" t="s">
        <v>202</v>
      </c>
      <c r="G14" s="122"/>
      <c r="H14" s="221" t="s">
        <v>203</v>
      </c>
      <c r="I14" s="241"/>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8" t="s">
        <v>192</v>
      </c>
      <c r="B16" s="618"/>
      <c r="C16" s="237" t="s">
        <v>193</v>
      </c>
      <c r="D16" s="591"/>
      <c r="E16" s="591"/>
      <c r="F16" s="591"/>
      <c r="G16" s="68"/>
      <c r="H16" s="68"/>
      <c r="I16" s="68"/>
      <c r="J16" s="68"/>
      <c r="K16" s="68"/>
      <c r="L16" s="161"/>
      <c r="M16" s="162"/>
      <c r="N16" s="162"/>
      <c r="O16" s="162"/>
    </row>
    <row r="17" spans="1:15" s="147" customFormat="1" ht="21.75" customHeight="1" thickBot="1" x14ac:dyDescent="0.3">
      <c r="A17" s="618"/>
      <c r="B17" s="618"/>
      <c r="C17" s="237" t="s">
        <v>199</v>
      </c>
      <c r="D17" s="591"/>
      <c r="E17" s="591"/>
      <c r="F17" s="591"/>
      <c r="G17" s="68"/>
      <c r="H17" s="68"/>
      <c r="I17" s="68"/>
      <c r="J17" s="68"/>
      <c r="K17" s="68"/>
      <c r="L17" s="161"/>
      <c r="M17" s="162"/>
      <c r="N17" s="162"/>
      <c r="O17" s="162"/>
    </row>
    <row r="18" spans="1:15" s="147" customFormat="1" ht="21.75" customHeight="1" thickBot="1" x14ac:dyDescent="0.3">
      <c r="A18" s="618"/>
      <c r="B18" s="618"/>
      <c r="C18" s="237" t="s">
        <v>204</v>
      </c>
      <c r="D18" s="591" t="s">
        <v>194</v>
      </c>
      <c r="E18" s="591"/>
      <c r="F18" s="59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96" t="s">
        <v>309</v>
      </c>
      <c r="B22" s="796"/>
      <c r="C22" s="796"/>
      <c r="D22" s="796"/>
      <c r="E22" s="796"/>
      <c r="F22" s="796"/>
      <c r="G22" s="796"/>
      <c r="H22" s="796"/>
      <c r="I22" s="796"/>
      <c r="J22" s="796"/>
    </row>
    <row r="23" spans="1:15" ht="70.150000000000006" customHeight="1" thickBot="1" x14ac:dyDescent="0.3">
      <c r="A23" s="227" t="s">
        <v>215</v>
      </c>
      <c r="B23" s="728" t="s">
        <v>269</v>
      </c>
      <c r="C23" s="784"/>
      <c r="D23" s="729"/>
      <c r="E23" s="228" t="s">
        <v>310</v>
      </c>
      <c r="F23" s="229" t="s">
        <v>311</v>
      </c>
      <c r="G23" s="228" t="s">
        <v>312</v>
      </c>
      <c r="H23" s="728" t="s">
        <v>313</v>
      </c>
      <c r="I23" s="784"/>
      <c r="J23" s="729"/>
    </row>
    <row r="24" spans="1:15" ht="50.25" customHeight="1" thickBot="1" x14ac:dyDescent="0.3">
      <c r="A24" s="197" t="s">
        <v>314</v>
      </c>
      <c r="B24" s="728" t="s">
        <v>336</v>
      </c>
      <c r="C24" s="784"/>
      <c r="D24" s="784"/>
      <c r="E24" s="784"/>
      <c r="F24" s="784"/>
      <c r="G24" s="784"/>
      <c r="H24" s="784"/>
      <c r="I24" s="784"/>
      <c r="J24" s="729"/>
    </row>
    <row r="25" spans="1:15" ht="50.25" customHeight="1" thickBot="1" x14ac:dyDescent="0.3">
      <c r="A25" s="779" t="s">
        <v>316</v>
      </c>
      <c r="B25" s="230">
        <v>2024</v>
      </c>
      <c r="C25" s="231">
        <v>2025</v>
      </c>
      <c r="D25" s="231">
        <v>2026</v>
      </c>
      <c r="E25" s="231">
        <v>2027</v>
      </c>
      <c r="F25" s="232" t="s">
        <v>93</v>
      </c>
      <c r="G25" s="233" t="s">
        <v>317</v>
      </c>
      <c r="H25" s="781" t="s">
        <v>318</v>
      </c>
      <c r="I25" s="782"/>
      <c r="J25" s="783"/>
    </row>
    <row r="26" spans="1:15" ht="50.25" customHeight="1" thickBot="1" x14ac:dyDescent="0.3">
      <c r="A26" s="780"/>
      <c r="B26" s="272">
        <v>1</v>
      </c>
      <c r="C26" s="273">
        <v>1</v>
      </c>
      <c r="D26" s="273">
        <v>1</v>
      </c>
      <c r="E26" s="273">
        <v>1</v>
      </c>
      <c r="F26" s="274">
        <v>1</v>
      </c>
      <c r="G26" s="275">
        <v>1</v>
      </c>
      <c r="H26" s="728" t="s">
        <v>23</v>
      </c>
      <c r="I26" s="784"/>
      <c r="J26" s="729"/>
    </row>
    <row r="27" spans="1:15" ht="52.5" customHeight="1" thickBot="1" x14ac:dyDescent="0.3">
      <c r="A27" s="197"/>
      <c r="B27" s="785" t="s">
        <v>337</v>
      </c>
      <c r="C27" s="786"/>
      <c r="D27" s="786"/>
      <c r="E27" s="786"/>
      <c r="F27" s="786"/>
      <c r="G27" s="786"/>
      <c r="H27" s="786"/>
      <c r="I27" s="786"/>
      <c r="J27" s="787"/>
    </row>
    <row r="28" spans="1:15" s="99" customFormat="1" ht="56.25" hidden="1" customHeight="1" thickBot="1" x14ac:dyDescent="0.3">
      <c r="A28" s="779" t="s">
        <v>234</v>
      </c>
      <c r="B28" s="198" t="s">
        <v>235</v>
      </c>
      <c r="C28" s="227" t="s">
        <v>236</v>
      </c>
      <c r="D28" s="788" t="s">
        <v>237</v>
      </c>
      <c r="E28" s="789"/>
      <c r="F28" s="788" t="s">
        <v>238</v>
      </c>
      <c r="G28" s="789"/>
      <c r="H28" s="198" t="s">
        <v>239</v>
      </c>
      <c r="I28" s="196" t="s">
        <v>240</v>
      </c>
      <c r="J28" s="196" t="s">
        <v>320</v>
      </c>
    </row>
    <row r="29" spans="1:15" ht="409.5" hidden="1" customHeight="1" thickBot="1" x14ac:dyDescent="0.3">
      <c r="A29" s="780"/>
      <c r="B29" s="276">
        <v>1</v>
      </c>
      <c r="C29" s="276">
        <v>1</v>
      </c>
      <c r="D29" s="721" t="s">
        <v>727</v>
      </c>
      <c r="E29" s="722"/>
      <c r="F29" s="721" t="s">
        <v>727</v>
      </c>
      <c r="G29" s="722"/>
      <c r="H29" s="156" t="s">
        <v>627</v>
      </c>
      <c r="I29" s="399" t="s">
        <v>728</v>
      </c>
      <c r="J29" s="408" t="s">
        <v>729</v>
      </c>
    </row>
    <row r="30" spans="1:15" s="99" customFormat="1" ht="45" hidden="1" customHeight="1" thickBot="1" x14ac:dyDescent="0.3">
      <c r="A30" s="779" t="s">
        <v>241</v>
      </c>
      <c r="B30" s="198" t="s">
        <v>235</v>
      </c>
      <c r="C30" s="198" t="s">
        <v>236</v>
      </c>
      <c r="D30" s="788" t="s">
        <v>237</v>
      </c>
      <c r="E30" s="789"/>
      <c r="F30" s="788" t="s">
        <v>238</v>
      </c>
      <c r="G30" s="789"/>
      <c r="H30" s="198" t="s">
        <v>239</v>
      </c>
      <c r="I30" s="196" t="s">
        <v>240</v>
      </c>
      <c r="J30" s="196" t="s">
        <v>320</v>
      </c>
    </row>
    <row r="31" spans="1:15" ht="409.5" hidden="1" customHeight="1" thickBot="1" x14ac:dyDescent="0.3">
      <c r="A31" s="780"/>
      <c r="B31" s="276">
        <v>1</v>
      </c>
      <c r="C31" s="276">
        <v>1</v>
      </c>
      <c r="D31" s="721" t="s">
        <v>730</v>
      </c>
      <c r="E31" s="722"/>
      <c r="F31" s="721" t="s">
        <v>731</v>
      </c>
      <c r="G31" s="722"/>
      <c r="H31" s="156" t="s">
        <v>627</v>
      </c>
      <c r="I31" s="399" t="s">
        <v>728</v>
      </c>
      <c r="J31" s="408" t="s">
        <v>732</v>
      </c>
    </row>
    <row r="32" spans="1:15" s="99" customFormat="1" ht="45" hidden="1" customHeight="1" thickBot="1" x14ac:dyDescent="0.3">
      <c r="A32" s="779" t="s">
        <v>242</v>
      </c>
      <c r="B32" s="198" t="s">
        <v>235</v>
      </c>
      <c r="C32" s="198" t="s">
        <v>236</v>
      </c>
      <c r="D32" s="788" t="s">
        <v>237</v>
      </c>
      <c r="E32" s="789"/>
      <c r="F32" s="788" t="s">
        <v>238</v>
      </c>
      <c r="G32" s="789"/>
      <c r="H32" s="198" t="s">
        <v>239</v>
      </c>
      <c r="I32" s="196" t="s">
        <v>240</v>
      </c>
      <c r="J32" s="196" t="s">
        <v>320</v>
      </c>
    </row>
    <row r="33" spans="1:10" ht="409.15" hidden="1" customHeight="1" thickBot="1" x14ac:dyDescent="0.3">
      <c r="A33" s="780"/>
      <c r="B33" s="276">
        <v>1</v>
      </c>
      <c r="C33" s="443">
        <v>1</v>
      </c>
      <c r="D33" s="721" t="s">
        <v>831</v>
      </c>
      <c r="E33" s="722"/>
      <c r="F33" s="721" t="s">
        <v>926</v>
      </c>
      <c r="G33" s="722"/>
      <c r="H33" s="156" t="s">
        <v>627</v>
      </c>
      <c r="I33" s="399" t="s">
        <v>728</v>
      </c>
      <c r="J33" s="442" t="s">
        <v>832</v>
      </c>
    </row>
    <row r="34" spans="1:10" s="99" customFormat="1" ht="47.25" hidden="1" customHeight="1" thickBot="1" x14ac:dyDescent="0.3">
      <c r="A34" s="779" t="s">
        <v>243</v>
      </c>
      <c r="B34" s="198" t="s">
        <v>235</v>
      </c>
      <c r="C34" s="195" t="s">
        <v>236</v>
      </c>
      <c r="D34" s="788" t="s">
        <v>237</v>
      </c>
      <c r="E34" s="789"/>
      <c r="F34" s="788" t="s">
        <v>238</v>
      </c>
      <c r="G34" s="789"/>
      <c r="H34" s="198" t="s">
        <v>239</v>
      </c>
      <c r="I34" s="198" t="s">
        <v>240</v>
      </c>
      <c r="J34" s="196" t="s">
        <v>320</v>
      </c>
    </row>
    <row r="35" spans="1:10" ht="409.5" hidden="1" customHeight="1" thickBot="1" x14ac:dyDescent="0.3">
      <c r="A35" s="780"/>
      <c r="B35" s="276">
        <v>1</v>
      </c>
      <c r="C35" s="443">
        <v>1</v>
      </c>
      <c r="D35" s="721" t="s">
        <v>927</v>
      </c>
      <c r="E35" s="722"/>
      <c r="F35" s="721" t="s">
        <v>932</v>
      </c>
      <c r="G35" s="722"/>
      <c r="H35" s="156" t="s">
        <v>627</v>
      </c>
      <c r="I35" s="399" t="s">
        <v>728</v>
      </c>
      <c r="J35" s="409" t="s">
        <v>924</v>
      </c>
    </row>
    <row r="36" spans="1:10" s="99" customFormat="1" ht="47.25" hidden="1" customHeight="1" thickBot="1" x14ac:dyDescent="0.3">
      <c r="A36" s="779" t="s">
        <v>244</v>
      </c>
      <c r="B36" s="198" t="s">
        <v>235</v>
      </c>
      <c r="C36" s="198" t="s">
        <v>236</v>
      </c>
      <c r="D36" s="788" t="s">
        <v>237</v>
      </c>
      <c r="E36" s="789"/>
      <c r="F36" s="788" t="s">
        <v>238</v>
      </c>
      <c r="G36" s="789"/>
      <c r="H36" s="198" t="s">
        <v>239</v>
      </c>
      <c r="I36" s="196" t="s">
        <v>240</v>
      </c>
      <c r="J36" s="196" t="s">
        <v>320</v>
      </c>
    </row>
    <row r="37" spans="1:10" ht="409.5" hidden="1" customHeight="1" thickBot="1" x14ac:dyDescent="0.3">
      <c r="A37" s="780"/>
      <c r="B37" s="276">
        <v>1</v>
      </c>
      <c r="C37" s="276">
        <v>1</v>
      </c>
      <c r="D37" s="721" t="s">
        <v>1178</v>
      </c>
      <c r="E37" s="722"/>
      <c r="F37" s="721" t="s">
        <v>1179</v>
      </c>
      <c r="G37" s="722"/>
      <c r="H37" s="156" t="s">
        <v>627</v>
      </c>
      <c r="I37" s="399" t="s">
        <v>728</v>
      </c>
      <c r="J37" s="409" t="s">
        <v>1090</v>
      </c>
    </row>
    <row r="38" spans="1:10" s="99" customFormat="1" ht="48.75" customHeight="1" thickBot="1" x14ac:dyDescent="0.3">
      <c r="A38" s="779" t="s">
        <v>245</v>
      </c>
      <c r="B38" s="198" t="s">
        <v>235</v>
      </c>
      <c r="C38" s="198" t="s">
        <v>236</v>
      </c>
      <c r="D38" s="788" t="s">
        <v>237</v>
      </c>
      <c r="E38" s="789"/>
      <c r="F38" s="788" t="s">
        <v>238</v>
      </c>
      <c r="G38" s="789"/>
      <c r="H38" s="198" t="s">
        <v>239</v>
      </c>
      <c r="I38" s="196" t="s">
        <v>240</v>
      </c>
      <c r="J38" s="196" t="s">
        <v>320</v>
      </c>
    </row>
    <row r="39" spans="1:10" ht="409.6" customHeight="1" thickBot="1" x14ac:dyDescent="0.3">
      <c r="A39" s="780"/>
      <c r="B39" s="276">
        <v>1</v>
      </c>
      <c r="C39" s="276">
        <v>1</v>
      </c>
      <c r="D39" s="728" t="s">
        <v>1177</v>
      </c>
      <c r="E39" s="760"/>
      <c r="F39" s="721" t="s">
        <v>1180</v>
      </c>
      <c r="G39" s="722"/>
      <c r="H39" s="156" t="s">
        <v>627</v>
      </c>
      <c r="I39" s="399" t="s">
        <v>728</v>
      </c>
      <c r="J39" s="490" t="s">
        <v>1091</v>
      </c>
    </row>
    <row r="40" spans="1:10" ht="46.5" customHeight="1" thickBot="1" x14ac:dyDescent="0.3">
      <c r="A40" s="779" t="s">
        <v>246</v>
      </c>
      <c r="B40" s="198" t="s">
        <v>235</v>
      </c>
      <c r="C40" s="198" t="s">
        <v>236</v>
      </c>
      <c r="D40" s="788" t="s">
        <v>237</v>
      </c>
      <c r="E40" s="789"/>
      <c r="F40" s="788" t="s">
        <v>238</v>
      </c>
      <c r="G40" s="789"/>
      <c r="H40" s="198" t="s">
        <v>239</v>
      </c>
      <c r="I40" s="196" t="s">
        <v>240</v>
      </c>
      <c r="J40" s="196" t="s">
        <v>320</v>
      </c>
    </row>
    <row r="41" spans="1:10" ht="327" customHeight="1" thickBot="1" x14ac:dyDescent="0.3">
      <c r="A41" s="780"/>
      <c r="B41" s="276">
        <v>1</v>
      </c>
      <c r="C41" s="276">
        <v>1</v>
      </c>
      <c r="D41" s="728" t="s">
        <v>1184</v>
      </c>
      <c r="E41" s="760"/>
      <c r="F41" s="721" t="s">
        <v>1185</v>
      </c>
      <c r="G41" s="722"/>
      <c r="H41" s="156" t="s">
        <v>627</v>
      </c>
      <c r="I41" s="399" t="s">
        <v>728</v>
      </c>
      <c r="J41" s="490" t="s">
        <v>1181</v>
      </c>
    </row>
    <row r="42" spans="1:10" ht="48.75" customHeight="1" thickBot="1" x14ac:dyDescent="0.3">
      <c r="A42" s="779" t="s">
        <v>247</v>
      </c>
      <c r="B42" s="198" t="s">
        <v>235</v>
      </c>
      <c r="C42" s="227" t="s">
        <v>236</v>
      </c>
      <c r="D42" s="788" t="s">
        <v>237</v>
      </c>
      <c r="E42" s="789"/>
      <c r="F42" s="788" t="s">
        <v>238</v>
      </c>
      <c r="G42" s="789"/>
      <c r="H42" s="198" t="s">
        <v>239</v>
      </c>
      <c r="I42" s="196" t="s">
        <v>240</v>
      </c>
      <c r="J42" s="196" t="s">
        <v>320</v>
      </c>
    </row>
    <row r="43" spans="1:10" ht="387.75" customHeight="1" thickBot="1" x14ac:dyDescent="0.3">
      <c r="A43" s="780"/>
      <c r="B43" s="276">
        <v>1</v>
      </c>
      <c r="C43" s="276">
        <v>1</v>
      </c>
      <c r="D43" s="728" t="s">
        <v>1284</v>
      </c>
      <c r="E43" s="760"/>
      <c r="F43" s="721" t="s">
        <v>1285</v>
      </c>
      <c r="G43" s="722"/>
      <c r="H43" s="156" t="s">
        <v>627</v>
      </c>
      <c r="I43" s="399" t="s">
        <v>728</v>
      </c>
      <c r="J43" s="490" t="s">
        <v>1286</v>
      </c>
    </row>
    <row r="44" spans="1:10" ht="42.75" customHeight="1" thickBot="1" x14ac:dyDescent="0.3">
      <c r="A44" s="779" t="s">
        <v>248</v>
      </c>
      <c r="B44" s="198" t="s">
        <v>235</v>
      </c>
      <c r="C44" s="227" t="s">
        <v>236</v>
      </c>
      <c r="D44" s="788" t="s">
        <v>237</v>
      </c>
      <c r="E44" s="789"/>
      <c r="F44" s="788" t="s">
        <v>238</v>
      </c>
      <c r="G44" s="789"/>
      <c r="H44" s="198" t="s">
        <v>239</v>
      </c>
      <c r="I44" s="196" t="s">
        <v>240</v>
      </c>
      <c r="J44" s="196" t="s">
        <v>320</v>
      </c>
    </row>
    <row r="45" spans="1:10" ht="120.75" customHeight="1" thickBot="1" x14ac:dyDescent="0.3">
      <c r="A45" s="780"/>
      <c r="B45" s="276">
        <v>1</v>
      </c>
      <c r="C45" s="158"/>
      <c r="D45" s="808"/>
      <c r="E45" s="760"/>
      <c r="F45" s="808"/>
      <c r="G45" s="760"/>
      <c r="H45" s="156"/>
      <c r="I45" s="156"/>
      <c r="J45" s="156"/>
    </row>
    <row r="46" spans="1:10" ht="45" customHeight="1" thickBot="1" x14ac:dyDescent="0.3">
      <c r="A46" s="779" t="s">
        <v>249</v>
      </c>
      <c r="B46" s="198" t="s">
        <v>235</v>
      </c>
      <c r="C46" s="227" t="s">
        <v>236</v>
      </c>
      <c r="D46" s="788" t="s">
        <v>237</v>
      </c>
      <c r="E46" s="789"/>
      <c r="F46" s="788" t="s">
        <v>238</v>
      </c>
      <c r="G46" s="789"/>
      <c r="H46" s="198" t="s">
        <v>239</v>
      </c>
      <c r="I46" s="196" t="s">
        <v>240</v>
      </c>
      <c r="J46" s="196" t="s">
        <v>320</v>
      </c>
    </row>
    <row r="47" spans="1:10" ht="120.75" customHeight="1" thickBot="1" x14ac:dyDescent="0.3">
      <c r="A47" s="780"/>
      <c r="B47" s="276">
        <v>1</v>
      </c>
      <c r="C47" s="158"/>
      <c r="D47" s="808"/>
      <c r="E47" s="760"/>
      <c r="F47" s="808"/>
      <c r="G47" s="760"/>
      <c r="H47" s="156"/>
      <c r="I47" s="236"/>
      <c r="J47" s="236"/>
    </row>
    <row r="48" spans="1:10" ht="46.5" customHeight="1" thickBot="1" x14ac:dyDescent="0.3">
      <c r="A48" s="779" t="s">
        <v>250</v>
      </c>
      <c r="B48" s="198" t="s">
        <v>235</v>
      </c>
      <c r="C48" s="227" t="s">
        <v>236</v>
      </c>
      <c r="D48" s="788" t="s">
        <v>237</v>
      </c>
      <c r="E48" s="789"/>
      <c r="F48" s="788" t="s">
        <v>238</v>
      </c>
      <c r="G48" s="789"/>
      <c r="H48" s="198" t="s">
        <v>239</v>
      </c>
      <c r="I48" s="196" t="s">
        <v>240</v>
      </c>
      <c r="J48" s="196" t="s">
        <v>320</v>
      </c>
    </row>
    <row r="49" spans="1:10" ht="120.75" customHeight="1" thickBot="1" x14ac:dyDescent="0.3">
      <c r="A49" s="780"/>
      <c r="B49" s="276">
        <v>1</v>
      </c>
      <c r="C49" s="158"/>
      <c r="D49" s="808"/>
      <c r="E49" s="760"/>
      <c r="F49" s="759"/>
      <c r="G49" s="759"/>
      <c r="H49" s="156"/>
      <c r="I49" s="156"/>
      <c r="J49" s="156"/>
    </row>
    <row r="50" spans="1:10" ht="48.75" customHeight="1" thickBot="1" x14ac:dyDescent="0.3">
      <c r="A50" s="779" t="s">
        <v>251</v>
      </c>
      <c r="B50" s="198" t="s">
        <v>235</v>
      </c>
      <c r="C50" s="227" t="s">
        <v>236</v>
      </c>
      <c r="D50" s="788" t="s">
        <v>237</v>
      </c>
      <c r="E50" s="789"/>
      <c r="F50" s="788" t="s">
        <v>238</v>
      </c>
      <c r="G50" s="789"/>
      <c r="H50" s="198" t="s">
        <v>239</v>
      </c>
      <c r="I50" s="196" t="s">
        <v>240</v>
      </c>
      <c r="J50" s="196" t="s">
        <v>320</v>
      </c>
    </row>
    <row r="51" spans="1:10" ht="120.75" customHeight="1" thickBot="1" x14ac:dyDescent="0.3">
      <c r="A51" s="780"/>
      <c r="B51" s="276">
        <v>1</v>
      </c>
      <c r="C51" s="158"/>
      <c r="D51" s="808"/>
      <c r="E51" s="760"/>
      <c r="F51" s="808"/>
      <c r="G51" s="760"/>
      <c r="H51" s="156"/>
      <c r="I51" s="156"/>
      <c r="J51" s="156"/>
    </row>
    <row r="55" spans="1:10" ht="45" customHeight="1" thickBot="1" x14ac:dyDescent="0.3">
      <c r="A55" s="777" t="s">
        <v>321</v>
      </c>
      <c r="B55" s="242" t="s">
        <v>322</v>
      </c>
      <c r="C55" s="242"/>
      <c r="D55" s="776" t="s">
        <v>323</v>
      </c>
      <c r="E55" s="242" t="s">
        <v>322</v>
      </c>
      <c r="F55" s="242"/>
      <c r="G55" s="776" t="s">
        <v>324</v>
      </c>
      <c r="H55" s="242" t="s">
        <v>325</v>
      </c>
      <c r="I55" s="808"/>
      <c r="J55" s="760"/>
    </row>
    <row r="56" spans="1:10" ht="45" customHeight="1" thickBot="1" x14ac:dyDescent="0.3">
      <c r="A56" s="777"/>
      <c r="B56" s="242" t="s">
        <v>326</v>
      </c>
      <c r="C56" s="242" t="s">
        <v>327</v>
      </c>
      <c r="D56" s="776"/>
      <c r="E56" s="242" t="s">
        <v>326</v>
      </c>
      <c r="F56" s="242" t="s">
        <v>328</v>
      </c>
      <c r="G56" s="776"/>
      <c r="H56" s="242" t="s">
        <v>329</v>
      </c>
      <c r="I56" s="777" t="s">
        <v>1291</v>
      </c>
      <c r="J56" s="777"/>
    </row>
    <row r="57" spans="1:10" ht="71.25" customHeight="1" thickBot="1" x14ac:dyDescent="0.3">
      <c r="A57" s="777"/>
      <c r="B57" s="242" t="s">
        <v>330</v>
      </c>
      <c r="C57" s="334" t="s">
        <v>331</v>
      </c>
      <c r="D57" s="776"/>
      <c r="E57" s="242" t="s">
        <v>330</v>
      </c>
      <c r="F57" s="242" t="s">
        <v>332</v>
      </c>
      <c r="G57" s="776"/>
      <c r="H57" s="242" t="s">
        <v>333</v>
      </c>
      <c r="I57" s="777" t="s">
        <v>1292</v>
      </c>
      <c r="J57" s="777"/>
    </row>
    <row r="58" spans="1:10" ht="45" customHeight="1" thickBot="1" x14ac:dyDescent="0.3">
      <c r="A58" s="777"/>
      <c r="B58" s="242" t="s">
        <v>322</v>
      </c>
      <c r="C58" s="242"/>
      <c r="D58" s="776"/>
      <c r="E58" s="242" t="s">
        <v>322</v>
      </c>
      <c r="F58" s="242"/>
      <c r="G58" s="776"/>
      <c r="H58" s="242" t="s">
        <v>325</v>
      </c>
      <c r="I58" s="777"/>
      <c r="J58" s="777"/>
    </row>
    <row r="59" spans="1:10" ht="45" customHeight="1" thickBot="1" x14ac:dyDescent="0.3">
      <c r="A59" s="777"/>
      <c r="B59" s="242" t="s">
        <v>326</v>
      </c>
      <c r="C59" s="242"/>
      <c r="D59" s="776"/>
      <c r="E59" s="242" t="s">
        <v>326</v>
      </c>
      <c r="F59" s="242" t="s">
        <v>334</v>
      </c>
      <c r="G59" s="776"/>
      <c r="H59" s="242" t="s">
        <v>329</v>
      </c>
      <c r="I59" s="777" t="s">
        <v>1294</v>
      </c>
      <c r="J59" s="777"/>
    </row>
    <row r="60" spans="1:10" ht="45" customHeight="1" thickBot="1" x14ac:dyDescent="0.3">
      <c r="A60" s="777"/>
      <c r="B60" s="242" t="s">
        <v>330</v>
      </c>
      <c r="C60" s="242"/>
      <c r="D60" s="776"/>
      <c r="E60" s="242" t="s">
        <v>330</v>
      </c>
      <c r="F60" s="242" t="s">
        <v>335</v>
      </c>
      <c r="G60" s="776"/>
      <c r="H60" s="242" t="s">
        <v>333</v>
      </c>
      <c r="I60" s="777" t="s">
        <v>1293</v>
      </c>
      <c r="J60" s="777"/>
    </row>
  </sheetData>
  <mergeCells count="95">
    <mergeCell ref="A12:A14"/>
    <mergeCell ref="A16:B18"/>
    <mergeCell ref="D16:F16"/>
    <mergeCell ref="D17:F17"/>
    <mergeCell ref="D18:F18"/>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5:A60"/>
    <mergeCell ref="D55:D60"/>
    <mergeCell ref="G55:G60"/>
    <mergeCell ref="I55:J55"/>
    <mergeCell ref="I56:J56"/>
    <mergeCell ref="I57:J57"/>
    <mergeCell ref="I58:J58"/>
    <mergeCell ref="I59:J59"/>
    <mergeCell ref="I60:J60"/>
  </mergeCells>
  <hyperlinks>
    <hyperlink ref="J29" r:id="rId1" xr:uid="{A18EF246-08FB-4DBF-A726-E3EA58613339}"/>
    <hyperlink ref="J31" r:id="rId2" xr:uid="{201111FF-BEB2-4C4A-8CE5-EB678156AD49}"/>
    <hyperlink ref="J33" r:id="rId3" xr:uid="{537550FC-D07F-439B-A05D-D9212B189894}"/>
    <hyperlink ref="J35" r:id="rId4" xr:uid="{6024737D-035A-4E0C-B514-B9DDC7AF8AA1}"/>
    <hyperlink ref="J37" r:id="rId5" xr:uid="{A6998D66-16D3-4329-9623-9509D008AE64}"/>
    <hyperlink ref="J39" r:id="rId6" xr:uid="{AE5B7015-02A7-4485-899C-63C06660DB38}"/>
    <hyperlink ref="J41" r:id="rId7" xr:uid="{B52D69FE-4DA9-4E6A-A38E-07B8E247C5A8}"/>
    <hyperlink ref="J43" r:id="rId8" xr:uid="{2DF956DC-7FE0-468E-B2BF-AEBE0E2943F8}"/>
  </hyperlinks>
  <pageMargins left="0.25" right="0.25" top="0.75" bottom="0.75" header="0.3" footer="0.3"/>
  <pageSetup scale="30" fitToHeight="0" orientation="landscape" r:id="rId9"/>
  <rowBreaks count="2" manualBreakCount="2">
    <brk id="29" max="10" man="1"/>
    <brk id="41" max="10" man="1"/>
  </rowBreaks>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rgb="FF00B050"/>
    <pageSetUpPr fitToPage="1"/>
  </sheetPr>
  <dimension ref="A1:Y61"/>
  <sheetViews>
    <sheetView showGridLines="0" topLeftCell="G50" zoomScale="60" zoomScaleNormal="60" zoomScaleSheetLayoutView="20" workbookViewId="0">
      <selection activeCell="I68" sqref="I68"/>
    </sheetView>
  </sheetViews>
  <sheetFormatPr baseColWidth="10" defaultColWidth="10.7109375" defaultRowHeight="14.25" x14ac:dyDescent="0.25"/>
  <cols>
    <col min="1" max="1" width="42.42578125" style="68" customWidth="1"/>
    <col min="2" max="4" width="35.7109375" style="68" customWidth="1"/>
    <col min="5" max="5" width="94.28515625" style="68" customWidth="1"/>
    <col min="6" max="6" width="35.7109375" style="68" customWidth="1"/>
    <col min="7" max="7" width="117.28515625" style="68" customWidth="1"/>
    <col min="8" max="8" width="79.7109375" style="68" customWidth="1"/>
    <col min="9" max="9" width="54.7109375" style="68" customWidth="1"/>
    <col min="10" max="10" width="35.7109375" style="68" customWidth="1"/>
    <col min="11" max="11" width="9.7109375" style="68" customWidth="1"/>
    <col min="12" max="13" width="35.7109375" style="68" customWidth="1"/>
    <col min="14" max="21" width="18.28515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28515625" style="68" customWidth="1"/>
    <col min="37" max="16384" width="10.7109375" style="68"/>
  </cols>
  <sheetData>
    <row r="1" spans="1:25" ht="24" customHeight="1" thickBot="1" x14ac:dyDescent="0.3">
      <c r="A1" s="790"/>
      <c r="B1" s="604" t="s">
        <v>182</v>
      </c>
      <c r="C1" s="605"/>
      <c r="D1" s="605"/>
      <c r="E1" s="605"/>
      <c r="F1" s="605"/>
      <c r="G1" s="605"/>
      <c r="H1" s="606"/>
      <c r="I1" s="121" t="s">
        <v>121</v>
      </c>
      <c r="J1" s="601" t="s">
        <v>839</v>
      </c>
      <c r="K1" s="602"/>
      <c r="L1" s="603"/>
      <c r="M1" s="152"/>
    </row>
    <row r="2" spans="1:25" ht="24" customHeight="1" thickBot="1" x14ac:dyDescent="0.3">
      <c r="A2" s="791"/>
      <c r="B2" s="607" t="s">
        <v>184</v>
      </c>
      <c r="C2" s="608"/>
      <c r="D2" s="608"/>
      <c r="E2" s="608"/>
      <c r="F2" s="608"/>
      <c r="G2" s="608"/>
      <c r="H2" s="609"/>
      <c r="I2" s="121" t="s">
        <v>122</v>
      </c>
      <c r="J2" s="601" t="s">
        <v>840</v>
      </c>
      <c r="K2" s="602"/>
      <c r="L2" s="603"/>
      <c r="M2" s="152"/>
    </row>
    <row r="3" spans="1:25" ht="24" customHeight="1" thickBot="1" x14ac:dyDescent="0.3">
      <c r="A3" s="791"/>
      <c r="B3" s="607" t="s">
        <v>848</v>
      </c>
      <c r="C3" s="608"/>
      <c r="D3" s="608"/>
      <c r="E3" s="608"/>
      <c r="F3" s="608"/>
      <c r="G3" s="608"/>
      <c r="H3" s="609"/>
      <c r="I3" s="121" t="s">
        <v>305</v>
      </c>
      <c r="J3" s="601" t="s">
        <v>841</v>
      </c>
      <c r="K3" s="602"/>
      <c r="L3" s="603"/>
      <c r="M3" s="152"/>
    </row>
    <row r="4" spans="1:25" ht="24" customHeight="1" thickBot="1" x14ac:dyDescent="0.3">
      <c r="A4" s="792"/>
      <c r="B4" s="610" t="s">
        <v>306</v>
      </c>
      <c r="C4" s="611"/>
      <c r="D4" s="611"/>
      <c r="E4" s="611"/>
      <c r="F4" s="611"/>
      <c r="G4" s="611"/>
      <c r="H4" s="612"/>
      <c r="I4" s="121" t="s">
        <v>186</v>
      </c>
      <c r="J4" s="601" t="s">
        <v>843</v>
      </c>
      <c r="K4" s="602"/>
      <c r="L4" s="603"/>
      <c r="M4" s="152"/>
    </row>
    <row r="6" spans="1:25" ht="15" customHeight="1" thickBot="1" x14ac:dyDescent="0.3">
      <c r="A6" s="73"/>
      <c r="B6" s="74"/>
      <c r="C6" s="74"/>
      <c r="D6" s="76"/>
      <c r="E6" s="75"/>
      <c r="F6" s="75"/>
      <c r="G6" s="324"/>
      <c r="H6" s="324"/>
      <c r="I6" s="77"/>
      <c r="J6" s="77"/>
      <c r="K6" s="74"/>
      <c r="L6" s="74"/>
      <c r="M6" s="74"/>
      <c r="N6" s="74"/>
      <c r="O6" s="74"/>
      <c r="P6" s="74"/>
      <c r="Q6" s="74"/>
      <c r="R6" s="74"/>
      <c r="S6" s="74"/>
      <c r="T6" s="78"/>
      <c r="U6" s="74"/>
      <c r="V6" s="74"/>
      <c r="X6" s="79"/>
      <c r="Y6" s="80"/>
    </row>
    <row r="7" spans="1:25" ht="15" customHeight="1" x14ac:dyDescent="0.25">
      <c r="A7" s="793" t="s">
        <v>307</v>
      </c>
      <c r="B7" s="797" t="s">
        <v>308</v>
      </c>
      <c r="C7" s="798"/>
      <c r="D7" s="798"/>
      <c r="E7" s="798"/>
      <c r="F7" s="798"/>
      <c r="G7" s="798"/>
      <c r="H7" s="799"/>
      <c r="I7" s="793" t="s">
        <v>845</v>
      </c>
      <c r="J7" s="809">
        <v>2024110010298</v>
      </c>
      <c r="K7" s="74"/>
      <c r="L7" s="74"/>
      <c r="M7" s="74"/>
      <c r="N7" s="74"/>
      <c r="O7" s="74"/>
      <c r="P7" s="74"/>
      <c r="Q7" s="74"/>
      <c r="R7" s="74"/>
      <c r="S7" s="74"/>
      <c r="T7" s="74"/>
      <c r="U7" s="74"/>
      <c r="V7" s="74"/>
      <c r="W7" s="74"/>
      <c r="X7" s="74"/>
      <c r="Y7" s="74"/>
    </row>
    <row r="8" spans="1:25" ht="15" customHeight="1" x14ac:dyDescent="0.25">
      <c r="A8" s="794"/>
      <c r="B8" s="800"/>
      <c r="C8" s="801"/>
      <c r="D8" s="801"/>
      <c r="E8" s="801"/>
      <c r="F8" s="801"/>
      <c r="G8" s="801"/>
      <c r="H8" s="802"/>
      <c r="I8" s="794"/>
      <c r="J8" s="810"/>
      <c r="K8" s="74"/>
      <c r="L8" s="74"/>
      <c r="M8" s="74"/>
      <c r="N8" s="74"/>
      <c r="O8" s="74"/>
      <c r="P8" s="74"/>
      <c r="Q8" s="74"/>
      <c r="R8" s="74"/>
      <c r="S8" s="74"/>
      <c r="T8" s="74"/>
      <c r="U8" s="74"/>
      <c r="V8" s="74"/>
      <c r="W8" s="74"/>
      <c r="X8" s="74"/>
      <c r="Y8" s="74"/>
    </row>
    <row r="9" spans="1:25" ht="15" customHeight="1" x14ac:dyDescent="0.25">
      <c r="A9" s="794"/>
      <c r="B9" s="800"/>
      <c r="C9" s="801"/>
      <c r="D9" s="801"/>
      <c r="E9" s="801"/>
      <c r="F9" s="801"/>
      <c r="G9" s="801"/>
      <c r="H9" s="802"/>
      <c r="I9" s="794"/>
      <c r="J9" s="810"/>
      <c r="K9" s="74"/>
      <c r="L9" s="74"/>
      <c r="M9" s="74"/>
      <c r="N9" s="74"/>
      <c r="O9" s="74"/>
      <c r="P9" s="74"/>
      <c r="Q9" s="74"/>
      <c r="R9" s="74"/>
      <c r="S9" s="74"/>
      <c r="T9" s="74"/>
      <c r="U9" s="74"/>
      <c r="V9" s="74"/>
      <c r="W9" s="74"/>
      <c r="X9" s="74"/>
      <c r="Y9" s="74"/>
    </row>
    <row r="10" spans="1:25" ht="15" customHeight="1" thickBot="1" x14ac:dyDescent="0.3">
      <c r="A10" s="795"/>
      <c r="B10" s="803"/>
      <c r="C10" s="804"/>
      <c r="D10" s="804"/>
      <c r="E10" s="804"/>
      <c r="F10" s="804"/>
      <c r="G10" s="804"/>
      <c r="H10" s="805"/>
      <c r="I10" s="795"/>
      <c r="J10" s="811"/>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19" t="s">
        <v>187</v>
      </c>
      <c r="B12" s="238" t="s">
        <v>188</v>
      </c>
      <c r="C12" s="202"/>
      <c r="D12" s="238" t="s">
        <v>189</v>
      </c>
      <c r="E12" s="202"/>
      <c r="F12" s="221" t="s">
        <v>190</v>
      </c>
      <c r="G12" s="240"/>
      <c r="H12" s="221" t="s">
        <v>191</v>
      </c>
      <c r="I12" s="241"/>
    </row>
    <row r="13" spans="1:25" s="147" customFormat="1" ht="21.75" customHeight="1" thickBot="1" x14ac:dyDescent="0.3">
      <c r="A13" s="619"/>
      <c r="B13" s="223" t="s">
        <v>195</v>
      </c>
      <c r="C13" s="155"/>
      <c r="D13" s="221" t="s">
        <v>196</v>
      </c>
      <c r="E13" s="155"/>
      <c r="F13" s="221" t="s">
        <v>197</v>
      </c>
      <c r="G13" s="155"/>
      <c r="H13" s="221" t="s">
        <v>198</v>
      </c>
      <c r="I13" s="241" t="s">
        <v>194</v>
      </c>
    </row>
    <row r="14" spans="1:25" s="147" customFormat="1" ht="21.75" customHeight="1" thickBot="1" x14ac:dyDescent="0.3">
      <c r="A14" s="619"/>
      <c r="B14" s="221" t="s">
        <v>200</v>
      </c>
      <c r="C14" s="240"/>
      <c r="D14" s="221" t="s">
        <v>201</v>
      </c>
      <c r="E14" s="122"/>
      <c r="F14" s="221" t="s">
        <v>202</v>
      </c>
      <c r="G14" s="122"/>
      <c r="H14" s="221" t="s">
        <v>203</v>
      </c>
      <c r="I14" s="241"/>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18" t="s">
        <v>192</v>
      </c>
      <c r="B16" s="618"/>
      <c r="C16" s="237" t="s">
        <v>193</v>
      </c>
      <c r="D16" s="591"/>
      <c r="E16" s="591"/>
      <c r="F16" s="591"/>
      <c r="G16" s="68"/>
      <c r="H16" s="68"/>
      <c r="I16" s="68"/>
      <c r="J16" s="68"/>
      <c r="K16" s="68"/>
      <c r="L16" s="161"/>
      <c r="M16" s="162"/>
      <c r="N16" s="162"/>
      <c r="O16" s="162"/>
    </row>
    <row r="17" spans="1:15" s="147" customFormat="1" ht="21.75" customHeight="1" thickBot="1" x14ac:dyDescent="0.3">
      <c r="A17" s="618"/>
      <c r="B17" s="618"/>
      <c r="C17" s="237" t="s">
        <v>199</v>
      </c>
      <c r="D17" s="591"/>
      <c r="E17" s="591"/>
      <c r="F17" s="591"/>
      <c r="G17" s="68"/>
      <c r="H17" s="68"/>
      <c r="I17" s="68"/>
      <c r="J17" s="68"/>
      <c r="K17" s="68"/>
      <c r="L17" s="161"/>
      <c r="M17" s="162"/>
      <c r="N17" s="162"/>
      <c r="O17" s="162"/>
    </row>
    <row r="18" spans="1:15" s="147" customFormat="1" ht="21.75" customHeight="1" thickBot="1" x14ac:dyDescent="0.3">
      <c r="A18" s="618"/>
      <c r="B18" s="618"/>
      <c r="C18" s="237" t="s">
        <v>204</v>
      </c>
      <c r="D18" s="591" t="s">
        <v>194</v>
      </c>
      <c r="E18" s="591"/>
      <c r="F18" s="591"/>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96" t="s">
        <v>309</v>
      </c>
      <c r="B22" s="796"/>
      <c r="C22" s="796"/>
      <c r="D22" s="796"/>
      <c r="E22" s="796"/>
      <c r="F22" s="796"/>
      <c r="G22" s="796"/>
      <c r="H22" s="796"/>
      <c r="I22" s="796"/>
      <c r="J22" s="796"/>
    </row>
    <row r="23" spans="1:15" ht="70.150000000000006" customHeight="1" thickBot="1" x14ac:dyDescent="0.3">
      <c r="A23" s="227" t="s">
        <v>215</v>
      </c>
      <c r="B23" s="728" t="s">
        <v>298</v>
      </c>
      <c r="C23" s="784"/>
      <c r="D23" s="729"/>
      <c r="E23" s="228" t="s">
        <v>310</v>
      </c>
      <c r="F23" s="229" t="s">
        <v>311</v>
      </c>
      <c r="G23" s="228" t="s">
        <v>312</v>
      </c>
      <c r="H23" s="728" t="s">
        <v>313</v>
      </c>
      <c r="I23" s="784"/>
      <c r="J23" s="729"/>
    </row>
    <row r="24" spans="1:15" ht="50.25" customHeight="1" thickBot="1" x14ac:dyDescent="0.3">
      <c r="A24" s="197" t="s">
        <v>314</v>
      </c>
      <c r="B24" s="728" t="s">
        <v>338</v>
      </c>
      <c r="C24" s="784"/>
      <c r="D24" s="784"/>
      <c r="E24" s="784"/>
      <c r="F24" s="784"/>
      <c r="G24" s="784"/>
      <c r="H24" s="784"/>
      <c r="I24" s="784"/>
      <c r="J24" s="729"/>
    </row>
    <row r="25" spans="1:15" ht="50.25" customHeight="1" thickBot="1" x14ac:dyDescent="0.3">
      <c r="A25" s="779" t="s">
        <v>316</v>
      </c>
      <c r="B25" s="230">
        <v>2024</v>
      </c>
      <c r="C25" s="231">
        <v>2025</v>
      </c>
      <c r="D25" s="231">
        <v>2026</v>
      </c>
      <c r="E25" s="231">
        <v>2027</v>
      </c>
      <c r="F25" s="232" t="s">
        <v>93</v>
      </c>
      <c r="G25" s="233" t="s">
        <v>317</v>
      </c>
      <c r="H25" s="781" t="s">
        <v>318</v>
      </c>
      <c r="I25" s="782"/>
      <c r="J25" s="783"/>
    </row>
    <row r="26" spans="1:15" ht="50.25" customHeight="1" thickBot="1" x14ac:dyDescent="0.3">
      <c r="A26" s="780"/>
      <c r="B26" s="269">
        <v>1</v>
      </c>
      <c r="C26" s="270">
        <v>1</v>
      </c>
      <c r="D26" s="270">
        <v>1</v>
      </c>
      <c r="E26" s="270">
        <v>1</v>
      </c>
      <c r="F26" s="271">
        <v>1</v>
      </c>
      <c r="G26" s="234">
        <v>1</v>
      </c>
      <c r="H26" s="728" t="s">
        <v>23</v>
      </c>
      <c r="I26" s="784"/>
      <c r="J26" s="729"/>
    </row>
    <row r="27" spans="1:15" ht="52.5" customHeight="1" thickBot="1" x14ac:dyDescent="0.3">
      <c r="A27" s="197"/>
      <c r="B27" s="785" t="s">
        <v>339</v>
      </c>
      <c r="C27" s="786"/>
      <c r="D27" s="786"/>
      <c r="E27" s="786"/>
      <c r="F27" s="786"/>
      <c r="G27" s="786"/>
      <c r="H27" s="786"/>
      <c r="I27" s="786"/>
      <c r="J27" s="787"/>
    </row>
    <row r="28" spans="1:15" s="99" customFormat="1" ht="56.25" hidden="1" customHeight="1" thickBot="1" x14ac:dyDescent="0.3">
      <c r="A28" s="779" t="s">
        <v>234</v>
      </c>
      <c r="B28" s="198" t="s">
        <v>235</v>
      </c>
      <c r="C28" s="227" t="s">
        <v>236</v>
      </c>
      <c r="D28" s="788" t="s">
        <v>237</v>
      </c>
      <c r="E28" s="789"/>
      <c r="F28" s="788" t="s">
        <v>238</v>
      </c>
      <c r="G28" s="789"/>
      <c r="H28" s="198" t="s">
        <v>239</v>
      </c>
      <c r="I28" s="196" t="s">
        <v>240</v>
      </c>
      <c r="J28" s="196" t="s">
        <v>320</v>
      </c>
    </row>
    <row r="29" spans="1:15" ht="297.75" hidden="1" customHeight="1" thickBot="1" x14ac:dyDescent="0.3">
      <c r="A29" s="780"/>
      <c r="B29" s="156">
        <v>1</v>
      </c>
      <c r="C29" s="157">
        <v>1</v>
      </c>
      <c r="D29" s="812" t="s">
        <v>733</v>
      </c>
      <c r="E29" s="722"/>
      <c r="F29" s="812" t="s">
        <v>733</v>
      </c>
      <c r="G29" s="722"/>
      <c r="H29" s="156" t="s">
        <v>627</v>
      </c>
      <c r="I29" s="399" t="s">
        <v>734</v>
      </c>
      <c r="J29" s="409" t="s">
        <v>735</v>
      </c>
    </row>
    <row r="30" spans="1:15" s="99" customFormat="1" ht="45" hidden="1" customHeight="1" thickBot="1" x14ac:dyDescent="0.3">
      <c r="A30" s="779" t="s">
        <v>241</v>
      </c>
      <c r="B30" s="198" t="s">
        <v>235</v>
      </c>
      <c r="C30" s="198" t="s">
        <v>236</v>
      </c>
      <c r="D30" s="788" t="s">
        <v>237</v>
      </c>
      <c r="E30" s="789"/>
      <c r="F30" s="788" t="s">
        <v>238</v>
      </c>
      <c r="G30" s="789"/>
      <c r="H30" s="198" t="s">
        <v>239</v>
      </c>
      <c r="I30" s="196" t="s">
        <v>240</v>
      </c>
      <c r="J30" s="196" t="s">
        <v>320</v>
      </c>
    </row>
    <row r="31" spans="1:15" ht="409.5" hidden="1" customHeight="1" thickBot="1" x14ac:dyDescent="0.3">
      <c r="A31" s="780"/>
      <c r="B31" s="156">
        <v>1</v>
      </c>
      <c r="C31" s="157">
        <v>1</v>
      </c>
      <c r="D31" s="721" t="s">
        <v>736</v>
      </c>
      <c r="E31" s="722"/>
      <c r="F31" s="721" t="s">
        <v>737</v>
      </c>
      <c r="G31" s="722"/>
      <c r="H31" s="156" t="s">
        <v>627</v>
      </c>
      <c r="I31" s="399" t="s">
        <v>734</v>
      </c>
      <c r="J31" s="410" t="s">
        <v>738</v>
      </c>
    </row>
    <row r="32" spans="1:15" s="99" customFormat="1" ht="45" hidden="1" customHeight="1" thickBot="1" x14ac:dyDescent="0.3">
      <c r="A32" s="779" t="s">
        <v>242</v>
      </c>
      <c r="B32" s="198" t="s">
        <v>235</v>
      </c>
      <c r="C32" s="198" t="s">
        <v>236</v>
      </c>
      <c r="D32" s="788" t="s">
        <v>237</v>
      </c>
      <c r="E32" s="789"/>
      <c r="F32" s="788" t="s">
        <v>238</v>
      </c>
      <c r="G32" s="789"/>
      <c r="H32" s="198" t="s">
        <v>239</v>
      </c>
      <c r="I32" s="196" t="s">
        <v>240</v>
      </c>
      <c r="J32" s="196" t="s">
        <v>320</v>
      </c>
    </row>
    <row r="33" spans="1:10" ht="409.5" hidden="1" customHeight="1" thickBot="1" x14ac:dyDescent="0.3">
      <c r="A33" s="780"/>
      <c r="B33" s="156">
        <v>1</v>
      </c>
      <c r="C33" s="157">
        <v>1</v>
      </c>
      <c r="D33" s="721" t="s">
        <v>801</v>
      </c>
      <c r="E33" s="722"/>
      <c r="F33" s="721" t="s">
        <v>802</v>
      </c>
      <c r="G33" s="722"/>
      <c r="H33" s="156" t="s">
        <v>627</v>
      </c>
      <c r="I33" s="399" t="s">
        <v>734</v>
      </c>
      <c r="J33" s="441" t="s">
        <v>803</v>
      </c>
    </row>
    <row r="34" spans="1:10" s="99" customFormat="1" ht="47.25" hidden="1" customHeight="1" thickBot="1" x14ac:dyDescent="0.3">
      <c r="A34" s="779" t="s">
        <v>243</v>
      </c>
      <c r="B34" s="198" t="s">
        <v>235</v>
      </c>
      <c r="C34" s="195" t="s">
        <v>236</v>
      </c>
      <c r="D34" s="788" t="s">
        <v>237</v>
      </c>
      <c r="E34" s="789"/>
      <c r="F34" s="788" t="s">
        <v>238</v>
      </c>
      <c r="G34" s="789"/>
      <c r="H34" s="198" t="s">
        <v>239</v>
      </c>
      <c r="I34" s="198" t="s">
        <v>240</v>
      </c>
      <c r="J34" s="196" t="s">
        <v>320</v>
      </c>
    </row>
    <row r="35" spans="1:10" ht="409.6" hidden="1" customHeight="1" thickBot="1" x14ac:dyDescent="0.3">
      <c r="A35" s="780"/>
      <c r="B35" s="156">
        <v>1</v>
      </c>
      <c r="C35" s="157">
        <v>1</v>
      </c>
      <c r="D35" s="721" t="s">
        <v>921</v>
      </c>
      <c r="E35" s="722"/>
      <c r="F35" s="721" t="s">
        <v>922</v>
      </c>
      <c r="G35" s="722"/>
      <c r="H35" s="156" t="s">
        <v>627</v>
      </c>
      <c r="I35" s="399" t="s">
        <v>734</v>
      </c>
      <c r="J35" s="441" t="s">
        <v>923</v>
      </c>
    </row>
    <row r="36" spans="1:10" s="99" customFormat="1" ht="47.25" hidden="1" customHeight="1" thickBot="1" x14ac:dyDescent="0.3">
      <c r="A36" s="779" t="s">
        <v>244</v>
      </c>
      <c r="B36" s="198" t="s">
        <v>235</v>
      </c>
      <c r="C36" s="198" t="s">
        <v>236</v>
      </c>
      <c r="D36" s="788" t="s">
        <v>237</v>
      </c>
      <c r="E36" s="789"/>
      <c r="F36" s="788" t="s">
        <v>238</v>
      </c>
      <c r="G36" s="789"/>
      <c r="H36" s="198" t="s">
        <v>239</v>
      </c>
      <c r="I36" s="196" t="s">
        <v>240</v>
      </c>
      <c r="J36" s="196" t="s">
        <v>320</v>
      </c>
    </row>
    <row r="37" spans="1:10" ht="404.25" hidden="1" customHeight="1" thickBot="1" x14ac:dyDescent="0.3">
      <c r="A37" s="780"/>
      <c r="B37" s="156">
        <v>1</v>
      </c>
      <c r="C37" s="157">
        <v>1</v>
      </c>
      <c r="D37" s="721" t="s">
        <v>946</v>
      </c>
      <c r="E37" s="722"/>
      <c r="F37" s="721" t="s">
        <v>947</v>
      </c>
      <c r="G37" s="722"/>
      <c r="H37" s="156" t="s">
        <v>627</v>
      </c>
      <c r="I37" s="399" t="s">
        <v>734</v>
      </c>
      <c r="J37" s="441" t="s">
        <v>948</v>
      </c>
    </row>
    <row r="38" spans="1:10" s="99" customFormat="1" ht="48.75" customHeight="1" thickBot="1" x14ac:dyDescent="0.3">
      <c r="A38" s="779" t="s">
        <v>245</v>
      </c>
      <c r="B38" s="198" t="s">
        <v>235</v>
      </c>
      <c r="C38" s="198" t="s">
        <v>236</v>
      </c>
      <c r="D38" s="788" t="s">
        <v>237</v>
      </c>
      <c r="E38" s="789"/>
      <c r="F38" s="788" t="s">
        <v>238</v>
      </c>
      <c r="G38" s="789"/>
      <c r="H38" s="198" t="s">
        <v>239</v>
      </c>
      <c r="I38" s="196" t="s">
        <v>240</v>
      </c>
      <c r="J38" s="196" t="s">
        <v>320</v>
      </c>
    </row>
    <row r="39" spans="1:10" ht="409.6" customHeight="1" thickBot="1" x14ac:dyDescent="0.3">
      <c r="A39" s="780"/>
      <c r="B39" s="156">
        <v>1</v>
      </c>
      <c r="C39" s="158">
        <v>1</v>
      </c>
      <c r="D39" s="721" t="s">
        <v>1055</v>
      </c>
      <c r="E39" s="722"/>
      <c r="F39" s="721" t="s">
        <v>1056</v>
      </c>
      <c r="G39" s="722"/>
      <c r="H39" s="156" t="s">
        <v>627</v>
      </c>
      <c r="I39" s="399" t="s">
        <v>734</v>
      </c>
      <c r="J39" s="490" t="s">
        <v>1057</v>
      </c>
    </row>
    <row r="40" spans="1:10" ht="46.5" customHeight="1" thickBot="1" x14ac:dyDescent="0.3">
      <c r="A40" s="779" t="s">
        <v>246</v>
      </c>
      <c r="B40" s="198" t="s">
        <v>235</v>
      </c>
      <c r="C40" s="227" t="s">
        <v>236</v>
      </c>
      <c r="D40" s="788" t="s">
        <v>237</v>
      </c>
      <c r="E40" s="789"/>
      <c r="F40" s="788" t="s">
        <v>238</v>
      </c>
      <c r="G40" s="789"/>
      <c r="H40" s="198" t="s">
        <v>239</v>
      </c>
      <c r="I40" s="196" t="s">
        <v>240</v>
      </c>
      <c r="J40" s="196" t="s">
        <v>320</v>
      </c>
    </row>
    <row r="41" spans="1:10" ht="409.6" customHeight="1" thickBot="1" x14ac:dyDescent="0.3">
      <c r="A41" s="780"/>
      <c r="B41" s="156">
        <v>1</v>
      </c>
      <c r="C41" s="158">
        <v>1</v>
      </c>
      <c r="D41" s="721" t="s">
        <v>1169</v>
      </c>
      <c r="E41" s="722"/>
      <c r="F41" s="721" t="s">
        <v>1170</v>
      </c>
      <c r="G41" s="722"/>
      <c r="H41" s="156" t="s">
        <v>627</v>
      </c>
      <c r="I41" s="399" t="s">
        <v>734</v>
      </c>
      <c r="J41" s="490" t="s">
        <v>1171</v>
      </c>
    </row>
    <row r="42" spans="1:10" ht="48.75" customHeight="1" thickBot="1" x14ac:dyDescent="0.3">
      <c r="A42" s="779" t="s">
        <v>247</v>
      </c>
      <c r="B42" s="198" t="s">
        <v>235</v>
      </c>
      <c r="C42" s="227" t="s">
        <v>236</v>
      </c>
      <c r="D42" s="788" t="s">
        <v>237</v>
      </c>
      <c r="E42" s="789"/>
      <c r="F42" s="788" t="s">
        <v>238</v>
      </c>
      <c r="G42" s="789"/>
      <c r="H42" s="198" t="s">
        <v>239</v>
      </c>
      <c r="I42" s="196" t="s">
        <v>240</v>
      </c>
      <c r="J42" s="196" t="s">
        <v>320</v>
      </c>
    </row>
    <row r="43" spans="1:10" ht="409.5" customHeight="1" thickBot="1" x14ac:dyDescent="0.3">
      <c r="A43" s="780"/>
      <c r="B43" s="156">
        <v>1</v>
      </c>
      <c r="C43" s="158">
        <v>1</v>
      </c>
      <c r="D43" s="721" t="s">
        <v>1253</v>
      </c>
      <c r="E43" s="722"/>
      <c r="F43" s="721" t="s">
        <v>1254</v>
      </c>
      <c r="G43" s="722"/>
      <c r="H43" s="156" t="s">
        <v>627</v>
      </c>
      <c r="I43" s="399" t="s">
        <v>734</v>
      </c>
      <c r="J43" s="490" t="s">
        <v>1255</v>
      </c>
    </row>
    <row r="44" spans="1:10" ht="42.75" customHeight="1" thickBot="1" x14ac:dyDescent="0.3">
      <c r="A44" s="779" t="s">
        <v>248</v>
      </c>
      <c r="B44" s="198" t="s">
        <v>235</v>
      </c>
      <c r="C44" s="227" t="s">
        <v>236</v>
      </c>
      <c r="D44" s="788" t="s">
        <v>237</v>
      </c>
      <c r="E44" s="789"/>
      <c r="F44" s="788" t="s">
        <v>238</v>
      </c>
      <c r="G44" s="789"/>
      <c r="H44" s="198" t="s">
        <v>239</v>
      </c>
      <c r="I44" s="196" t="s">
        <v>240</v>
      </c>
      <c r="J44" s="196" t="s">
        <v>320</v>
      </c>
    </row>
    <row r="45" spans="1:10" ht="120.75" customHeight="1" thickBot="1" x14ac:dyDescent="0.3">
      <c r="A45" s="780"/>
      <c r="B45" s="156">
        <v>1</v>
      </c>
      <c r="C45" s="158"/>
      <c r="D45" s="808"/>
      <c r="E45" s="760"/>
      <c r="F45" s="808"/>
      <c r="G45" s="760"/>
      <c r="H45" s="156"/>
      <c r="I45" s="156"/>
      <c r="J45" s="156"/>
    </row>
    <row r="46" spans="1:10" ht="45" customHeight="1" thickBot="1" x14ac:dyDescent="0.3">
      <c r="A46" s="779" t="s">
        <v>249</v>
      </c>
      <c r="B46" s="198" t="s">
        <v>235</v>
      </c>
      <c r="C46" s="227" t="s">
        <v>236</v>
      </c>
      <c r="D46" s="788" t="s">
        <v>237</v>
      </c>
      <c r="E46" s="789"/>
      <c r="F46" s="788" t="s">
        <v>238</v>
      </c>
      <c r="G46" s="789"/>
      <c r="H46" s="198" t="s">
        <v>239</v>
      </c>
      <c r="I46" s="196" t="s">
        <v>240</v>
      </c>
      <c r="J46" s="196" t="s">
        <v>320</v>
      </c>
    </row>
    <row r="47" spans="1:10" ht="120.75" customHeight="1" thickBot="1" x14ac:dyDescent="0.3">
      <c r="A47" s="780"/>
      <c r="B47" s="156">
        <v>1</v>
      </c>
      <c r="C47" s="158"/>
      <c r="D47" s="808"/>
      <c r="E47" s="760"/>
      <c r="F47" s="808"/>
      <c r="G47" s="760"/>
      <c r="H47" s="156"/>
      <c r="I47" s="236"/>
      <c r="J47" s="236"/>
    </row>
    <row r="48" spans="1:10" ht="46.5" customHeight="1" thickBot="1" x14ac:dyDescent="0.3">
      <c r="A48" s="779" t="s">
        <v>250</v>
      </c>
      <c r="B48" s="198" t="s">
        <v>235</v>
      </c>
      <c r="C48" s="227" t="s">
        <v>236</v>
      </c>
      <c r="D48" s="788" t="s">
        <v>237</v>
      </c>
      <c r="E48" s="789"/>
      <c r="F48" s="788" t="s">
        <v>238</v>
      </c>
      <c r="G48" s="789"/>
      <c r="H48" s="198" t="s">
        <v>239</v>
      </c>
      <c r="I48" s="196" t="s">
        <v>240</v>
      </c>
      <c r="J48" s="196" t="s">
        <v>320</v>
      </c>
    </row>
    <row r="49" spans="1:10" ht="90.75" customHeight="1" thickBot="1" x14ac:dyDescent="0.3">
      <c r="A49" s="780"/>
      <c r="B49" s="156">
        <v>1</v>
      </c>
      <c r="C49" s="158"/>
      <c r="D49" s="808"/>
      <c r="E49" s="760"/>
      <c r="F49" s="759"/>
      <c r="G49" s="759"/>
      <c r="H49" s="156"/>
      <c r="I49" s="156"/>
      <c r="J49" s="156"/>
    </row>
    <row r="50" spans="1:10" ht="48.75" customHeight="1" thickBot="1" x14ac:dyDescent="0.3">
      <c r="A50" s="779" t="s">
        <v>251</v>
      </c>
      <c r="B50" s="198" t="s">
        <v>235</v>
      </c>
      <c r="C50" s="227" t="s">
        <v>236</v>
      </c>
      <c r="D50" s="788" t="s">
        <v>237</v>
      </c>
      <c r="E50" s="789"/>
      <c r="F50" s="788" t="s">
        <v>238</v>
      </c>
      <c r="G50" s="789"/>
      <c r="H50" s="198" t="s">
        <v>239</v>
      </c>
      <c r="I50" s="196" t="s">
        <v>240</v>
      </c>
      <c r="J50" s="196" t="s">
        <v>320</v>
      </c>
    </row>
    <row r="51" spans="1:10" ht="120.75" customHeight="1" thickBot="1" x14ac:dyDescent="0.3">
      <c r="A51" s="780"/>
      <c r="B51" s="156">
        <v>1</v>
      </c>
      <c r="C51" s="158"/>
      <c r="D51" s="808"/>
      <c r="E51" s="760"/>
      <c r="F51" s="808"/>
      <c r="G51" s="760"/>
      <c r="H51" s="156"/>
      <c r="I51" s="156"/>
      <c r="J51" s="156"/>
    </row>
    <row r="54" spans="1:10" s="98" customFormat="1" ht="30" customHeight="1" x14ac:dyDescent="0.25">
      <c r="A54" s="68"/>
      <c r="B54" s="68"/>
      <c r="C54" s="68"/>
      <c r="D54" s="68"/>
      <c r="E54" s="68"/>
      <c r="F54" s="68"/>
      <c r="G54" s="68"/>
      <c r="H54" s="68"/>
      <c r="I54" s="68"/>
    </row>
    <row r="56" spans="1:10" ht="46.5" customHeight="1" thickBot="1" x14ac:dyDescent="0.3">
      <c r="A56" s="777" t="s">
        <v>321</v>
      </c>
      <c r="B56" s="242" t="s">
        <v>322</v>
      </c>
      <c r="C56" s="242"/>
      <c r="D56" s="776" t="s">
        <v>323</v>
      </c>
      <c r="E56" s="242" t="s">
        <v>322</v>
      </c>
      <c r="F56" s="242"/>
      <c r="G56" s="776" t="s">
        <v>324</v>
      </c>
      <c r="H56" s="242" t="s">
        <v>325</v>
      </c>
      <c r="I56" s="778"/>
      <c r="J56" s="778"/>
    </row>
    <row r="57" spans="1:10" ht="46.5" customHeight="1" thickBot="1" x14ac:dyDescent="0.3">
      <c r="A57" s="777"/>
      <c r="B57" s="242" t="s">
        <v>326</v>
      </c>
      <c r="C57" s="242" t="s">
        <v>327</v>
      </c>
      <c r="D57" s="776"/>
      <c r="E57" s="242" t="s">
        <v>326</v>
      </c>
      <c r="F57" s="242" t="s">
        <v>328</v>
      </c>
      <c r="G57" s="776"/>
      <c r="H57" s="242" t="s">
        <v>329</v>
      </c>
      <c r="I57" s="777" t="s">
        <v>1291</v>
      </c>
      <c r="J57" s="777"/>
    </row>
    <row r="58" spans="1:10" ht="46.5" customHeight="1" thickBot="1" x14ac:dyDescent="0.3">
      <c r="A58" s="777"/>
      <c r="B58" s="242" t="s">
        <v>330</v>
      </c>
      <c r="C58" s="334" t="s">
        <v>331</v>
      </c>
      <c r="D58" s="776"/>
      <c r="E58" s="242" t="s">
        <v>330</v>
      </c>
      <c r="F58" s="242" t="s">
        <v>332</v>
      </c>
      <c r="G58" s="776"/>
      <c r="H58" s="242" t="s">
        <v>333</v>
      </c>
      <c r="I58" s="777" t="s">
        <v>1292</v>
      </c>
      <c r="J58" s="777"/>
    </row>
    <row r="59" spans="1:10" ht="46.5" customHeight="1" thickBot="1" x14ac:dyDescent="0.3">
      <c r="A59" s="777"/>
      <c r="B59" s="242" t="s">
        <v>322</v>
      </c>
      <c r="C59" s="242"/>
      <c r="D59" s="776"/>
      <c r="E59" s="242" t="s">
        <v>322</v>
      </c>
      <c r="F59" s="242"/>
      <c r="G59" s="776"/>
      <c r="H59" s="242" t="s">
        <v>325</v>
      </c>
      <c r="I59" s="777"/>
      <c r="J59" s="777"/>
    </row>
    <row r="60" spans="1:10" ht="46.5" customHeight="1" thickBot="1" x14ac:dyDescent="0.3">
      <c r="A60" s="777"/>
      <c r="B60" s="242" t="s">
        <v>326</v>
      </c>
      <c r="C60" s="242"/>
      <c r="D60" s="776"/>
      <c r="E60" s="242" t="s">
        <v>326</v>
      </c>
      <c r="F60" s="242" t="s">
        <v>334</v>
      </c>
      <c r="G60" s="776"/>
      <c r="H60" s="242" t="s">
        <v>329</v>
      </c>
      <c r="I60" s="777" t="s">
        <v>1294</v>
      </c>
      <c r="J60" s="777"/>
    </row>
    <row r="61" spans="1:10" ht="46.5" customHeight="1" thickBot="1" x14ac:dyDescent="0.3">
      <c r="A61" s="777"/>
      <c r="B61" s="242" t="s">
        <v>330</v>
      </c>
      <c r="C61" s="242"/>
      <c r="D61" s="776"/>
      <c r="E61" s="242" t="s">
        <v>330</v>
      </c>
      <c r="F61" s="242" t="s">
        <v>335</v>
      </c>
      <c r="G61" s="776"/>
      <c r="H61" s="242" t="s">
        <v>333</v>
      </c>
      <c r="I61" s="777" t="s">
        <v>1293</v>
      </c>
      <c r="J61" s="777"/>
    </row>
  </sheetData>
  <mergeCells count="95">
    <mergeCell ref="A12:A14"/>
    <mergeCell ref="A16:B18"/>
    <mergeCell ref="D16:F16"/>
    <mergeCell ref="D17:F17"/>
    <mergeCell ref="D18:F18"/>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6:A61"/>
    <mergeCell ref="D56:D61"/>
    <mergeCell ref="G56:G61"/>
    <mergeCell ref="I56:J56"/>
    <mergeCell ref="I57:J57"/>
    <mergeCell ref="I58:J58"/>
    <mergeCell ref="I59:J59"/>
    <mergeCell ref="I60:J60"/>
    <mergeCell ref="I61:J61"/>
  </mergeCells>
  <hyperlinks>
    <hyperlink ref="J31" r:id="rId1" xr:uid="{54A8C710-82FC-4D8A-B5E7-CFA2B104F069}"/>
    <hyperlink ref="J29" r:id="rId2" xr:uid="{02332147-7140-442D-BD6A-15BE7BD2C4E0}"/>
    <hyperlink ref="J33" r:id="rId3" xr:uid="{38E07524-4E3D-4FED-8BC0-D6E0433718CB}"/>
    <hyperlink ref="J35" r:id="rId4" xr:uid="{F73B751A-E73A-412A-A86A-F5CEDCFFBACB}"/>
    <hyperlink ref="J37" r:id="rId5" xr:uid="{10B2DF1D-97DC-4043-B841-CD8240F6B092}"/>
    <hyperlink ref="J39" r:id="rId6" xr:uid="{F1923262-698D-4ADD-A9BA-8F2735C0F201}"/>
    <hyperlink ref="J41" r:id="rId7" xr:uid="{93BC37FD-E5B4-4833-BED7-EFDC847791F6}"/>
    <hyperlink ref="J43" r:id="rId8" xr:uid="{0290212E-F4CD-432B-AD5A-3918E3C5DCEB}"/>
  </hyperlinks>
  <pageMargins left="0.25" right="0.25" top="0.75" bottom="0.75" header="0.3" footer="0.3"/>
  <pageSetup scale="25" fitToHeight="0" orientation="landscape" r:id="rId9"/>
  <rowBreaks count="1" manualBreakCount="1">
    <brk id="37" max="10"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0"/>
    <pageSetUpPr fitToPage="1"/>
  </sheetPr>
  <dimension ref="A1:O71"/>
  <sheetViews>
    <sheetView showGridLines="0" topLeftCell="A28" zoomScale="70" zoomScaleNormal="70" zoomScaleSheetLayoutView="40" workbookViewId="0">
      <selection activeCell="H56" sqref="H56"/>
    </sheetView>
  </sheetViews>
  <sheetFormatPr baseColWidth="10" defaultColWidth="10.7109375" defaultRowHeight="14.25" x14ac:dyDescent="0.25"/>
  <cols>
    <col min="1" max="1" width="49.7109375" style="68" customWidth="1"/>
    <col min="2" max="2" width="60.7109375" style="68" customWidth="1"/>
    <col min="3" max="12" width="35.7109375" style="68" customWidth="1"/>
    <col min="13" max="13" width="12.7109375" style="68" customWidth="1"/>
    <col min="14"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6"/>
      <c r="J1" s="601" t="s">
        <v>839</v>
      </c>
      <c r="K1" s="602"/>
      <c r="L1" s="603"/>
    </row>
    <row r="2" spans="1:15" s="147" customFormat="1" ht="30.75" customHeight="1" thickBot="1" x14ac:dyDescent="0.3">
      <c r="A2" s="616"/>
      <c r="B2" s="607" t="s">
        <v>184</v>
      </c>
      <c r="C2" s="608"/>
      <c r="D2" s="608"/>
      <c r="E2" s="608"/>
      <c r="F2" s="608"/>
      <c r="G2" s="608"/>
      <c r="H2" s="608"/>
      <c r="I2" s="609"/>
      <c r="J2" s="601" t="s">
        <v>840</v>
      </c>
      <c r="K2" s="602"/>
      <c r="L2" s="603"/>
    </row>
    <row r="3" spans="1:15" s="147" customFormat="1" ht="24" customHeight="1" thickBot="1" x14ac:dyDescent="0.3">
      <c r="A3" s="616"/>
      <c r="B3" s="607" t="s">
        <v>848</v>
      </c>
      <c r="C3" s="608"/>
      <c r="D3" s="608"/>
      <c r="E3" s="608"/>
      <c r="F3" s="608"/>
      <c r="G3" s="608"/>
      <c r="H3" s="608"/>
      <c r="I3" s="609"/>
      <c r="J3" s="601" t="s">
        <v>841</v>
      </c>
      <c r="K3" s="602"/>
      <c r="L3" s="603"/>
    </row>
    <row r="4" spans="1:15" s="147" customFormat="1" ht="21.75" customHeight="1" thickBot="1" x14ac:dyDescent="0.3">
      <c r="A4" s="617"/>
      <c r="B4" s="610" t="s">
        <v>340</v>
      </c>
      <c r="C4" s="611"/>
      <c r="D4" s="611"/>
      <c r="E4" s="611"/>
      <c r="F4" s="611"/>
      <c r="G4" s="611"/>
      <c r="H4" s="611"/>
      <c r="I4" s="612"/>
      <c r="J4" s="601" t="s">
        <v>844</v>
      </c>
      <c r="K4" s="602"/>
      <c r="L4" s="603"/>
    </row>
    <row r="5" spans="1:15" s="147" customFormat="1" ht="21.75" customHeight="1" thickBot="1" x14ac:dyDescent="0.3">
      <c r="A5" s="148"/>
      <c r="B5" s="149"/>
      <c r="C5" s="149"/>
      <c r="D5" s="149"/>
      <c r="E5" s="149"/>
      <c r="F5" s="149"/>
      <c r="G5" s="149"/>
      <c r="H5" s="149"/>
      <c r="I5" s="149"/>
      <c r="J5" s="150"/>
      <c r="K5" s="150"/>
      <c r="L5" s="150"/>
    </row>
    <row r="6" spans="1:15" s="147" customFormat="1" ht="36.75" customHeight="1" thickBot="1" x14ac:dyDescent="0.3">
      <c r="A6" s="121" t="s">
        <v>847</v>
      </c>
      <c r="B6" s="863" t="s">
        <v>308</v>
      </c>
      <c r="C6" s="864"/>
      <c r="D6" s="864"/>
      <c r="E6" s="864"/>
      <c r="F6" s="864"/>
      <c r="G6" s="864"/>
      <c r="H6" s="864"/>
      <c r="I6" s="865"/>
      <c r="J6" s="454" t="s">
        <v>845</v>
      </c>
      <c r="K6" s="866">
        <v>2024110010298</v>
      </c>
      <c r="L6" s="867"/>
    </row>
    <row r="7" spans="1:15" s="147" customFormat="1" ht="21.75" customHeight="1" thickBot="1" x14ac:dyDescent="0.3">
      <c r="A7" s="148"/>
      <c r="B7" s="149"/>
      <c r="C7" s="149"/>
      <c r="D7" s="149"/>
      <c r="E7" s="149"/>
      <c r="F7" s="149"/>
      <c r="G7" s="149"/>
      <c r="H7" s="149"/>
      <c r="I7" s="149"/>
      <c r="J7" s="149"/>
      <c r="K7" s="149"/>
      <c r="L7" s="149"/>
      <c r="M7" s="150"/>
      <c r="N7" s="150"/>
      <c r="O7" s="150"/>
    </row>
    <row r="8" spans="1:15" s="147" customFormat="1" ht="21.75" customHeight="1" thickBot="1" x14ac:dyDescent="0.3">
      <c r="A8" s="858" t="s">
        <v>187</v>
      </c>
      <c r="B8" s="238" t="s">
        <v>188</v>
      </c>
      <c r="C8" s="202"/>
      <c r="D8" s="238" t="s">
        <v>189</v>
      </c>
      <c r="E8" s="202"/>
      <c r="F8" s="238" t="s">
        <v>190</v>
      </c>
      <c r="G8" s="202"/>
      <c r="H8" s="238" t="s">
        <v>191</v>
      </c>
      <c r="I8" s="204"/>
      <c r="J8" s="868" t="s">
        <v>192</v>
      </c>
      <c r="K8" s="237" t="s">
        <v>193</v>
      </c>
      <c r="L8" s="335"/>
      <c r="M8" s="862"/>
      <c r="N8" s="862"/>
      <c r="O8" s="862"/>
    </row>
    <row r="9" spans="1:15" s="147" customFormat="1" ht="21.75" customHeight="1" thickBot="1" x14ac:dyDescent="0.3">
      <c r="A9" s="858"/>
      <c r="B9" s="239" t="s">
        <v>195</v>
      </c>
      <c r="C9" s="205"/>
      <c r="D9" s="238" t="s">
        <v>196</v>
      </c>
      <c r="E9" s="205"/>
      <c r="F9" s="238" t="s">
        <v>197</v>
      </c>
      <c r="G9" s="155"/>
      <c r="H9" s="238" t="s">
        <v>198</v>
      </c>
      <c r="I9" s="204" t="s">
        <v>194</v>
      </c>
      <c r="J9" s="868"/>
      <c r="K9" s="237" t="s">
        <v>199</v>
      </c>
      <c r="L9" s="151"/>
      <c r="M9" s="862"/>
      <c r="N9" s="862"/>
      <c r="O9" s="862"/>
    </row>
    <row r="10" spans="1:15" s="147" customFormat="1" ht="21.75" customHeight="1" thickBot="1" x14ac:dyDescent="0.3">
      <c r="A10" s="858"/>
      <c r="B10" s="238" t="s">
        <v>200</v>
      </c>
      <c r="C10" s="202"/>
      <c r="D10" s="238" t="s">
        <v>201</v>
      </c>
      <c r="E10" s="206"/>
      <c r="F10" s="238" t="s">
        <v>202</v>
      </c>
      <c r="G10" s="206"/>
      <c r="H10" s="238" t="s">
        <v>203</v>
      </c>
      <c r="I10" s="204"/>
      <c r="J10" s="868"/>
      <c r="K10" s="237" t="s">
        <v>204</v>
      </c>
      <c r="L10" s="335" t="s">
        <v>194</v>
      </c>
      <c r="M10" s="862"/>
      <c r="N10" s="862"/>
      <c r="O10" s="862"/>
    </row>
    <row r="11" spans="1:15" s="147" customFormat="1" ht="21.75" customHeight="1" x14ac:dyDescent="0.25">
      <c r="A11" s="148"/>
      <c r="B11" s="149"/>
      <c r="C11" s="149"/>
      <c r="D11" s="149"/>
      <c r="E11" s="149"/>
      <c r="F11" s="149"/>
      <c r="G11" s="149"/>
      <c r="H11" s="149"/>
      <c r="I11" s="149"/>
      <c r="J11" s="149"/>
      <c r="K11" s="149"/>
      <c r="L11" s="149"/>
      <c r="M11" s="150"/>
      <c r="N11" s="150"/>
      <c r="O11" s="150"/>
    </row>
    <row r="12" spans="1:15" ht="15" customHeight="1" x14ac:dyDescent="0.25">
      <c r="A12" s="73"/>
      <c r="B12" s="74"/>
      <c r="C12" s="74"/>
      <c r="D12" s="76"/>
      <c r="E12" s="75"/>
      <c r="F12" s="75"/>
      <c r="G12" s="324"/>
      <c r="H12" s="324"/>
      <c r="I12" s="77"/>
      <c r="J12" s="77"/>
      <c r="K12" s="74"/>
      <c r="L12" s="74"/>
      <c r="M12" s="74"/>
      <c r="N12" s="74"/>
      <c r="O12" s="74"/>
    </row>
    <row r="13" spans="1:15" ht="16.5" customHeight="1" thickBot="1" x14ac:dyDescent="0.3">
      <c r="A13" s="144"/>
      <c r="B13" s="145"/>
      <c r="C13" s="145"/>
      <c r="D13" s="145"/>
      <c r="E13" s="145"/>
      <c r="F13" s="145"/>
      <c r="G13" s="145"/>
      <c r="H13" s="145"/>
      <c r="I13" s="145"/>
      <c r="J13" s="145"/>
      <c r="K13" s="145"/>
      <c r="L13" s="145"/>
      <c r="M13" s="145"/>
    </row>
    <row r="14" spans="1:15" ht="32.1" customHeight="1" thickBot="1" x14ac:dyDescent="0.3">
      <c r="A14" s="859" t="s">
        <v>341</v>
      </c>
      <c r="B14" s="860"/>
      <c r="C14" s="860"/>
      <c r="D14" s="860"/>
      <c r="E14" s="860"/>
      <c r="F14" s="860"/>
      <c r="G14" s="860"/>
      <c r="H14" s="860"/>
      <c r="I14" s="860"/>
      <c r="J14" s="860"/>
      <c r="K14" s="860"/>
      <c r="L14" s="861"/>
    </row>
    <row r="15" spans="1:15" ht="32.1" customHeight="1" thickBot="1" x14ac:dyDescent="0.3">
      <c r="A15" s="824" t="s">
        <v>342</v>
      </c>
      <c r="B15" s="826" t="s">
        <v>261</v>
      </c>
      <c r="C15" s="831" t="s">
        <v>207</v>
      </c>
      <c r="D15" s="833" t="s">
        <v>234</v>
      </c>
      <c r="E15" s="834"/>
      <c r="F15" s="835"/>
      <c r="G15" s="833" t="s">
        <v>241</v>
      </c>
      <c r="H15" s="834"/>
      <c r="I15" s="835"/>
      <c r="J15" s="592" t="s">
        <v>242</v>
      </c>
      <c r="K15" s="593"/>
      <c r="L15" s="595"/>
    </row>
    <row r="16" spans="1:15" ht="32.1" customHeight="1" thickBot="1" x14ac:dyDescent="0.3">
      <c r="A16" s="825"/>
      <c r="B16" s="827"/>
      <c r="C16" s="832"/>
      <c r="D16" s="189" t="s">
        <v>222</v>
      </c>
      <c r="E16" s="187" t="s">
        <v>223</v>
      </c>
      <c r="F16" s="188" t="s">
        <v>343</v>
      </c>
      <c r="G16" s="189" t="s">
        <v>222</v>
      </c>
      <c r="H16" s="187" t="s">
        <v>223</v>
      </c>
      <c r="I16" s="188" t="s">
        <v>343</v>
      </c>
      <c r="J16" s="189" t="s">
        <v>222</v>
      </c>
      <c r="K16" s="187" t="s">
        <v>223</v>
      </c>
      <c r="L16" s="188" t="s">
        <v>343</v>
      </c>
    </row>
    <row r="17" spans="1:13" ht="107.25" customHeight="1" x14ac:dyDescent="0.25">
      <c r="A17" s="822" t="s">
        <v>344</v>
      </c>
      <c r="B17" s="184" t="s">
        <v>345</v>
      </c>
      <c r="C17" s="823" t="s">
        <v>346</v>
      </c>
      <c r="D17" s="91">
        <v>0</v>
      </c>
      <c r="E17" s="91">
        <v>0</v>
      </c>
      <c r="F17" s="836">
        <v>57</v>
      </c>
      <c r="G17" s="190">
        <v>3564871032</v>
      </c>
      <c r="H17" s="185">
        <v>0</v>
      </c>
      <c r="I17" s="836">
        <v>110</v>
      </c>
      <c r="J17" s="190"/>
      <c r="K17" s="185">
        <v>237578216</v>
      </c>
      <c r="L17" s="836">
        <v>77</v>
      </c>
    </row>
    <row r="18" spans="1:13" ht="84.75" customHeight="1" x14ac:dyDescent="0.25">
      <c r="A18" s="815"/>
      <c r="B18" s="184" t="s">
        <v>262</v>
      </c>
      <c r="C18" s="818"/>
      <c r="D18" s="91">
        <v>385650000</v>
      </c>
      <c r="E18" s="91"/>
      <c r="F18" s="857"/>
      <c r="G18" s="91">
        <v>640595000</v>
      </c>
      <c r="H18" s="91">
        <v>3908333</v>
      </c>
      <c r="I18" s="857"/>
      <c r="J18" s="91">
        <v>37720000</v>
      </c>
      <c r="K18" s="445">
        <v>69476634</v>
      </c>
      <c r="L18" s="857"/>
    </row>
    <row r="19" spans="1:13" ht="57" x14ac:dyDescent="0.25">
      <c r="A19" s="813" t="s">
        <v>347</v>
      </c>
      <c r="B19" s="184" t="s">
        <v>266</v>
      </c>
      <c r="C19" s="816" t="s">
        <v>348</v>
      </c>
      <c r="D19" s="91">
        <v>4520475445</v>
      </c>
      <c r="E19" s="91">
        <v>0</v>
      </c>
      <c r="F19" s="856">
        <v>3749</v>
      </c>
      <c r="G19" s="190">
        <v>0</v>
      </c>
      <c r="H19" s="91">
        <v>0</v>
      </c>
      <c r="I19" s="856">
        <v>3927</v>
      </c>
      <c r="J19" s="91"/>
      <c r="K19" s="185"/>
      <c r="L19" s="856">
        <v>6502</v>
      </c>
    </row>
    <row r="20" spans="1:13" ht="71.25" x14ac:dyDescent="0.25">
      <c r="A20" s="814"/>
      <c r="B20" s="184" t="s">
        <v>274</v>
      </c>
      <c r="C20" s="817"/>
      <c r="D20" s="91">
        <v>1303800000</v>
      </c>
      <c r="E20" s="91">
        <v>0</v>
      </c>
      <c r="F20" s="838"/>
      <c r="G20" s="91">
        <v>250380000</v>
      </c>
      <c r="H20" s="91">
        <v>0</v>
      </c>
      <c r="I20" s="838"/>
      <c r="J20" s="91">
        <v>91800000</v>
      </c>
      <c r="K20" s="91">
        <v>134194101</v>
      </c>
      <c r="L20" s="838"/>
    </row>
    <row r="21" spans="1:13" ht="42.75" x14ac:dyDescent="0.25">
      <c r="A21" s="814"/>
      <c r="B21" s="184" t="s">
        <v>349</v>
      </c>
      <c r="C21" s="817"/>
      <c r="D21" s="91">
        <v>72740000</v>
      </c>
      <c r="E21" s="91">
        <v>0</v>
      </c>
      <c r="F21" s="838"/>
      <c r="G21" s="91">
        <v>534911000</v>
      </c>
      <c r="H21" s="91">
        <v>0</v>
      </c>
      <c r="I21" s="838"/>
      <c r="J21" s="91"/>
      <c r="K21" s="91">
        <v>18566867</v>
      </c>
      <c r="L21" s="838"/>
    </row>
    <row r="22" spans="1:13" ht="57" x14ac:dyDescent="0.25">
      <c r="A22" s="814"/>
      <c r="B22" s="184" t="s">
        <v>284</v>
      </c>
      <c r="C22" s="817"/>
      <c r="D22" s="91">
        <v>72740000</v>
      </c>
      <c r="E22" s="91">
        <v>0</v>
      </c>
      <c r="F22" s="838"/>
      <c r="G22" s="91">
        <v>522708000</v>
      </c>
      <c r="H22" s="91">
        <v>0</v>
      </c>
      <c r="I22" s="838"/>
      <c r="J22" s="91">
        <v>-6078000</v>
      </c>
      <c r="K22" s="91">
        <v>23890467</v>
      </c>
      <c r="L22" s="838"/>
    </row>
    <row r="23" spans="1:13" ht="42.75" x14ac:dyDescent="0.25">
      <c r="A23" s="814"/>
      <c r="B23" s="184" t="s">
        <v>288</v>
      </c>
      <c r="C23" s="817"/>
      <c r="D23" s="91">
        <v>0</v>
      </c>
      <c r="E23" s="91">
        <v>0</v>
      </c>
      <c r="F23" s="838"/>
      <c r="G23" s="91">
        <v>516630000</v>
      </c>
      <c r="H23" s="91">
        <v>0</v>
      </c>
      <c r="I23" s="838"/>
      <c r="J23" s="91">
        <v>56728000</v>
      </c>
      <c r="K23" s="91">
        <v>18841800</v>
      </c>
      <c r="L23" s="838"/>
    </row>
    <row r="24" spans="1:13" ht="57" x14ac:dyDescent="0.25">
      <c r="A24" s="815"/>
      <c r="B24" s="277" t="s">
        <v>350</v>
      </c>
      <c r="C24" s="818"/>
      <c r="D24" s="91">
        <v>235890000</v>
      </c>
      <c r="E24" s="91">
        <v>0</v>
      </c>
      <c r="F24" s="857"/>
      <c r="G24" s="91">
        <v>780410000</v>
      </c>
      <c r="H24" s="91">
        <v>0</v>
      </c>
      <c r="I24" s="857"/>
      <c r="J24" s="91">
        <v>188712000</v>
      </c>
      <c r="K24" s="91">
        <v>49124601</v>
      </c>
      <c r="L24" s="857"/>
    </row>
    <row r="25" spans="1:13" ht="42.75" x14ac:dyDescent="0.25">
      <c r="A25" s="819" t="s">
        <v>351</v>
      </c>
      <c r="B25" s="277" t="s">
        <v>296</v>
      </c>
      <c r="C25" s="816" t="s">
        <v>297</v>
      </c>
      <c r="D25" s="91">
        <v>492072000</v>
      </c>
      <c r="E25" s="91">
        <v>0</v>
      </c>
      <c r="F25" s="856">
        <v>0</v>
      </c>
      <c r="G25" s="91">
        <v>650836000</v>
      </c>
      <c r="H25" s="91">
        <v>7195133</v>
      </c>
      <c r="I25" s="856">
        <v>20</v>
      </c>
      <c r="J25" s="91">
        <v>196991459</v>
      </c>
      <c r="K25" s="445">
        <v>118366007</v>
      </c>
      <c r="L25" s="856">
        <v>20</v>
      </c>
    </row>
    <row r="26" spans="1:13" ht="29.25" thickBot="1" x14ac:dyDescent="0.3">
      <c r="A26" s="820"/>
      <c r="B26" s="278" t="s">
        <v>352</v>
      </c>
      <c r="C26" s="821"/>
      <c r="D26" s="94">
        <v>380440000</v>
      </c>
      <c r="E26" s="94">
        <v>0</v>
      </c>
      <c r="F26" s="837"/>
      <c r="G26" s="94">
        <v>923100000</v>
      </c>
      <c r="H26" s="94">
        <v>3618134</v>
      </c>
      <c r="I26" s="837"/>
      <c r="J26" s="91"/>
      <c r="K26" s="445">
        <v>63406269</v>
      </c>
      <c r="L26" s="837"/>
    </row>
    <row r="27" spans="1:13" s="95" customFormat="1" ht="16.5" customHeight="1" x14ac:dyDescent="0.2">
      <c r="M27" s="68"/>
    </row>
    <row r="28" spans="1:13" ht="15" thickBot="1" x14ac:dyDescent="0.3"/>
    <row r="29" spans="1:13" ht="35.1" customHeight="1" thickBot="1" x14ac:dyDescent="0.3">
      <c r="A29" s="849" t="s">
        <v>353</v>
      </c>
      <c r="B29" s="850"/>
      <c r="C29" s="850"/>
      <c r="D29" s="850"/>
      <c r="E29" s="850"/>
      <c r="F29" s="850"/>
      <c r="G29" s="850"/>
      <c r="H29" s="850"/>
      <c r="I29" s="850"/>
      <c r="J29" s="850"/>
      <c r="K29" s="850"/>
      <c r="L29" s="851"/>
    </row>
    <row r="30" spans="1:13" ht="35.1" customHeight="1" x14ac:dyDescent="0.25">
      <c r="A30" s="841" t="s">
        <v>342</v>
      </c>
      <c r="B30" s="852" t="s">
        <v>261</v>
      </c>
      <c r="C30" s="854" t="s">
        <v>207</v>
      </c>
      <c r="D30" s="846" t="s">
        <v>243</v>
      </c>
      <c r="E30" s="847"/>
      <c r="F30" s="848"/>
      <c r="G30" s="846" t="s">
        <v>244</v>
      </c>
      <c r="H30" s="847"/>
      <c r="I30" s="848"/>
      <c r="J30" s="846" t="s">
        <v>245</v>
      </c>
      <c r="K30" s="847"/>
      <c r="L30" s="848"/>
    </row>
    <row r="31" spans="1:13" ht="35.1" customHeight="1" thickBot="1" x14ac:dyDescent="0.3">
      <c r="A31" s="842"/>
      <c r="B31" s="853"/>
      <c r="C31" s="855"/>
      <c r="D31" s="337" t="s">
        <v>222</v>
      </c>
      <c r="E31" s="338" t="s">
        <v>223</v>
      </c>
      <c r="F31" s="339" t="s">
        <v>343</v>
      </c>
      <c r="G31" s="337" t="s">
        <v>222</v>
      </c>
      <c r="H31" s="338" t="s">
        <v>223</v>
      </c>
      <c r="I31" s="339" t="s">
        <v>343</v>
      </c>
      <c r="J31" s="337" t="s">
        <v>222</v>
      </c>
      <c r="K31" s="338" t="s">
        <v>223</v>
      </c>
      <c r="L31" s="339" t="s">
        <v>343</v>
      </c>
    </row>
    <row r="32" spans="1:13" ht="57" x14ac:dyDescent="0.25">
      <c r="A32" s="822" t="s">
        <v>344</v>
      </c>
      <c r="B32" s="471" t="s">
        <v>345</v>
      </c>
      <c r="C32" s="823" t="s">
        <v>346</v>
      </c>
      <c r="D32" s="472"/>
      <c r="E32" s="380">
        <v>923654596</v>
      </c>
      <c r="F32" s="836">
        <v>92</v>
      </c>
      <c r="G32" s="472"/>
      <c r="H32" s="380">
        <v>979291462</v>
      </c>
      <c r="I32" s="836">
        <v>90</v>
      </c>
      <c r="J32" s="378">
        <v>6130718300</v>
      </c>
      <c r="K32" s="378">
        <v>977286774</v>
      </c>
      <c r="L32" s="836">
        <v>66</v>
      </c>
    </row>
    <row r="33" spans="1:12" ht="43.5" thickBot="1" x14ac:dyDescent="0.3">
      <c r="A33" s="839"/>
      <c r="B33" s="475" t="s">
        <v>262</v>
      </c>
      <c r="C33" s="821"/>
      <c r="D33" s="474"/>
      <c r="E33" s="94">
        <v>121262333</v>
      </c>
      <c r="F33" s="837"/>
      <c r="G33" s="482">
        <v>-1383067</v>
      </c>
      <c r="H33" s="94">
        <v>105013666.66666667</v>
      </c>
      <c r="I33" s="837"/>
      <c r="J33" s="91">
        <v>0</v>
      </c>
      <c r="K33" s="91">
        <v>114278967</v>
      </c>
      <c r="L33" s="857"/>
    </row>
    <row r="34" spans="1:12" ht="57" x14ac:dyDescent="0.25">
      <c r="A34" s="822" t="s">
        <v>347</v>
      </c>
      <c r="B34" s="471" t="s">
        <v>266</v>
      </c>
      <c r="C34" s="823" t="s">
        <v>348</v>
      </c>
      <c r="D34" s="472"/>
      <c r="E34" s="473">
        <v>1112921560</v>
      </c>
      <c r="F34" s="836">
        <v>6744</v>
      </c>
      <c r="G34" s="472">
        <v>5899897683</v>
      </c>
      <c r="H34" s="88">
        <v>1135851295</v>
      </c>
      <c r="I34" s="836">
        <v>7423</v>
      </c>
      <c r="J34" s="91">
        <v>0</v>
      </c>
      <c r="K34" s="91">
        <v>1135851295</v>
      </c>
      <c r="L34" s="856">
        <v>7190</v>
      </c>
    </row>
    <row r="35" spans="1:12" ht="71.25" x14ac:dyDescent="0.25">
      <c r="A35" s="814"/>
      <c r="B35" s="184" t="s">
        <v>274</v>
      </c>
      <c r="C35" s="817"/>
      <c r="D35" s="190">
        <v>96876000</v>
      </c>
      <c r="E35" s="462">
        <v>161188333</v>
      </c>
      <c r="F35" s="838"/>
      <c r="G35" s="191">
        <v>-3409667</v>
      </c>
      <c r="H35" s="91">
        <v>174819234</v>
      </c>
      <c r="I35" s="838"/>
      <c r="J35" s="91">
        <v>-542766</v>
      </c>
      <c r="K35" s="91">
        <v>175362000</v>
      </c>
      <c r="L35" s="838"/>
    </row>
    <row r="36" spans="1:12" ht="42.75" x14ac:dyDescent="0.25">
      <c r="A36" s="814"/>
      <c r="B36" s="184" t="s">
        <v>349</v>
      </c>
      <c r="C36" s="817"/>
      <c r="D36" s="190"/>
      <c r="E36" s="462">
        <v>59612000</v>
      </c>
      <c r="F36" s="838"/>
      <c r="G36" s="190"/>
      <c r="H36" s="91">
        <v>70921667</v>
      </c>
      <c r="I36" s="838"/>
      <c r="J36" s="91">
        <v>0</v>
      </c>
      <c r="K36" s="91">
        <v>64860000</v>
      </c>
      <c r="L36" s="838"/>
    </row>
    <row r="37" spans="1:12" ht="57" x14ac:dyDescent="0.25">
      <c r="A37" s="814"/>
      <c r="B37" s="184" t="s">
        <v>284</v>
      </c>
      <c r="C37" s="817"/>
      <c r="D37" s="190">
        <v>54702000</v>
      </c>
      <c r="E37" s="463">
        <v>58734400</v>
      </c>
      <c r="F37" s="838"/>
      <c r="G37" s="190"/>
      <c r="H37" s="91">
        <v>66028000</v>
      </c>
      <c r="I37" s="838"/>
      <c r="J37" s="91">
        <v>-2026000</v>
      </c>
      <c r="K37" s="91">
        <v>68054000</v>
      </c>
      <c r="L37" s="838"/>
    </row>
    <row r="38" spans="1:12" ht="42.75" x14ac:dyDescent="0.25">
      <c r="A38" s="814"/>
      <c r="B38" s="184" t="s">
        <v>288</v>
      </c>
      <c r="C38" s="817"/>
      <c r="D38" s="190"/>
      <c r="E38" s="462">
        <v>54702000</v>
      </c>
      <c r="F38" s="838"/>
      <c r="G38" s="190"/>
      <c r="H38" s="91">
        <v>60780000</v>
      </c>
      <c r="I38" s="838"/>
      <c r="J38" s="91">
        <v>-2026000</v>
      </c>
      <c r="K38" s="91">
        <v>60780000</v>
      </c>
      <c r="L38" s="838"/>
    </row>
    <row r="39" spans="1:12" ht="57.75" thickBot="1" x14ac:dyDescent="0.3">
      <c r="A39" s="839"/>
      <c r="B39" s="278" t="s">
        <v>350</v>
      </c>
      <c r="C39" s="821"/>
      <c r="D39" s="474"/>
      <c r="E39" s="464">
        <v>122073799</v>
      </c>
      <c r="F39" s="837"/>
      <c r="G39" s="474"/>
      <c r="H39" s="94">
        <v>133082000</v>
      </c>
      <c r="I39" s="837"/>
      <c r="J39" s="91">
        <v>0</v>
      </c>
      <c r="K39" s="91">
        <v>133082000</v>
      </c>
      <c r="L39" s="857"/>
    </row>
    <row r="40" spans="1:12" ht="42.75" x14ac:dyDescent="0.25">
      <c r="A40" s="840" t="s">
        <v>351</v>
      </c>
      <c r="B40" s="471" t="s">
        <v>296</v>
      </c>
      <c r="C40" s="823" t="s">
        <v>297</v>
      </c>
      <c r="D40" s="472">
        <v>49050000</v>
      </c>
      <c r="E40" s="473">
        <v>127214533</v>
      </c>
      <c r="F40" s="836">
        <v>20</v>
      </c>
      <c r="G40" s="472">
        <v>633517216</v>
      </c>
      <c r="H40" s="88">
        <v>160841619</v>
      </c>
      <c r="I40" s="836">
        <v>20</v>
      </c>
      <c r="J40" s="91">
        <v>48538333</v>
      </c>
      <c r="K40" s="91">
        <v>136522000</v>
      </c>
      <c r="L40" s="856">
        <v>20</v>
      </c>
    </row>
    <row r="41" spans="1:12" ht="29.25" thickBot="1" x14ac:dyDescent="0.3">
      <c r="A41" s="820"/>
      <c r="B41" s="278" t="s">
        <v>352</v>
      </c>
      <c r="C41" s="821"/>
      <c r="D41" s="474"/>
      <c r="E41" s="464">
        <v>131379667</v>
      </c>
      <c r="F41" s="837"/>
      <c r="G41" s="482">
        <v>-410267</v>
      </c>
      <c r="H41" s="94">
        <v>118046000</v>
      </c>
      <c r="I41" s="837"/>
      <c r="J41" s="91">
        <v>0</v>
      </c>
      <c r="K41" s="91">
        <v>136508000</v>
      </c>
      <c r="L41" s="857"/>
    </row>
    <row r="42" spans="1:12" x14ac:dyDescent="0.25">
      <c r="G42" s="481"/>
    </row>
    <row r="43" spans="1:12" ht="15" thickBot="1" x14ac:dyDescent="0.3"/>
    <row r="44" spans="1:12" ht="35.1" customHeight="1" thickBot="1" x14ac:dyDescent="0.3">
      <c r="A44" s="843" t="s">
        <v>354</v>
      </c>
      <c r="B44" s="844"/>
      <c r="C44" s="844"/>
      <c r="D44" s="844"/>
      <c r="E44" s="844"/>
      <c r="F44" s="844"/>
      <c r="G44" s="844"/>
      <c r="H44" s="844"/>
      <c r="I44" s="844"/>
      <c r="J44" s="844"/>
      <c r="K44" s="844"/>
      <c r="L44" s="845"/>
    </row>
    <row r="45" spans="1:12" ht="35.1" customHeight="1" x14ac:dyDescent="0.25">
      <c r="A45" s="841" t="s">
        <v>342</v>
      </c>
      <c r="B45" s="852" t="s">
        <v>261</v>
      </c>
      <c r="C45" s="854" t="s">
        <v>207</v>
      </c>
      <c r="D45" s="846" t="s">
        <v>246</v>
      </c>
      <c r="E45" s="847"/>
      <c r="F45" s="848"/>
      <c r="G45" s="846" t="s">
        <v>247</v>
      </c>
      <c r="H45" s="847"/>
      <c r="I45" s="848"/>
      <c r="J45" s="846" t="s">
        <v>248</v>
      </c>
      <c r="K45" s="847"/>
      <c r="L45" s="848"/>
    </row>
    <row r="46" spans="1:12" ht="35.1" customHeight="1" thickBot="1" x14ac:dyDescent="0.3">
      <c r="A46" s="842"/>
      <c r="B46" s="853"/>
      <c r="C46" s="855"/>
      <c r="D46" s="337" t="s">
        <v>222</v>
      </c>
      <c r="E46" s="338" t="s">
        <v>223</v>
      </c>
      <c r="F46" s="339" t="s">
        <v>343</v>
      </c>
      <c r="G46" s="337" t="s">
        <v>222</v>
      </c>
      <c r="H46" s="338" t="s">
        <v>223</v>
      </c>
      <c r="I46" s="339" t="s">
        <v>343</v>
      </c>
      <c r="J46" s="337" t="s">
        <v>222</v>
      </c>
      <c r="K46" s="338" t="s">
        <v>223</v>
      </c>
      <c r="L46" s="339" t="s">
        <v>343</v>
      </c>
    </row>
    <row r="47" spans="1:12" ht="57" x14ac:dyDescent="0.25">
      <c r="A47" s="822" t="s">
        <v>344</v>
      </c>
      <c r="B47" s="184" t="s">
        <v>345</v>
      </c>
      <c r="C47" s="823" t="s">
        <v>346</v>
      </c>
      <c r="D47" s="190">
        <v>0</v>
      </c>
      <c r="E47" s="185">
        <v>889963029</v>
      </c>
      <c r="F47" s="836">
        <v>56</v>
      </c>
      <c r="G47" s="190">
        <v>1768330645</v>
      </c>
      <c r="H47" s="185">
        <v>909541009</v>
      </c>
      <c r="I47" s="836">
        <v>52</v>
      </c>
      <c r="J47" s="190"/>
      <c r="K47" s="185"/>
      <c r="L47" s="186"/>
    </row>
    <row r="48" spans="1:12" ht="43.5" thickBot="1" x14ac:dyDescent="0.3">
      <c r="A48" s="815"/>
      <c r="B48" s="184" t="s">
        <v>262</v>
      </c>
      <c r="C48" s="818"/>
      <c r="D48" s="190">
        <v>0</v>
      </c>
      <c r="E48" s="185">
        <v>115731000</v>
      </c>
      <c r="F48" s="837"/>
      <c r="G48" s="190">
        <v>0</v>
      </c>
      <c r="H48" s="185">
        <v>108263400</v>
      </c>
      <c r="I48" s="837"/>
      <c r="J48" s="190"/>
      <c r="K48" s="185"/>
      <c r="L48" s="186"/>
    </row>
    <row r="49" spans="1:12" ht="57" x14ac:dyDescent="0.25">
      <c r="A49" s="813" t="s">
        <v>347</v>
      </c>
      <c r="B49" s="184" t="s">
        <v>266</v>
      </c>
      <c r="C49" s="816" t="s">
        <v>348</v>
      </c>
      <c r="D49" s="190">
        <v>0</v>
      </c>
      <c r="E49" s="185">
        <v>1135851295</v>
      </c>
      <c r="F49" s="836">
        <v>7730</v>
      </c>
      <c r="G49" s="190">
        <v>0</v>
      </c>
      <c r="H49" s="185">
        <v>1135851295</v>
      </c>
      <c r="I49" s="836">
        <v>6904</v>
      </c>
      <c r="J49" s="190"/>
      <c r="K49" s="185"/>
      <c r="L49" s="186"/>
    </row>
    <row r="50" spans="1:12" ht="71.25" x14ac:dyDescent="0.25">
      <c r="A50" s="814"/>
      <c r="B50" s="184" t="s">
        <v>274</v>
      </c>
      <c r="C50" s="817"/>
      <c r="D50" s="190">
        <v>0</v>
      </c>
      <c r="E50" s="185">
        <v>175362000</v>
      </c>
      <c r="F50" s="838"/>
      <c r="G50" s="190">
        <v>0</v>
      </c>
      <c r="H50" s="185">
        <v>175362000</v>
      </c>
      <c r="I50" s="838"/>
      <c r="J50" s="190"/>
      <c r="K50" s="185"/>
      <c r="L50" s="186"/>
    </row>
    <row r="51" spans="1:12" ht="42.75" x14ac:dyDescent="0.25">
      <c r="A51" s="814"/>
      <c r="B51" s="184" t="s">
        <v>349</v>
      </c>
      <c r="C51" s="817"/>
      <c r="D51" s="190">
        <v>0</v>
      </c>
      <c r="E51" s="185">
        <v>64860000</v>
      </c>
      <c r="F51" s="838"/>
      <c r="G51" s="190">
        <v>0</v>
      </c>
      <c r="H51" s="185">
        <v>72134000</v>
      </c>
      <c r="I51" s="838"/>
      <c r="J51" s="190"/>
      <c r="K51" s="185"/>
      <c r="L51" s="186"/>
    </row>
    <row r="52" spans="1:12" ht="57" x14ac:dyDescent="0.25">
      <c r="A52" s="814"/>
      <c r="B52" s="184" t="s">
        <v>284</v>
      </c>
      <c r="C52" s="817"/>
      <c r="D52" s="190">
        <v>0</v>
      </c>
      <c r="E52" s="185">
        <v>68054000</v>
      </c>
      <c r="F52" s="838"/>
      <c r="G52" s="190">
        <v>0</v>
      </c>
      <c r="H52" s="185">
        <v>68054000</v>
      </c>
      <c r="I52" s="838"/>
      <c r="J52" s="190"/>
      <c r="K52" s="185"/>
      <c r="L52" s="186"/>
    </row>
    <row r="53" spans="1:12" ht="42.75" x14ac:dyDescent="0.25">
      <c r="A53" s="814"/>
      <c r="B53" s="184" t="s">
        <v>288</v>
      </c>
      <c r="C53" s="817"/>
      <c r="D53" s="190">
        <v>0</v>
      </c>
      <c r="E53" s="185">
        <v>60780000</v>
      </c>
      <c r="F53" s="838"/>
      <c r="G53" s="190">
        <v>0</v>
      </c>
      <c r="H53" s="185">
        <v>60780000</v>
      </c>
      <c r="I53" s="838"/>
      <c r="J53" s="190"/>
      <c r="K53" s="185"/>
      <c r="L53" s="186"/>
    </row>
    <row r="54" spans="1:12" ht="57.75" thickBot="1" x14ac:dyDescent="0.3">
      <c r="A54" s="815"/>
      <c r="B54" s="277" t="s">
        <v>350</v>
      </c>
      <c r="C54" s="818"/>
      <c r="D54" s="190">
        <v>0</v>
      </c>
      <c r="E54" s="185">
        <v>133082000</v>
      </c>
      <c r="F54" s="837"/>
      <c r="G54" s="190">
        <v>0</v>
      </c>
      <c r="H54" s="185">
        <v>131858867</v>
      </c>
      <c r="I54" s="837"/>
      <c r="J54" s="190"/>
      <c r="K54" s="185"/>
      <c r="L54" s="186"/>
    </row>
    <row r="55" spans="1:12" ht="42.75" x14ac:dyDescent="0.25">
      <c r="A55" s="819" t="s">
        <v>351</v>
      </c>
      <c r="B55" s="277" t="s">
        <v>296</v>
      </c>
      <c r="C55" s="816" t="s">
        <v>297</v>
      </c>
      <c r="D55" s="190">
        <v>0</v>
      </c>
      <c r="E55" s="185">
        <v>400417156</v>
      </c>
      <c r="F55" s="836">
        <v>20</v>
      </c>
      <c r="G55" s="190">
        <v>42219333</v>
      </c>
      <c r="H55" s="185">
        <v>189312066</v>
      </c>
      <c r="I55" s="836">
        <v>20</v>
      </c>
      <c r="J55" s="190"/>
      <c r="K55" s="185"/>
      <c r="L55" s="186"/>
    </row>
    <row r="56" spans="1:12" ht="29.25" thickBot="1" x14ac:dyDescent="0.3">
      <c r="A56" s="820"/>
      <c r="B56" s="278" t="s">
        <v>352</v>
      </c>
      <c r="C56" s="821"/>
      <c r="D56" s="190">
        <v>0</v>
      </c>
      <c r="E56" s="185">
        <v>130354000</v>
      </c>
      <c r="F56" s="837"/>
      <c r="G56" s="190">
        <v>0</v>
      </c>
      <c r="H56" s="185">
        <v>124200000</v>
      </c>
      <c r="I56" s="837"/>
      <c r="J56" s="190"/>
      <c r="K56" s="185"/>
      <c r="L56" s="186"/>
    </row>
    <row r="58" spans="1:12" ht="15" thickBot="1" x14ac:dyDescent="0.3"/>
    <row r="59" spans="1:12" ht="35.1" customHeight="1" thickBot="1" x14ac:dyDescent="0.3">
      <c r="A59" s="828" t="s">
        <v>355</v>
      </c>
      <c r="B59" s="829"/>
      <c r="C59" s="829"/>
      <c r="D59" s="829"/>
      <c r="E59" s="829"/>
      <c r="F59" s="829"/>
      <c r="G59" s="829"/>
      <c r="H59" s="829"/>
      <c r="I59" s="829"/>
      <c r="J59" s="829"/>
      <c r="K59" s="829"/>
      <c r="L59" s="830"/>
    </row>
    <row r="60" spans="1:12" ht="35.1" customHeight="1" x14ac:dyDescent="0.25">
      <c r="A60" s="824" t="s">
        <v>342</v>
      </c>
      <c r="B60" s="826" t="s">
        <v>261</v>
      </c>
      <c r="C60" s="831" t="s">
        <v>207</v>
      </c>
      <c r="D60" s="833" t="s">
        <v>249</v>
      </c>
      <c r="E60" s="834"/>
      <c r="F60" s="835"/>
      <c r="G60" s="833" t="s">
        <v>356</v>
      </c>
      <c r="H60" s="834"/>
      <c r="I60" s="835"/>
      <c r="J60" s="833" t="s">
        <v>251</v>
      </c>
      <c r="K60" s="834"/>
      <c r="L60" s="835"/>
    </row>
    <row r="61" spans="1:12" ht="35.1" customHeight="1" thickBot="1" x14ac:dyDescent="0.3">
      <c r="A61" s="825"/>
      <c r="B61" s="827"/>
      <c r="C61" s="832"/>
      <c r="D61" s="189" t="s">
        <v>222</v>
      </c>
      <c r="E61" s="187" t="s">
        <v>223</v>
      </c>
      <c r="F61" s="188" t="s">
        <v>343</v>
      </c>
      <c r="G61" s="189" t="s">
        <v>222</v>
      </c>
      <c r="H61" s="187" t="s">
        <v>223</v>
      </c>
      <c r="I61" s="188" t="s">
        <v>343</v>
      </c>
      <c r="J61" s="189" t="s">
        <v>222</v>
      </c>
      <c r="K61" s="187" t="s">
        <v>223</v>
      </c>
      <c r="L61" s="188" t="s">
        <v>343</v>
      </c>
    </row>
    <row r="62" spans="1:12" ht="57" x14ac:dyDescent="0.25">
      <c r="A62" s="822" t="s">
        <v>344</v>
      </c>
      <c r="B62" s="184" t="s">
        <v>345</v>
      </c>
      <c r="C62" s="823" t="s">
        <v>346</v>
      </c>
      <c r="D62" s="190"/>
      <c r="E62" s="185"/>
      <c r="F62" s="186"/>
      <c r="G62" s="190"/>
      <c r="H62" s="185"/>
      <c r="I62" s="186"/>
      <c r="J62" s="190"/>
      <c r="K62" s="185"/>
      <c r="L62" s="186"/>
    </row>
    <row r="63" spans="1:12" ht="42.75" x14ac:dyDescent="0.25">
      <c r="A63" s="815"/>
      <c r="B63" s="184" t="s">
        <v>262</v>
      </c>
      <c r="C63" s="818"/>
      <c r="D63" s="190"/>
      <c r="E63" s="185"/>
      <c r="F63" s="186"/>
      <c r="G63" s="190"/>
      <c r="H63" s="185"/>
      <c r="I63" s="186"/>
      <c r="J63" s="190"/>
      <c r="K63" s="185"/>
      <c r="L63" s="186"/>
    </row>
    <row r="64" spans="1:12" ht="57" x14ac:dyDescent="0.25">
      <c r="A64" s="813" t="s">
        <v>347</v>
      </c>
      <c r="B64" s="184" t="s">
        <v>266</v>
      </c>
      <c r="C64" s="816" t="s">
        <v>348</v>
      </c>
      <c r="D64" s="190"/>
      <c r="E64" s="185"/>
      <c r="F64" s="186"/>
      <c r="G64" s="190"/>
      <c r="H64" s="185"/>
      <c r="I64" s="186"/>
      <c r="J64" s="190"/>
      <c r="K64" s="185"/>
      <c r="L64" s="186"/>
    </row>
    <row r="65" spans="1:12" ht="71.25" x14ac:dyDescent="0.25">
      <c r="A65" s="814"/>
      <c r="B65" s="184" t="s">
        <v>274</v>
      </c>
      <c r="C65" s="817"/>
      <c r="D65" s="190"/>
      <c r="E65" s="185"/>
      <c r="F65" s="186"/>
      <c r="G65" s="190"/>
      <c r="H65" s="185"/>
      <c r="I65" s="186"/>
      <c r="J65" s="190"/>
      <c r="K65" s="185"/>
      <c r="L65" s="186"/>
    </row>
    <row r="66" spans="1:12" ht="42.75" x14ac:dyDescent="0.25">
      <c r="A66" s="814"/>
      <c r="B66" s="184" t="s">
        <v>349</v>
      </c>
      <c r="C66" s="817"/>
      <c r="D66" s="190"/>
      <c r="E66" s="185"/>
      <c r="F66" s="186"/>
      <c r="G66" s="190"/>
      <c r="H66" s="185"/>
      <c r="I66" s="186"/>
      <c r="J66" s="190"/>
      <c r="K66" s="185"/>
      <c r="L66" s="186"/>
    </row>
    <row r="67" spans="1:12" ht="57" x14ac:dyDescent="0.25">
      <c r="A67" s="814"/>
      <c r="B67" s="184" t="s">
        <v>284</v>
      </c>
      <c r="C67" s="817"/>
      <c r="D67" s="190"/>
      <c r="E67" s="185"/>
      <c r="F67" s="186"/>
      <c r="G67" s="190"/>
      <c r="H67" s="185"/>
      <c r="I67" s="186"/>
      <c r="J67" s="190"/>
      <c r="K67" s="185"/>
      <c r="L67" s="186"/>
    </row>
    <row r="68" spans="1:12" ht="42.75" x14ac:dyDescent="0.25">
      <c r="A68" s="814"/>
      <c r="B68" s="184" t="s">
        <v>288</v>
      </c>
      <c r="C68" s="817"/>
      <c r="D68" s="190"/>
      <c r="E68" s="185"/>
      <c r="F68" s="186"/>
      <c r="G68" s="190"/>
      <c r="H68" s="185"/>
      <c r="I68" s="186"/>
      <c r="J68" s="190"/>
      <c r="K68" s="185"/>
      <c r="L68" s="186"/>
    </row>
    <row r="69" spans="1:12" ht="57" x14ac:dyDescent="0.25">
      <c r="A69" s="815"/>
      <c r="B69" s="277" t="s">
        <v>350</v>
      </c>
      <c r="C69" s="818"/>
      <c r="D69" s="190"/>
      <c r="E69" s="185"/>
      <c r="F69" s="186"/>
      <c r="G69" s="190"/>
      <c r="H69" s="185"/>
      <c r="I69" s="186"/>
      <c r="J69" s="190"/>
      <c r="K69" s="185"/>
      <c r="L69" s="186"/>
    </row>
    <row r="70" spans="1:12" ht="42.75" x14ac:dyDescent="0.25">
      <c r="A70" s="819" t="s">
        <v>351</v>
      </c>
      <c r="B70" s="277" t="s">
        <v>296</v>
      </c>
      <c r="C70" s="816" t="s">
        <v>297</v>
      </c>
      <c r="D70" s="190"/>
      <c r="E70" s="185"/>
      <c r="F70" s="186"/>
      <c r="G70" s="190"/>
      <c r="H70" s="185"/>
      <c r="I70" s="186"/>
      <c r="J70" s="190"/>
      <c r="K70" s="185"/>
      <c r="L70" s="186"/>
    </row>
    <row r="71" spans="1:12" ht="28.5" x14ac:dyDescent="0.25">
      <c r="A71" s="820"/>
      <c r="B71" s="278" t="s">
        <v>352</v>
      </c>
      <c r="C71" s="821"/>
      <c r="D71" s="191"/>
      <c r="E71" s="91"/>
      <c r="F71" s="92"/>
      <c r="G71" s="191"/>
      <c r="H71" s="91"/>
      <c r="I71" s="92"/>
      <c r="J71" s="191"/>
      <c r="K71" s="91"/>
      <c r="L71" s="92"/>
    </row>
  </sheetData>
  <mergeCells count="92">
    <mergeCell ref="F32:F33"/>
    <mergeCell ref="L32:L33"/>
    <mergeCell ref="L40:L41"/>
    <mergeCell ref="F40:F41"/>
    <mergeCell ref="L25:L26"/>
    <mergeCell ref="I32:I33"/>
    <mergeCell ref="I40:I41"/>
    <mergeCell ref="B6:I6"/>
    <mergeCell ref="K6:L6"/>
    <mergeCell ref="J60:L60"/>
    <mergeCell ref="G30:I30"/>
    <mergeCell ref="B45:B46"/>
    <mergeCell ref="J8:J10"/>
    <mergeCell ref="C45:C46"/>
    <mergeCell ref="D45:F45"/>
    <mergeCell ref="G45:I45"/>
    <mergeCell ref="B15:B16"/>
    <mergeCell ref="C17:C18"/>
    <mergeCell ref="C15:C16"/>
    <mergeCell ref="L19:L24"/>
    <mergeCell ref="F34:F39"/>
    <mergeCell ref="I34:I39"/>
    <mergeCell ref="L34:L39"/>
    <mergeCell ref="A1:A4"/>
    <mergeCell ref="J1:L1"/>
    <mergeCell ref="J2:L2"/>
    <mergeCell ref="J3:L3"/>
    <mergeCell ref="J4:L4"/>
    <mergeCell ref="B1:I1"/>
    <mergeCell ref="B2:I2"/>
    <mergeCell ref="B3:I3"/>
    <mergeCell ref="B4:I4"/>
    <mergeCell ref="A17:A18"/>
    <mergeCell ref="A8:A10"/>
    <mergeCell ref="A14:L14"/>
    <mergeCell ref="A15:A16"/>
    <mergeCell ref="M8:O8"/>
    <mergeCell ref="M9:O9"/>
    <mergeCell ref="M10:O10"/>
    <mergeCell ref="D15:F15"/>
    <mergeCell ref="G15:I15"/>
    <mergeCell ref="J15:L15"/>
    <mergeCell ref="F17:F18"/>
    <mergeCell ref="I17:I18"/>
    <mergeCell ref="L17:L18"/>
    <mergeCell ref="A19:A24"/>
    <mergeCell ref="C25:C26"/>
    <mergeCell ref="A25:A26"/>
    <mergeCell ref="A32:A33"/>
    <mergeCell ref="C32:C33"/>
    <mergeCell ref="A30:A31"/>
    <mergeCell ref="A29:L29"/>
    <mergeCell ref="J30:L30"/>
    <mergeCell ref="B30:B31"/>
    <mergeCell ref="C30:C31"/>
    <mergeCell ref="D30:F30"/>
    <mergeCell ref="C19:C24"/>
    <mergeCell ref="F19:F24"/>
    <mergeCell ref="I19:I24"/>
    <mergeCell ref="F25:F26"/>
    <mergeCell ref="I25:I26"/>
    <mergeCell ref="F55:F56"/>
    <mergeCell ref="F49:F54"/>
    <mergeCell ref="A34:A39"/>
    <mergeCell ref="C34:C39"/>
    <mergeCell ref="A40:A41"/>
    <mergeCell ref="C40:C41"/>
    <mergeCell ref="A47:A48"/>
    <mergeCell ref="C47:C48"/>
    <mergeCell ref="A45:A46"/>
    <mergeCell ref="A44:L44"/>
    <mergeCell ref="J45:L45"/>
    <mergeCell ref="F47:F48"/>
    <mergeCell ref="I47:I48"/>
    <mergeCell ref="I49:I54"/>
    <mergeCell ref="I55:I56"/>
    <mergeCell ref="A64:A69"/>
    <mergeCell ref="C64:C69"/>
    <mergeCell ref="A70:A71"/>
    <mergeCell ref="C70:C71"/>
    <mergeCell ref="A49:A54"/>
    <mergeCell ref="C49:C54"/>
    <mergeCell ref="A55:A56"/>
    <mergeCell ref="C55:C56"/>
    <mergeCell ref="A62:A63"/>
    <mergeCell ref="C62:C63"/>
    <mergeCell ref="A60:A61"/>
    <mergeCell ref="B60:B61"/>
    <mergeCell ref="A59:L59"/>
    <mergeCell ref="C60:C61"/>
    <mergeCell ref="D60:F60"/>
    <mergeCell ref="G60:I60"/>
  </mergeCells>
  <pageMargins left="0.25" right="0.25" top="0.75" bottom="0.75" header="0.3" footer="0.3"/>
  <pageSetup scale="27" fitToHeight="0" orientation="landscape" r:id="rId1"/>
  <rowBreaks count="3" manualBreakCount="3">
    <brk id="27" max="12" man="1"/>
    <brk id="42" max="12" man="1"/>
    <brk id="5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theme="0" tint="-4.9989318521683403E-2"/>
    <pageSetUpPr fitToPage="1"/>
  </sheetPr>
  <dimension ref="A1:BJ149"/>
  <sheetViews>
    <sheetView topLeftCell="I40" zoomScale="55" zoomScaleNormal="55" zoomScaleSheetLayoutView="20" workbookViewId="0">
      <selection activeCell="V132" sqref="V132"/>
    </sheetView>
  </sheetViews>
  <sheetFormatPr baseColWidth="10" defaultColWidth="10.7109375" defaultRowHeight="14.25" x14ac:dyDescent="0.25"/>
  <cols>
    <col min="1" max="1" width="25.5703125" style="145" customWidth="1"/>
    <col min="2" max="2" width="29.7109375" style="145" customWidth="1"/>
    <col min="3" max="3" width="21.5703125" style="145" customWidth="1"/>
    <col min="4" max="4" width="30.5703125" style="145" customWidth="1"/>
    <col min="5" max="5" width="20.7109375" style="145" bestFit="1" customWidth="1"/>
    <col min="6" max="6" width="21.7109375" style="145" customWidth="1"/>
    <col min="7" max="7" width="20.7109375" style="145" bestFit="1" customWidth="1"/>
    <col min="8" max="8" width="21.5703125" style="145" customWidth="1"/>
    <col min="9" max="9" width="20.7109375" style="145" bestFit="1" customWidth="1"/>
    <col min="10" max="10" width="22.28515625" style="145" customWidth="1"/>
    <col min="11" max="11" width="20.7109375" style="145" bestFit="1" customWidth="1"/>
    <col min="12" max="12" width="23" style="145" customWidth="1"/>
    <col min="13" max="13" width="20.7109375" style="145" bestFit="1" customWidth="1"/>
    <col min="14" max="14" width="22.28515625" style="145" customWidth="1"/>
    <col min="15" max="15" width="20.7109375" style="145" bestFit="1" customWidth="1"/>
    <col min="16" max="16" width="35.42578125" style="145" customWidth="1"/>
    <col min="17" max="17" width="28.140625" style="145" customWidth="1"/>
    <col min="18" max="18" width="17.28515625" style="145" bestFit="1" customWidth="1"/>
    <col min="19" max="19" width="27.28515625" style="145" customWidth="1"/>
    <col min="20" max="20" width="27.7109375" style="145" customWidth="1"/>
    <col min="21" max="21" width="20.7109375" style="145" bestFit="1" customWidth="1"/>
    <col min="22" max="22" width="19.7109375" style="145" bestFit="1" customWidth="1"/>
    <col min="23" max="23" width="21.7109375" style="145" customWidth="1"/>
    <col min="24" max="24" width="17.28515625" style="145" bestFit="1" customWidth="1"/>
    <col min="25" max="25" width="20.7109375" style="145" bestFit="1" customWidth="1"/>
    <col min="26" max="26" width="20.42578125" style="145" customWidth="1"/>
    <col min="27" max="27" width="17.42578125" style="145" customWidth="1"/>
    <col min="28" max="28" width="26.7109375" style="145" customWidth="1"/>
    <col min="29" max="29" width="22.7109375" style="145" customWidth="1"/>
    <col min="30" max="30" width="17" style="145" customWidth="1"/>
    <col min="31" max="31" width="19.7109375" style="145" bestFit="1" customWidth="1"/>
    <col min="32" max="32" width="22" style="145" customWidth="1"/>
    <col min="33" max="36" width="20.42578125" style="145" bestFit="1" customWidth="1"/>
    <col min="37" max="16384" width="10.7109375" style="145"/>
  </cols>
  <sheetData>
    <row r="1" spans="1:62" s="68" customFormat="1" ht="20.25" customHeight="1" x14ac:dyDescent="0.25">
      <c r="A1" s="790"/>
      <c r="B1" s="897" t="s">
        <v>849</v>
      </c>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9"/>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s="68" customFormat="1" ht="18.75" customHeight="1" x14ac:dyDescent="0.25">
      <c r="A2" s="791"/>
      <c r="B2" s="900"/>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2"/>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row>
    <row r="3" spans="1:62" s="68" customFormat="1" ht="14.25" customHeight="1" x14ac:dyDescent="0.25">
      <c r="A3" s="791"/>
      <c r="B3" s="900"/>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2"/>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row>
    <row r="4" spans="1:62" s="68" customFormat="1" ht="33" customHeight="1" thickBot="1" x14ac:dyDescent="0.3">
      <c r="A4" s="792"/>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s="68" customFormat="1" ht="15" x14ac:dyDescent="0.25">
      <c r="B5" s="164"/>
      <c r="C5" s="164"/>
      <c r="D5" s="164"/>
      <c r="E5" s="164"/>
      <c r="F5" s="164"/>
      <c r="G5" s="164"/>
      <c r="H5" s="164"/>
      <c r="I5" s="164"/>
      <c r="J5" s="164"/>
      <c r="K5" s="163"/>
      <c r="L5" s="163"/>
      <c r="M5" s="163"/>
      <c r="N5" s="163"/>
      <c r="O5" s="163"/>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s="68" customFormat="1" ht="9" customHeight="1" x14ac:dyDescent="0.25">
      <c r="A6" s="72"/>
      <c r="B6" s="164"/>
      <c r="C6" s="164"/>
      <c r="D6" s="164"/>
      <c r="E6" s="164"/>
      <c r="F6" s="164"/>
      <c r="G6" s="164"/>
      <c r="H6" s="164"/>
      <c r="I6" s="164"/>
      <c r="J6" s="164"/>
      <c r="K6" s="164"/>
      <c r="L6" s="164"/>
      <c r="M6" s="164"/>
      <c r="N6" s="164"/>
      <c r="O6" s="164"/>
      <c r="P6" s="69"/>
      <c r="Q6" s="69"/>
      <c r="R6" s="70"/>
      <c r="S6" s="70"/>
      <c r="T6" s="69"/>
      <c r="U6" s="69"/>
      <c r="V6" s="69"/>
      <c r="W6" s="145"/>
      <c r="X6" s="71"/>
      <c r="Y6" s="71"/>
      <c r="Z6" s="71"/>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s="68" customFormat="1" ht="15" customHeight="1" thickBot="1" x14ac:dyDescent="0.3">
      <c r="A7" s="73"/>
      <c r="B7" s="164"/>
      <c r="C7" s="164"/>
      <c r="D7" s="164"/>
      <c r="E7" s="164"/>
      <c r="F7" s="164"/>
      <c r="G7" s="164"/>
      <c r="H7" s="164"/>
      <c r="I7" s="164"/>
      <c r="J7" s="164"/>
      <c r="K7" s="164"/>
      <c r="L7" s="164"/>
      <c r="M7" s="164"/>
      <c r="N7" s="164"/>
      <c r="O7" s="164"/>
      <c r="P7" s="69"/>
      <c r="Q7" s="69"/>
      <c r="R7" s="70"/>
      <c r="S7" s="70"/>
      <c r="T7" s="69"/>
      <c r="U7" s="69"/>
      <c r="V7" s="69"/>
      <c r="W7" s="145"/>
      <c r="X7" s="71"/>
      <c r="Y7" s="71"/>
      <c r="Z7" s="200"/>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s="68" customFormat="1" ht="15" customHeight="1" thickBot="1" x14ac:dyDescent="0.3">
      <c r="A8" s="793" t="s">
        <v>307</v>
      </c>
      <c r="B8" s="911" t="s">
        <v>308</v>
      </c>
      <c r="C8" s="912"/>
      <c r="D8" s="912"/>
      <c r="E8" s="912"/>
      <c r="F8" s="912"/>
      <c r="G8" s="912"/>
      <c r="H8" s="912"/>
      <c r="I8" s="912"/>
      <c r="J8" s="912"/>
      <c r="K8" s="912"/>
      <c r="L8" s="912"/>
      <c r="M8" s="912"/>
      <c r="N8" s="912"/>
      <c r="O8" s="912"/>
      <c r="P8" s="912"/>
      <c r="Q8" s="912"/>
      <c r="R8" s="912"/>
      <c r="S8" s="912"/>
      <c r="T8" s="912"/>
      <c r="U8" s="912"/>
      <c r="V8" s="912"/>
      <c r="W8" s="912"/>
      <c r="X8" s="912"/>
      <c r="Y8" s="912"/>
      <c r="Z8" s="913"/>
      <c r="AA8" s="628" t="s">
        <v>845</v>
      </c>
      <c r="AB8" s="920">
        <v>2024110010298</v>
      </c>
      <c r="AC8" s="906" t="s">
        <v>121</v>
      </c>
      <c r="AD8" s="907"/>
      <c r="AE8" s="601" t="s">
        <v>839</v>
      </c>
      <c r="AF8" s="603"/>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s="68" customFormat="1" ht="15" customHeight="1" thickBot="1" x14ac:dyDescent="0.3">
      <c r="A9" s="794"/>
      <c r="B9" s="914"/>
      <c r="C9" s="915"/>
      <c r="D9" s="915"/>
      <c r="E9" s="915"/>
      <c r="F9" s="915"/>
      <c r="G9" s="915"/>
      <c r="H9" s="915"/>
      <c r="I9" s="915"/>
      <c r="J9" s="915"/>
      <c r="K9" s="915"/>
      <c r="L9" s="915"/>
      <c r="M9" s="915"/>
      <c r="N9" s="915"/>
      <c r="O9" s="915"/>
      <c r="P9" s="915"/>
      <c r="Q9" s="915"/>
      <c r="R9" s="915"/>
      <c r="S9" s="915"/>
      <c r="T9" s="915"/>
      <c r="U9" s="915"/>
      <c r="V9" s="915"/>
      <c r="W9" s="915"/>
      <c r="X9" s="915"/>
      <c r="Y9" s="915"/>
      <c r="Z9" s="916"/>
      <c r="AA9" s="629"/>
      <c r="AB9" s="921"/>
      <c r="AC9" s="906" t="s">
        <v>122</v>
      </c>
      <c r="AD9" s="907"/>
      <c r="AE9" s="601" t="s">
        <v>840</v>
      </c>
      <c r="AF9" s="603"/>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s="68" customFormat="1" ht="15" customHeight="1" thickBot="1" x14ac:dyDescent="0.3">
      <c r="A10" s="794"/>
      <c r="B10" s="914"/>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6"/>
      <c r="AA10" s="629"/>
      <c r="AB10" s="921"/>
      <c r="AC10" s="906" t="s">
        <v>305</v>
      </c>
      <c r="AD10" s="907"/>
      <c r="AE10" s="923" t="s">
        <v>841</v>
      </c>
      <c r="AF10" s="924"/>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s="68" customFormat="1" ht="15" customHeight="1" thickBot="1" x14ac:dyDescent="0.3">
      <c r="A11" s="795"/>
      <c r="B11" s="917"/>
      <c r="C11" s="918"/>
      <c r="D11" s="918"/>
      <c r="E11" s="918"/>
      <c r="F11" s="918"/>
      <c r="G11" s="918"/>
      <c r="H11" s="918"/>
      <c r="I11" s="918"/>
      <c r="J11" s="918"/>
      <c r="K11" s="918"/>
      <c r="L11" s="918"/>
      <c r="M11" s="918"/>
      <c r="N11" s="918"/>
      <c r="O11" s="918"/>
      <c r="P11" s="918"/>
      <c r="Q11" s="918"/>
      <c r="R11" s="918"/>
      <c r="S11" s="918"/>
      <c r="T11" s="918"/>
      <c r="U11" s="918"/>
      <c r="V11" s="918"/>
      <c r="W11" s="918"/>
      <c r="X11" s="918"/>
      <c r="Y11" s="918"/>
      <c r="Z11" s="919"/>
      <c r="AA11" s="630"/>
      <c r="AB11" s="922"/>
      <c r="AC11" s="906" t="s">
        <v>186</v>
      </c>
      <c r="AD11" s="907"/>
      <c r="AE11" s="601" t="s">
        <v>846</v>
      </c>
      <c r="AF11" s="603"/>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452"/>
      <c r="AA12" s="909"/>
      <c r="AB12" s="909"/>
      <c r="AC12" s="624"/>
      <c r="AD12" s="624"/>
      <c r="AE12" s="910"/>
      <c r="AF12" s="910"/>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s="95" customFormat="1" ht="16.5" customHeight="1" thickBot="1" x14ac:dyDescent="0.25">
      <c r="C13" s="166"/>
      <c r="D13" s="166"/>
      <c r="E13" s="166"/>
      <c r="F13" s="166"/>
      <c r="G13" s="166"/>
      <c r="H13" s="166"/>
      <c r="I13" s="166"/>
      <c r="J13" s="166"/>
      <c r="K13" s="165"/>
      <c r="L13" s="165"/>
      <c r="M13" s="165"/>
      <c r="N13" s="165"/>
      <c r="O13" s="165"/>
      <c r="P13" s="192"/>
      <c r="Q13" s="192"/>
      <c r="R13" s="192"/>
      <c r="S13" s="192"/>
      <c r="T13" s="192"/>
      <c r="U13" s="192"/>
      <c r="V13" s="192"/>
      <c r="W13" s="192"/>
      <c r="X13" s="192"/>
      <c r="Y13" s="192"/>
      <c r="Z13" s="192"/>
      <c r="AA13" s="909"/>
      <c r="AB13" s="909"/>
      <c r="AC13" s="624"/>
      <c r="AD13" s="624"/>
      <c r="AE13" s="910"/>
      <c r="AF13" s="910"/>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7" customFormat="1" ht="21.75" customHeight="1" thickBot="1" x14ac:dyDescent="0.3">
      <c r="A14" s="619" t="s">
        <v>187</v>
      </c>
      <c r="B14" s="238" t="s">
        <v>188</v>
      </c>
      <c r="C14" s="202"/>
      <c r="D14" s="238" t="s">
        <v>189</v>
      </c>
      <c r="E14" s="202"/>
      <c r="F14" s="238" t="s">
        <v>190</v>
      </c>
      <c r="G14" s="202"/>
      <c r="H14" s="238" t="s">
        <v>191</v>
      </c>
      <c r="I14" s="204"/>
      <c r="J14" s="167"/>
      <c r="K14" s="618" t="s">
        <v>192</v>
      </c>
      <c r="L14" s="618"/>
      <c r="M14" s="926" t="s">
        <v>193</v>
      </c>
      <c r="N14" s="926"/>
      <c r="O14" s="926"/>
      <c r="P14" s="335"/>
      <c r="Q14" s="252"/>
      <c r="R14" s="193"/>
      <c r="S14" s="193"/>
      <c r="T14" s="193"/>
      <c r="U14" s="193"/>
      <c r="V14" s="193"/>
      <c r="W14" s="193"/>
      <c r="X14" s="193"/>
      <c r="Y14" s="193"/>
      <c r="Z14" s="453"/>
      <c r="AA14" s="909"/>
      <c r="AB14" s="909"/>
      <c r="AC14" s="624"/>
      <c r="AD14" s="624"/>
      <c r="AE14" s="925"/>
      <c r="AF14" s="925"/>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7" customFormat="1" ht="21.75" customHeight="1" thickBot="1" x14ac:dyDescent="0.3">
      <c r="A15" s="619"/>
      <c r="B15" s="239" t="s">
        <v>195</v>
      </c>
      <c r="C15" s="205"/>
      <c r="D15" s="238" t="s">
        <v>196</v>
      </c>
      <c r="E15" s="205"/>
      <c r="F15" s="238" t="s">
        <v>197</v>
      </c>
      <c r="G15" s="155"/>
      <c r="H15" s="238" t="s">
        <v>198</v>
      </c>
      <c r="I15" s="204" t="s">
        <v>194</v>
      </c>
      <c r="J15" s="167"/>
      <c r="K15" s="618"/>
      <c r="L15" s="618"/>
      <c r="M15" s="926" t="s">
        <v>199</v>
      </c>
      <c r="N15" s="926"/>
      <c r="O15" s="926"/>
      <c r="P15" s="207"/>
      <c r="Q15" s="252"/>
      <c r="R15" s="193"/>
      <c r="S15" s="193"/>
      <c r="T15" s="193"/>
      <c r="U15" s="193"/>
      <c r="V15" s="193"/>
      <c r="W15" s="193"/>
      <c r="X15" s="193"/>
      <c r="Y15" s="193"/>
      <c r="Z15" s="453"/>
      <c r="AA15" s="909"/>
      <c r="AB15" s="909"/>
      <c r="AC15" s="624"/>
      <c r="AD15" s="624"/>
      <c r="AE15" s="910"/>
      <c r="AF15" s="910"/>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7" customFormat="1" ht="21.75" customHeight="1" thickBot="1" x14ac:dyDescent="0.3">
      <c r="A16" s="619"/>
      <c r="B16" s="238" t="s">
        <v>200</v>
      </c>
      <c r="C16" s="202"/>
      <c r="D16" s="238" t="s">
        <v>201</v>
      </c>
      <c r="E16" s="206"/>
      <c r="F16" s="238" t="s">
        <v>202</v>
      </c>
      <c r="G16" s="206"/>
      <c r="H16" s="238" t="s">
        <v>203</v>
      </c>
      <c r="I16" s="204"/>
      <c r="K16" s="618"/>
      <c r="L16" s="618"/>
      <c r="M16" s="926" t="s">
        <v>204</v>
      </c>
      <c r="N16" s="926"/>
      <c r="O16" s="926"/>
      <c r="P16" s="335" t="s">
        <v>194</v>
      </c>
      <c r="Q16" s="252"/>
      <c r="R16" s="193"/>
      <c r="S16" s="193"/>
      <c r="T16" s="193"/>
      <c r="U16" s="193"/>
      <c r="V16" s="193"/>
      <c r="W16" s="193"/>
      <c r="X16" s="193"/>
      <c r="Y16" s="193"/>
      <c r="Z16" s="453"/>
      <c r="AA16" s="453"/>
      <c r="AB16" s="453"/>
      <c r="AC16" s="453"/>
      <c r="AD16" s="453"/>
      <c r="AE16" s="453"/>
      <c r="AF16" s="45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7" customFormat="1" ht="21.75" customHeight="1" x14ac:dyDescent="0.25">
      <c r="A17" s="68"/>
      <c r="B17" s="68"/>
      <c r="C17" s="68"/>
      <c r="D17" s="68"/>
      <c r="E17" s="68"/>
      <c r="F17" s="68"/>
      <c r="G17" s="167"/>
      <c r="H17" s="167"/>
      <c r="I17" s="167"/>
      <c r="J17" s="167"/>
      <c r="K17" s="168"/>
      <c r="L17" s="168"/>
      <c r="M17" s="166"/>
      <c r="N17" s="166"/>
      <c r="O17" s="166"/>
      <c r="P17" s="193"/>
      <c r="Q17" s="193"/>
      <c r="R17" s="193"/>
      <c r="S17" s="193"/>
      <c r="T17" s="193"/>
      <c r="U17" s="193"/>
      <c r="V17" s="193"/>
      <c r="W17" s="193"/>
      <c r="X17" s="193"/>
      <c r="Y17" s="193"/>
      <c r="Z17" s="453"/>
      <c r="AA17" s="453"/>
      <c r="AB17" s="453"/>
      <c r="AC17" s="453"/>
      <c r="AD17" s="453"/>
      <c r="AE17" s="453"/>
      <c r="AF17" s="45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7"/>
      <c r="G18" s="167"/>
      <c r="H18" s="167"/>
      <c r="I18" s="167"/>
      <c r="J18" s="167"/>
      <c r="K18" s="165"/>
      <c r="L18" s="165"/>
      <c r="M18" s="165"/>
      <c r="N18" s="165"/>
      <c r="O18" s="165"/>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650" t="s">
        <v>357</v>
      </c>
      <c r="B19" s="651"/>
      <c r="C19" s="651"/>
      <c r="D19" s="651"/>
      <c r="E19" s="651"/>
      <c r="F19" s="651"/>
      <c r="G19" s="651"/>
      <c r="H19" s="651"/>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2"/>
      <c r="AG19" s="193"/>
      <c r="AH19" s="193"/>
      <c r="AI19" s="193"/>
      <c r="AJ19" s="193"/>
      <c r="AK19" s="193"/>
      <c r="AL19" s="193"/>
      <c r="AM19" s="193"/>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s="68" customFormat="1" ht="50.25" customHeight="1" thickBot="1" x14ac:dyDescent="0.3">
      <c r="A20" s="648" t="s">
        <v>358</v>
      </c>
      <c r="B20" s="649"/>
      <c r="C20" s="886" t="s">
        <v>302</v>
      </c>
      <c r="D20" s="886"/>
      <c r="E20" s="886"/>
      <c r="F20" s="886"/>
      <c r="G20" s="886"/>
      <c r="H20" s="886"/>
      <c r="I20" s="886"/>
      <c r="J20" s="886"/>
      <c r="K20" s="886"/>
      <c r="L20" s="886"/>
      <c r="M20" s="886"/>
      <c r="N20" s="886"/>
      <c r="O20" s="886"/>
      <c r="P20" s="886"/>
      <c r="Q20" s="886"/>
      <c r="R20" s="886"/>
      <c r="S20" s="886"/>
      <c r="T20" s="886"/>
      <c r="U20" s="886"/>
      <c r="V20" s="886"/>
      <c r="W20" s="886"/>
      <c r="X20" s="886"/>
      <c r="Y20" s="886"/>
      <c r="Z20" s="886"/>
      <c r="AA20" s="886"/>
      <c r="AB20" s="886"/>
      <c r="AC20" s="886"/>
      <c r="AD20" s="886"/>
      <c r="AE20" s="886"/>
      <c r="AF20" s="887"/>
      <c r="AG20" s="193"/>
      <c r="AH20" s="193"/>
      <c r="AI20" s="193"/>
      <c r="AJ20" s="193"/>
      <c r="AK20" s="193"/>
      <c r="AL20" s="193"/>
      <c r="AM20" s="193"/>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s="99" customFormat="1" ht="21.75" customHeight="1" thickBot="1" x14ac:dyDescent="0.3">
      <c r="A21" s="661" t="s">
        <v>359</v>
      </c>
      <c r="B21" s="891" t="s">
        <v>360</v>
      </c>
      <c r="C21" s="788" t="s">
        <v>99</v>
      </c>
      <c r="D21" s="885"/>
      <c r="E21" s="885"/>
      <c r="F21" s="885"/>
      <c r="G21" s="885"/>
      <c r="H21" s="885"/>
      <c r="I21" s="885"/>
      <c r="J21" s="885"/>
      <c r="K21" s="885"/>
      <c r="L21" s="885"/>
      <c r="M21" s="885"/>
      <c r="N21" s="789"/>
      <c r="O21" s="888" t="s">
        <v>236</v>
      </c>
      <c r="P21" s="889"/>
      <c r="Q21" s="889"/>
      <c r="R21" s="889"/>
      <c r="S21" s="889"/>
      <c r="T21" s="889"/>
      <c r="U21" s="889"/>
      <c r="V21" s="889"/>
      <c r="W21" s="889"/>
      <c r="X21" s="889"/>
      <c r="Y21" s="889"/>
      <c r="Z21" s="889"/>
      <c r="AA21" s="889"/>
      <c r="AB21" s="889"/>
      <c r="AC21" s="889"/>
      <c r="AD21" s="889"/>
      <c r="AE21" s="889"/>
      <c r="AF21" s="890"/>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x14ac:dyDescent="0.25">
      <c r="A22" s="874"/>
      <c r="B22" s="891"/>
      <c r="C22" s="892" t="s">
        <v>234</v>
      </c>
      <c r="D22" s="893"/>
      <c r="E22" s="892" t="s">
        <v>241</v>
      </c>
      <c r="F22" s="893"/>
      <c r="G22" s="892" t="s">
        <v>242</v>
      </c>
      <c r="H22" s="893"/>
      <c r="I22" s="892" t="s">
        <v>243</v>
      </c>
      <c r="J22" s="893"/>
      <c r="K22" s="892" t="s">
        <v>244</v>
      </c>
      <c r="L22" s="893"/>
      <c r="M22" s="892" t="s">
        <v>245</v>
      </c>
      <c r="N22" s="893"/>
      <c r="O22" s="888" t="s">
        <v>234</v>
      </c>
      <c r="P22" s="889"/>
      <c r="Q22" s="890"/>
      <c r="R22" s="894" t="s">
        <v>241</v>
      </c>
      <c r="S22" s="895"/>
      <c r="T22" s="896"/>
      <c r="U22" s="894" t="s">
        <v>242</v>
      </c>
      <c r="V22" s="895"/>
      <c r="W22" s="896"/>
      <c r="X22" s="894" t="s">
        <v>243</v>
      </c>
      <c r="Y22" s="895"/>
      <c r="Z22" s="896"/>
      <c r="AA22" s="894" t="s">
        <v>244</v>
      </c>
      <c r="AB22" s="895"/>
      <c r="AC22" s="896"/>
      <c r="AD22" s="894" t="s">
        <v>245</v>
      </c>
      <c r="AE22" s="895"/>
      <c r="AF22" s="896"/>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874"/>
      <c r="B23" s="661"/>
      <c r="C23" s="198" t="s">
        <v>100</v>
      </c>
      <c r="D23" s="336" t="s">
        <v>361</v>
      </c>
      <c r="E23" s="198" t="s">
        <v>100</v>
      </c>
      <c r="F23" s="336" t="s">
        <v>361</v>
      </c>
      <c r="G23" s="198" t="s">
        <v>100</v>
      </c>
      <c r="H23" s="336" t="s">
        <v>361</v>
      </c>
      <c r="I23" s="198" t="s">
        <v>100</v>
      </c>
      <c r="J23" s="336" t="s">
        <v>361</v>
      </c>
      <c r="K23" s="198" t="s">
        <v>100</v>
      </c>
      <c r="L23" s="336" t="s">
        <v>361</v>
      </c>
      <c r="M23" s="198" t="s">
        <v>100</v>
      </c>
      <c r="N23" s="336" t="s">
        <v>361</v>
      </c>
      <c r="O23" s="199" t="s">
        <v>100</v>
      </c>
      <c r="P23" s="199" t="s">
        <v>362</v>
      </c>
      <c r="Q23" s="199" t="s">
        <v>223</v>
      </c>
      <c r="R23" s="199" t="s">
        <v>100</v>
      </c>
      <c r="S23" s="199" t="s">
        <v>362</v>
      </c>
      <c r="T23" s="199" t="s">
        <v>223</v>
      </c>
      <c r="U23" s="199" t="s">
        <v>100</v>
      </c>
      <c r="V23" s="199" t="s">
        <v>362</v>
      </c>
      <c r="W23" s="199" t="s">
        <v>223</v>
      </c>
      <c r="X23" s="199" t="s">
        <v>100</v>
      </c>
      <c r="Y23" s="199" t="s">
        <v>362</v>
      </c>
      <c r="Z23" s="199" t="s">
        <v>223</v>
      </c>
      <c r="AA23" s="199" t="s">
        <v>100</v>
      </c>
      <c r="AB23" s="199" t="s">
        <v>362</v>
      </c>
      <c r="AC23" s="199" t="s">
        <v>223</v>
      </c>
      <c r="AD23" s="199" t="s">
        <v>100</v>
      </c>
      <c r="AE23" s="199" t="s">
        <v>362</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x14ac:dyDescent="0.25">
      <c r="A24" s="908"/>
      <c r="B24" s="348" t="s">
        <v>363</v>
      </c>
      <c r="C24" s="364">
        <v>0</v>
      </c>
      <c r="D24" s="360">
        <v>65177000</v>
      </c>
      <c r="E24" s="352">
        <v>1</v>
      </c>
      <c r="F24" s="360"/>
      <c r="G24" s="344">
        <v>1</v>
      </c>
      <c r="H24" s="360"/>
      <c r="I24" s="344">
        <v>1</v>
      </c>
      <c r="J24" s="360"/>
      <c r="K24" s="344">
        <v>1</v>
      </c>
      <c r="L24" s="360"/>
      <c r="M24" s="357">
        <v>1</v>
      </c>
      <c r="N24" s="360"/>
      <c r="O24" s="355">
        <v>0</v>
      </c>
      <c r="P24" s="411">
        <v>19022000</v>
      </c>
      <c r="Q24" s="412">
        <v>0</v>
      </c>
      <c r="R24" s="355">
        <v>1</v>
      </c>
      <c r="S24" s="411">
        <v>46155000</v>
      </c>
      <c r="T24" s="411">
        <v>180907</v>
      </c>
      <c r="U24" s="340">
        <v>1</v>
      </c>
      <c r="V24" s="341">
        <v>0</v>
      </c>
      <c r="W24" s="444">
        <v>2989407</v>
      </c>
      <c r="X24" s="340">
        <v>1</v>
      </c>
      <c r="Y24" s="341">
        <v>0</v>
      </c>
      <c r="Z24" s="468">
        <v>6568984</v>
      </c>
      <c r="AA24" s="340">
        <v>1</v>
      </c>
      <c r="AB24" s="468">
        <v>-20514</v>
      </c>
      <c r="AC24" s="468">
        <v>5902300</v>
      </c>
      <c r="AD24" s="340">
        <v>1</v>
      </c>
      <c r="AE24" s="341">
        <v>0</v>
      </c>
      <c r="AF24" s="468">
        <f t="shared" ref="AF24:AF32" si="0">AF$44/20</f>
        <v>6825400</v>
      </c>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x14ac:dyDescent="0.25">
      <c r="A25" s="908"/>
      <c r="B25" s="349" t="s">
        <v>364</v>
      </c>
      <c r="C25" s="365">
        <v>0</v>
      </c>
      <c r="D25" s="361">
        <v>65177000</v>
      </c>
      <c r="E25" s="353">
        <v>1</v>
      </c>
      <c r="F25" s="361"/>
      <c r="G25" s="343">
        <v>1</v>
      </c>
      <c r="H25" s="361"/>
      <c r="I25" s="343">
        <v>1</v>
      </c>
      <c r="J25" s="361"/>
      <c r="K25" s="343">
        <v>1</v>
      </c>
      <c r="L25" s="361"/>
      <c r="M25" s="356">
        <v>1</v>
      </c>
      <c r="N25" s="361"/>
      <c r="O25" s="341">
        <v>0</v>
      </c>
      <c r="P25" s="411">
        <v>19022000</v>
      </c>
      <c r="Q25" s="412">
        <v>0</v>
      </c>
      <c r="R25" s="341">
        <v>1</v>
      </c>
      <c r="S25" s="411">
        <v>46155000</v>
      </c>
      <c r="T25" s="411">
        <v>180907</v>
      </c>
      <c r="U25" s="342">
        <v>1</v>
      </c>
      <c r="V25" s="341">
        <v>0</v>
      </c>
      <c r="W25" s="444">
        <v>2989407</v>
      </c>
      <c r="X25" s="342">
        <v>1</v>
      </c>
      <c r="Y25" s="341">
        <v>0</v>
      </c>
      <c r="Z25" s="468">
        <v>6568984</v>
      </c>
      <c r="AA25" s="342">
        <v>1</v>
      </c>
      <c r="AB25" s="468">
        <v>-20514</v>
      </c>
      <c r="AC25" s="468">
        <v>5902300</v>
      </c>
      <c r="AD25" s="342">
        <v>1</v>
      </c>
      <c r="AE25" s="341">
        <v>0</v>
      </c>
      <c r="AF25" s="468">
        <f t="shared" si="0"/>
        <v>6825400</v>
      </c>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x14ac:dyDescent="0.25">
      <c r="A26" s="908"/>
      <c r="B26" s="349" t="s">
        <v>365</v>
      </c>
      <c r="C26" s="365">
        <v>0</v>
      </c>
      <c r="D26" s="361">
        <v>65177000</v>
      </c>
      <c r="E26" s="353">
        <v>1</v>
      </c>
      <c r="F26" s="361"/>
      <c r="G26" s="343">
        <v>1</v>
      </c>
      <c r="H26" s="361"/>
      <c r="I26" s="343">
        <v>1</v>
      </c>
      <c r="J26" s="361"/>
      <c r="K26" s="343">
        <v>1</v>
      </c>
      <c r="L26" s="361"/>
      <c r="M26" s="356">
        <v>1</v>
      </c>
      <c r="N26" s="361"/>
      <c r="O26" s="341">
        <v>0</v>
      </c>
      <c r="P26" s="411">
        <v>19022000</v>
      </c>
      <c r="Q26" s="412">
        <v>0</v>
      </c>
      <c r="R26" s="341">
        <v>1</v>
      </c>
      <c r="S26" s="411">
        <v>46155000</v>
      </c>
      <c r="T26" s="411">
        <v>180907</v>
      </c>
      <c r="U26" s="342">
        <v>1</v>
      </c>
      <c r="V26" s="341">
        <v>0</v>
      </c>
      <c r="W26" s="444">
        <v>2989407</v>
      </c>
      <c r="X26" s="342">
        <v>1</v>
      </c>
      <c r="Y26" s="341">
        <v>0</v>
      </c>
      <c r="Z26" s="468">
        <v>6568984</v>
      </c>
      <c r="AA26" s="342">
        <v>1</v>
      </c>
      <c r="AB26" s="468">
        <v>-20514</v>
      </c>
      <c r="AC26" s="468">
        <v>5902300</v>
      </c>
      <c r="AD26" s="342">
        <v>1</v>
      </c>
      <c r="AE26" s="341">
        <v>0</v>
      </c>
      <c r="AF26" s="468">
        <f t="shared" si="0"/>
        <v>6825400</v>
      </c>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x14ac:dyDescent="0.25">
      <c r="A27" s="908"/>
      <c r="B27" s="349" t="s">
        <v>366</v>
      </c>
      <c r="C27" s="365">
        <v>0</v>
      </c>
      <c r="D27" s="361">
        <v>65177000</v>
      </c>
      <c r="E27" s="353">
        <v>1</v>
      </c>
      <c r="F27" s="361"/>
      <c r="G27" s="343">
        <v>1</v>
      </c>
      <c r="H27" s="361"/>
      <c r="I27" s="343">
        <v>1</v>
      </c>
      <c r="J27" s="361"/>
      <c r="K27" s="343">
        <v>1</v>
      </c>
      <c r="L27" s="361"/>
      <c r="M27" s="356">
        <v>1</v>
      </c>
      <c r="N27" s="361"/>
      <c r="O27" s="341">
        <v>0</v>
      </c>
      <c r="P27" s="411">
        <v>19022000</v>
      </c>
      <c r="Q27" s="412">
        <v>0</v>
      </c>
      <c r="R27" s="341">
        <v>1</v>
      </c>
      <c r="S27" s="411">
        <v>46155000</v>
      </c>
      <c r="T27" s="411">
        <v>180907</v>
      </c>
      <c r="U27" s="342">
        <v>1</v>
      </c>
      <c r="V27" s="341">
        <v>0</v>
      </c>
      <c r="W27" s="444">
        <v>2989407</v>
      </c>
      <c r="X27" s="342">
        <v>1</v>
      </c>
      <c r="Y27" s="341">
        <v>0</v>
      </c>
      <c r="Z27" s="468">
        <v>6568984</v>
      </c>
      <c r="AA27" s="342">
        <v>1</v>
      </c>
      <c r="AB27" s="468">
        <v>-20514</v>
      </c>
      <c r="AC27" s="468">
        <v>5902300</v>
      </c>
      <c r="AD27" s="342">
        <v>1</v>
      </c>
      <c r="AE27" s="341">
        <v>0</v>
      </c>
      <c r="AF27" s="468">
        <f t="shared" si="0"/>
        <v>6825400</v>
      </c>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x14ac:dyDescent="0.25">
      <c r="A28" s="908"/>
      <c r="B28" s="349" t="s">
        <v>367</v>
      </c>
      <c r="C28" s="365">
        <v>0</v>
      </c>
      <c r="D28" s="361">
        <v>65177000</v>
      </c>
      <c r="E28" s="353">
        <v>1</v>
      </c>
      <c r="F28" s="361"/>
      <c r="G28" s="343">
        <v>1</v>
      </c>
      <c r="H28" s="361"/>
      <c r="I28" s="343">
        <v>1</v>
      </c>
      <c r="J28" s="361"/>
      <c r="K28" s="343">
        <v>1</v>
      </c>
      <c r="L28" s="361"/>
      <c r="M28" s="356">
        <v>1</v>
      </c>
      <c r="N28" s="361"/>
      <c r="O28" s="341">
        <v>0</v>
      </c>
      <c r="P28" s="411">
        <v>19022000</v>
      </c>
      <c r="Q28" s="412">
        <v>0</v>
      </c>
      <c r="R28" s="341">
        <v>1</v>
      </c>
      <c r="S28" s="411">
        <v>46155000</v>
      </c>
      <c r="T28" s="411">
        <v>180907</v>
      </c>
      <c r="U28" s="342">
        <v>1</v>
      </c>
      <c r="V28" s="341">
        <v>0</v>
      </c>
      <c r="W28" s="444">
        <v>2989407</v>
      </c>
      <c r="X28" s="342">
        <v>1</v>
      </c>
      <c r="Y28" s="341">
        <v>0</v>
      </c>
      <c r="Z28" s="468">
        <v>6568984</v>
      </c>
      <c r="AA28" s="342">
        <v>1</v>
      </c>
      <c r="AB28" s="468">
        <v>-20514</v>
      </c>
      <c r="AC28" s="468">
        <v>5902300</v>
      </c>
      <c r="AD28" s="342">
        <v>1</v>
      </c>
      <c r="AE28" s="341">
        <v>0</v>
      </c>
      <c r="AF28" s="468">
        <f t="shared" si="0"/>
        <v>6825400</v>
      </c>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x14ac:dyDescent="0.25">
      <c r="A29" s="908"/>
      <c r="B29" s="349" t="s">
        <v>368</v>
      </c>
      <c r="C29" s="365">
        <v>0</v>
      </c>
      <c r="D29" s="361">
        <v>65177000</v>
      </c>
      <c r="E29" s="353">
        <v>1</v>
      </c>
      <c r="F29" s="361"/>
      <c r="G29" s="343">
        <v>1</v>
      </c>
      <c r="H29" s="361"/>
      <c r="I29" s="343">
        <v>1</v>
      </c>
      <c r="J29" s="361"/>
      <c r="K29" s="343">
        <v>1</v>
      </c>
      <c r="L29" s="361"/>
      <c r="M29" s="356">
        <v>1</v>
      </c>
      <c r="N29" s="361"/>
      <c r="O29" s="341">
        <v>0</v>
      </c>
      <c r="P29" s="411">
        <v>19022000</v>
      </c>
      <c r="Q29" s="412">
        <v>0</v>
      </c>
      <c r="R29" s="341">
        <v>1</v>
      </c>
      <c r="S29" s="411">
        <v>46155000</v>
      </c>
      <c r="T29" s="411">
        <v>180907</v>
      </c>
      <c r="U29" s="342">
        <v>1</v>
      </c>
      <c r="V29" s="341">
        <v>0</v>
      </c>
      <c r="W29" s="444">
        <v>2989407</v>
      </c>
      <c r="X29" s="342">
        <v>1</v>
      </c>
      <c r="Y29" s="341">
        <v>0</v>
      </c>
      <c r="Z29" s="468">
        <v>6568984</v>
      </c>
      <c r="AA29" s="342">
        <v>1</v>
      </c>
      <c r="AB29" s="468">
        <v>-20514</v>
      </c>
      <c r="AC29" s="468">
        <v>5902300</v>
      </c>
      <c r="AD29" s="342">
        <v>1</v>
      </c>
      <c r="AE29" s="341">
        <v>0</v>
      </c>
      <c r="AF29" s="468">
        <f t="shared" si="0"/>
        <v>6825400</v>
      </c>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x14ac:dyDescent="0.25">
      <c r="A30" s="908"/>
      <c r="B30" s="349" t="s">
        <v>369</v>
      </c>
      <c r="C30" s="365">
        <v>0</v>
      </c>
      <c r="D30" s="361">
        <v>65177000</v>
      </c>
      <c r="E30" s="353">
        <v>1</v>
      </c>
      <c r="F30" s="361"/>
      <c r="G30" s="343">
        <v>1</v>
      </c>
      <c r="H30" s="361"/>
      <c r="I30" s="343">
        <v>1</v>
      </c>
      <c r="J30" s="361"/>
      <c r="K30" s="343">
        <v>1</v>
      </c>
      <c r="L30" s="361"/>
      <c r="M30" s="356">
        <v>1</v>
      </c>
      <c r="N30" s="361"/>
      <c r="O30" s="341">
        <v>0</v>
      </c>
      <c r="P30" s="411">
        <v>19022000</v>
      </c>
      <c r="Q30" s="412">
        <v>0</v>
      </c>
      <c r="R30" s="341">
        <v>1</v>
      </c>
      <c r="S30" s="411">
        <v>46155000</v>
      </c>
      <c r="T30" s="411">
        <v>180907</v>
      </c>
      <c r="U30" s="342">
        <v>1</v>
      </c>
      <c r="V30" s="341">
        <v>0</v>
      </c>
      <c r="W30" s="444">
        <v>2989407</v>
      </c>
      <c r="X30" s="342">
        <v>1</v>
      </c>
      <c r="Y30" s="341">
        <v>0</v>
      </c>
      <c r="Z30" s="468">
        <v>6568984</v>
      </c>
      <c r="AA30" s="342">
        <v>1</v>
      </c>
      <c r="AB30" s="468">
        <v>-20514</v>
      </c>
      <c r="AC30" s="468">
        <v>5902300</v>
      </c>
      <c r="AD30" s="342">
        <v>1</v>
      </c>
      <c r="AE30" s="341">
        <v>0</v>
      </c>
      <c r="AF30" s="468">
        <f t="shared" si="0"/>
        <v>6825400</v>
      </c>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x14ac:dyDescent="0.25">
      <c r="A31" s="908"/>
      <c r="B31" s="349" t="s">
        <v>370</v>
      </c>
      <c r="C31" s="365">
        <v>0</v>
      </c>
      <c r="D31" s="361">
        <v>65177000</v>
      </c>
      <c r="E31" s="353">
        <v>1</v>
      </c>
      <c r="F31" s="361"/>
      <c r="G31" s="343">
        <v>1</v>
      </c>
      <c r="H31" s="361"/>
      <c r="I31" s="343">
        <v>1</v>
      </c>
      <c r="J31" s="361"/>
      <c r="K31" s="343">
        <v>1</v>
      </c>
      <c r="L31" s="361"/>
      <c r="M31" s="356">
        <v>1</v>
      </c>
      <c r="N31" s="361"/>
      <c r="O31" s="341">
        <v>0</v>
      </c>
      <c r="P31" s="411">
        <v>19022000</v>
      </c>
      <c r="Q31" s="412">
        <v>0</v>
      </c>
      <c r="R31" s="341">
        <v>1</v>
      </c>
      <c r="S31" s="411">
        <v>46155000</v>
      </c>
      <c r="T31" s="411">
        <v>180907</v>
      </c>
      <c r="U31" s="342">
        <v>1</v>
      </c>
      <c r="V31" s="341">
        <v>0</v>
      </c>
      <c r="W31" s="444">
        <v>2989407</v>
      </c>
      <c r="X31" s="342">
        <v>1</v>
      </c>
      <c r="Y31" s="341">
        <v>0</v>
      </c>
      <c r="Z31" s="468">
        <v>6568983</v>
      </c>
      <c r="AA31" s="342">
        <v>1</v>
      </c>
      <c r="AB31" s="468">
        <v>-20513</v>
      </c>
      <c r="AC31" s="468">
        <v>5902300</v>
      </c>
      <c r="AD31" s="342">
        <v>1</v>
      </c>
      <c r="AE31" s="341">
        <v>0</v>
      </c>
      <c r="AF31" s="468">
        <f t="shared" si="0"/>
        <v>6825400</v>
      </c>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x14ac:dyDescent="0.25">
      <c r="A32" s="908"/>
      <c r="B32" s="349" t="s">
        <v>371</v>
      </c>
      <c r="C32" s="365">
        <v>0</v>
      </c>
      <c r="D32" s="361">
        <v>65177000</v>
      </c>
      <c r="E32" s="353">
        <v>1</v>
      </c>
      <c r="F32" s="361"/>
      <c r="G32" s="343">
        <v>1</v>
      </c>
      <c r="H32" s="361"/>
      <c r="I32" s="343">
        <v>1</v>
      </c>
      <c r="J32" s="361"/>
      <c r="K32" s="343">
        <v>1</v>
      </c>
      <c r="L32" s="361"/>
      <c r="M32" s="356">
        <v>1</v>
      </c>
      <c r="N32" s="361"/>
      <c r="O32" s="341">
        <v>0</v>
      </c>
      <c r="P32" s="411">
        <v>19022000</v>
      </c>
      <c r="Q32" s="412">
        <v>0</v>
      </c>
      <c r="R32" s="341">
        <v>1</v>
      </c>
      <c r="S32" s="411">
        <v>46155000</v>
      </c>
      <c r="T32" s="411">
        <v>180907</v>
      </c>
      <c r="U32" s="342">
        <v>1</v>
      </c>
      <c r="V32" s="341">
        <v>0</v>
      </c>
      <c r="W32" s="444">
        <v>2989407</v>
      </c>
      <c r="X32" s="342">
        <v>1</v>
      </c>
      <c r="Y32" s="341">
        <v>0</v>
      </c>
      <c r="Z32" s="468">
        <v>6568983</v>
      </c>
      <c r="AA32" s="342">
        <v>1</v>
      </c>
      <c r="AB32" s="468">
        <v>-20513</v>
      </c>
      <c r="AC32" s="468">
        <v>5902300</v>
      </c>
      <c r="AD32" s="342">
        <v>1</v>
      </c>
      <c r="AE32" s="341">
        <v>0</v>
      </c>
      <c r="AF32" s="468">
        <f t="shared" si="0"/>
        <v>6825400</v>
      </c>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x14ac:dyDescent="0.25">
      <c r="A33" s="908"/>
      <c r="B33" s="349" t="s">
        <v>372</v>
      </c>
      <c r="C33" s="365">
        <v>0</v>
      </c>
      <c r="D33" s="361">
        <v>65177000</v>
      </c>
      <c r="E33" s="353">
        <v>1</v>
      </c>
      <c r="F33" s="361"/>
      <c r="G33" s="343">
        <v>1</v>
      </c>
      <c r="H33" s="361"/>
      <c r="I33" s="343">
        <v>1</v>
      </c>
      <c r="J33" s="361"/>
      <c r="K33" s="343">
        <v>1</v>
      </c>
      <c r="L33" s="361"/>
      <c r="M33" s="356">
        <v>1</v>
      </c>
      <c r="N33" s="361"/>
      <c r="O33" s="341">
        <v>0</v>
      </c>
      <c r="P33" s="411">
        <v>19022000</v>
      </c>
      <c r="Q33" s="412">
        <v>0</v>
      </c>
      <c r="R33" s="341">
        <v>1</v>
      </c>
      <c r="S33" s="411">
        <v>46155000</v>
      </c>
      <c r="T33" s="411">
        <v>180907</v>
      </c>
      <c r="U33" s="342">
        <v>1</v>
      </c>
      <c r="V33" s="341">
        <v>0</v>
      </c>
      <c r="W33" s="444">
        <v>2989407</v>
      </c>
      <c r="X33" s="342">
        <v>1</v>
      </c>
      <c r="Y33" s="341">
        <v>0</v>
      </c>
      <c r="Z33" s="468">
        <v>6568983</v>
      </c>
      <c r="AA33" s="342">
        <v>1</v>
      </c>
      <c r="AB33" s="468">
        <v>-20513</v>
      </c>
      <c r="AC33" s="468">
        <v>5902300</v>
      </c>
      <c r="AD33" s="342">
        <v>1</v>
      </c>
      <c r="AE33" s="341">
        <v>0</v>
      </c>
      <c r="AF33" s="468">
        <f t="shared" ref="AF33:AF43" si="1">AF$44/20</f>
        <v>6825400</v>
      </c>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x14ac:dyDescent="0.25">
      <c r="A34" s="908"/>
      <c r="B34" s="349" t="s">
        <v>373</v>
      </c>
      <c r="C34" s="365">
        <v>0</v>
      </c>
      <c r="D34" s="361">
        <v>65177000</v>
      </c>
      <c r="E34" s="353">
        <v>1</v>
      </c>
      <c r="F34" s="361"/>
      <c r="G34" s="343">
        <v>1</v>
      </c>
      <c r="H34" s="361"/>
      <c r="I34" s="343">
        <v>1</v>
      </c>
      <c r="J34" s="361"/>
      <c r="K34" s="343">
        <v>1</v>
      </c>
      <c r="L34" s="361"/>
      <c r="M34" s="356">
        <v>1</v>
      </c>
      <c r="N34" s="361"/>
      <c r="O34" s="341">
        <v>0</v>
      </c>
      <c r="P34" s="411">
        <v>19022000</v>
      </c>
      <c r="Q34" s="412">
        <v>0</v>
      </c>
      <c r="R34" s="341">
        <v>1</v>
      </c>
      <c r="S34" s="411">
        <v>46155000</v>
      </c>
      <c r="T34" s="411">
        <v>180907</v>
      </c>
      <c r="U34" s="342">
        <v>1</v>
      </c>
      <c r="V34" s="341">
        <v>0</v>
      </c>
      <c r="W34" s="444">
        <v>2989407</v>
      </c>
      <c r="X34" s="342">
        <v>1</v>
      </c>
      <c r="Y34" s="341">
        <v>0</v>
      </c>
      <c r="Z34" s="468">
        <v>6568983</v>
      </c>
      <c r="AA34" s="342">
        <v>1</v>
      </c>
      <c r="AB34" s="468">
        <v>-20513</v>
      </c>
      <c r="AC34" s="468">
        <v>5902300</v>
      </c>
      <c r="AD34" s="342">
        <v>1</v>
      </c>
      <c r="AE34" s="341">
        <v>0</v>
      </c>
      <c r="AF34" s="468">
        <f t="shared" si="1"/>
        <v>6825400</v>
      </c>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x14ac:dyDescent="0.25">
      <c r="A35" s="908"/>
      <c r="B35" s="349" t="s">
        <v>374</v>
      </c>
      <c r="C35" s="365">
        <v>0</v>
      </c>
      <c r="D35" s="361">
        <v>65177000</v>
      </c>
      <c r="E35" s="353">
        <v>1</v>
      </c>
      <c r="F35" s="361"/>
      <c r="G35" s="343">
        <v>1</v>
      </c>
      <c r="H35" s="361"/>
      <c r="I35" s="343">
        <v>1</v>
      </c>
      <c r="J35" s="361"/>
      <c r="K35" s="343">
        <v>1</v>
      </c>
      <c r="L35" s="361"/>
      <c r="M35" s="356">
        <v>1</v>
      </c>
      <c r="N35" s="361"/>
      <c r="O35" s="341">
        <v>0</v>
      </c>
      <c r="P35" s="411">
        <v>19022000</v>
      </c>
      <c r="Q35" s="412">
        <v>0</v>
      </c>
      <c r="R35" s="341">
        <v>1</v>
      </c>
      <c r="S35" s="411">
        <v>46155000</v>
      </c>
      <c r="T35" s="411">
        <v>180907</v>
      </c>
      <c r="U35" s="342">
        <v>1</v>
      </c>
      <c r="V35" s="341">
        <v>0</v>
      </c>
      <c r="W35" s="444">
        <v>2989407</v>
      </c>
      <c r="X35" s="342">
        <v>1</v>
      </c>
      <c r="Y35" s="341">
        <v>0</v>
      </c>
      <c r="Z35" s="468">
        <v>6568983</v>
      </c>
      <c r="AA35" s="342">
        <v>1</v>
      </c>
      <c r="AB35" s="468">
        <v>-20513</v>
      </c>
      <c r="AC35" s="468">
        <v>5902300</v>
      </c>
      <c r="AD35" s="342">
        <v>1</v>
      </c>
      <c r="AE35" s="341">
        <v>0</v>
      </c>
      <c r="AF35" s="468">
        <f t="shared" si="1"/>
        <v>6825400</v>
      </c>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x14ac:dyDescent="0.25">
      <c r="A36" s="908"/>
      <c r="B36" s="349" t="s">
        <v>375</v>
      </c>
      <c r="C36" s="365">
        <v>0</v>
      </c>
      <c r="D36" s="361">
        <v>65177000</v>
      </c>
      <c r="E36" s="353">
        <v>1</v>
      </c>
      <c r="F36" s="361"/>
      <c r="G36" s="343">
        <v>1</v>
      </c>
      <c r="H36" s="361"/>
      <c r="I36" s="343">
        <v>1</v>
      </c>
      <c r="J36" s="361"/>
      <c r="K36" s="343">
        <v>1</v>
      </c>
      <c r="L36" s="361"/>
      <c r="M36" s="356">
        <v>1</v>
      </c>
      <c r="N36" s="361"/>
      <c r="O36" s="341">
        <v>0</v>
      </c>
      <c r="P36" s="411">
        <v>19022000</v>
      </c>
      <c r="Q36" s="412">
        <v>0</v>
      </c>
      <c r="R36" s="341">
        <v>1</v>
      </c>
      <c r="S36" s="411">
        <v>46155000</v>
      </c>
      <c r="T36" s="411">
        <v>180907</v>
      </c>
      <c r="U36" s="342">
        <v>1</v>
      </c>
      <c r="V36" s="341">
        <v>0</v>
      </c>
      <c r="W36" s="444">
        <v>2989407</v>
      </c>
      <c r="X36" s="342">
        <v>1</v>
      </c>
      <c r="Y36" s="341">
        <v>0</v>
      </c>
      <c r="Z36" s="468">
        <v>6568983</v>
      </c>
      <c r="AA36" s="342">
        <v>1</v>
      </c>
      <c r="AB36" s="468">
        <v>-20513</v>
      </c>
      <c r="AC36" s="468">
        <v>5902300</v>
      </c>
      <c r="AD36" s="342">
        <v>1</v>
      </c>
      <c r="AE36" s="341">
        <v>0</v>
      </c>
      <c r="AF36" s="468">
        <f t="shared" si="1"/>
        <v>6825400</v>
      </c>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x14ac:dyDescent="0.25">
      <c r="A37" s="908"/>
      <c r="B37" s="349" t="s">
        <v>376</v>
      </c>
      <c r="C37" s="365">
        <v>0</v>
      </c>
      <c r="D37" s="361">
        <v>65177000</v>
      </c>
      <c r="E37" s="353">
        <v>1</v>
      </c>
      <c r="F37" s="361"/>
      <c r="G37" s="343">
        <v>1</v>
      </c>
      <c r="H37" s="361"/>
      <c r="I37" s="343">
        <v>1</v>
      </c>
      <c r="J37" s="361"/>
      <c r="K37" s="343">
        <v>1</v>
      </c>
      <c r="L37" s="361"/>
      <c r="M37" s="356">
        <v>1</v>
      </c>
      <c r="N37" s="361"/>
      <c r="O37" s="341">
        <v>0</v>
      </c>
      <c r="P37" s="411">
        <v>19022000</v>
      </c>
      <c r="Q37" s="412">
        <v>0</v>
      </c>
      <c r="R37" s="341">
        <v>1</v>
      </c>
      <c r="S37" s="411">
        <v>46155000</v>
      </c>
      <c r="T37" s="411">
        <v>180907</v>
      </c>
      <c r="U37" s="342">
        <v>1</v>
      </c>
      <c r="V37" s="341">
        <v>0</v>
      </c>
      <c r="W37" s="444">
        <v>2989407</v>
      </c>
      <c r="X37" s="342">
        <v>1</v>
      </c>
      <c r="Y37" s="341">
        <v>0</v>
      </c>
      <c r="Z37" s="468">
        <v>6568983</v>
      </c>
      <c r="AA37" s="342">
        <v>1</v>
      </c>
      <c r="AB37" s="468">
        <v>-20513</v>
      </c>
      <c r="AC37" s="468">
        <v>5902300</v>
      </c>
      <c r="AD37" s="342">
        <v>1</v>
      </c>
      <c r="AE37" s="341">
        <v>0</v>
      </c>
      <c r="AF37" s="468">
        <f t="shared" si="1"/>
        <v>6825400</v>
      </c>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x14ac:dyDescent="0.25">
      <c r="A38" s="908"/>
      <c r="B38" s="349" t="s">
        <v>377</v>
      </c>
      <c r="C38" s="365">
        <v>0</v>
      </c>
      <c r="D38" s="361">
        <v>65177000</v>
      </c>
      <c r="E38" s="353">
        <v>1</v>
      </c>
      <c r="F38" s="361"/>
      <c r="G38" s="343">
        <v>1</v>
      </c>
      <c r="H38" s="361"/>
      <c r="I38" s="343">
        <v>1</v>
      </c>
      <c r="J38" s="361"/>
      <c r="K38" s="343">
        <v>1</v>
      </c>
      <c r="L38" s="361"/>
      <c r="M38" s="356">
        <v>1</v>
      </c>
      <c r="N38" s="361"/>
      <c r="O38" s="341">
        <v>0</v>
      </c>
      <c r="P38" s="411">
        <v>19022000</v>
      </c>
      <c r="Q38" s="412">
        <v>0</v>
      </c>
      <c r="R38" s="341">
        <v>1</v>
      </c>
      <c r="S38" s="411">
        <v>46155000</v>
      </c>
      <c r="T38" s="411">
        <v>180906</v>
      </c>
      <c r="U38" s="342">
        <v>1</v>
      </c>
      <c r="V38" s="341">
        <v>0</v>
      </c>
      <c r="W38" s="444">
        <v>2989407</v>
      </c>
      <c r="X38" s="342">
        <v>1</v>
      </c>
      <c r="Y38" s="341">
        <v>0</v>
      </c>
      <c r="Z38" s="468">
        <v>6568983</v>
      </c>
      <c r="AA38" s="342">
        <v>1</v>
      </c>
      <c r="AB38" s="468">
        <v>-20513</v>
      </c>
      <c r="AC38" s="468">
        <v>5902300</v>
      </c>
      <c r="AD38" s="342">
        <v>1</v>
      </c>
      <c r="AE38" s="341">
        <v>0</v>
      </c>
      <c r="AF38" s="468">
        <f t="shared" si="1"/>
        <v>6825400</v>
      </c>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x14ac:dyDescent="0.25">
      <c r="A39" s="908"/>
      <c r="B39" s="349" t="s">
        <v>378</v>
      </c>
      <c r="C39" s="365">
        <v>0</v>
      </c>
      <c r="D39" s="361">
        <v>65177000</v>
      </c>
      <c r="E39" s="353">
        <v>1</v>
      </c>
      <c r="F39" s="361"/>
      <c r="G39" s="343">
        <v>1</v>
      </c>
      <c r="H39" s="361"/>
      <c r="I39" s="343">
        <v>1</v>
      </c>
      <c r="J39" s="361"/>
      <c r="K39" s="343">
        <v>1</v>
      </c>
      <c r="L39" s="361"/>
      <c r="M39" s="356">
        <v>1</v>
      </c>
      <c r="N39" s="361"/>
      <c r="O39" s="341">
        <v>0</v>
      </c>
      <c r="P39" s="411">
        <v>19022000</v>
      </c>
      <c r="Q39" s="412">
        <v>0</v>
      </c>
      <c r="R39" s="341">
        <v>1</v>
      </c>
      <c r="S39" s="411">
        <v>46155000</v>
      </c>
      <c r="T39" s="411">
        <v>180906</v>
      </c>
      <c r="U39" s="342">
        <v>1</v>
      </c>
      <c r="V39" s="341">
        <v>0</v>
      </c>
      <c r="W39" s="444">
        <v>2989406</v>
      </c>
      <c r="X39" s="342">
        <v>1</v>
      </c>
      <c r="Y39" s="341">
        <v>0</v>
      </c>
      <c r="Z39" s="468">
        <v>6568983</v>
      </c>
      <c r="AA39" s="342">
        <v>1</v>
      </c>
      <c r="AB39" s="468">
        <v>-20513</v>
      </c>
      <c r="AC39" s="468">
        <v>5902300</v>
      </c>
      <c r="AD39" s="342">
        <v>1</v>
      </c>
      <c r="AE39" s="341">
        <v>0</v>
      </c>
      <c r="AF39" s="468">
        <f t="shared" si="1"/>
        <v>6825400</v>
      </c>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x14ac:dyDescent="0.25">
      <c r="A40" s="908"/>
      <c r="B40" s="349" t="s">
        <v>379</v>
      </c>
      <c r="C40" s="365">
        <v>0</v>
      </c>
      <c r="D40" s="361">
        <v>65177000</v>
      </c>
      <c r="E40" s="353">
        <v>1</v>
      </c>
      <c r="F40" s="361"/>
      <c r="G40" s="343">
        <v>1</v>
      </c>
      <c r="H40" s="361"/>
      <c r="I40" s="343">
        <v>1</v>
      </c>
      <c r="J40" s="361"/>
      <c r="K40" s="343">
        <v>1</v>
      </c>
      <c r="L40" s="361"/>
      <c r="M40" s="356">
        <v>1</v>
      </c>
      <c r="N40" s="361"/>
      <c r="O40" s="341">
        <v>0</v>
      </c>
      <c r="P40" s="411">
        <v>19022000</v>
      </c>
      <c r="Q40" s="412">
        <v>0</v>
      </c>
      <c r="R40" s="341">
        <v>1</v>
      </c>
      <c r="S40" s="411">
        <v>46155000</v>
      </c>
      <c r="T40" s="411">
        <v>180906</v>
      </c>
      <c r="U40" s="342">
        <v>1</v>
      </c>
      <c r="V40" s="341">
        <v>0</v>
      </c>
      <c r="W40" s="444">
        <v>2989406</v>
      </c>
      <c r="X40" s="342">
        <v>1</v>
      </c>
      <c r="Y40" s="341">
        <v>0</v>
      </c>
      <c r="Z40" s="468">
        <v>6568983</v>
      </c>
      <c r="AA40" s="342">
        <v>1</v>
      </c>
      <c r="AB40" s="468">
        <v>-20513</v>
      </c>
      <c r="AC40" s="468">
        <v>5902300</v>
      </c>
      <c r="AD40" s="342">
        <v>1</v>
      </c>
      <c r="AE40" s="341">
        <v>0</v>
      </c>
      <c r="AF40" s="468">
        <f t="shared" si="1"/>
        <v>6825400</v>
      </c>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x14ac:dyDescent="0.25">
      <c r="A41" s="908"/>
      <c r="B41" s="349" t="s">
        <v>380</v>
      </c>
      <c r="C41" s="365">
        <v>0</v>
      </c>
      <c r="D41" s="361">
        <v>65177000</v>
      </c>
      <c r="E41" s="353">
        <v>1</v>
      </c>
      <c r="F41" s="361"/>
      <c r="G41" s="343">
        <v>1</v>
      </c>
      <c r="H41" s="361"/>
      <c r="I41" s="343">
        <v>1</v>
      </c>
      <c r="J41" s="361"/>
      <c r="K41" s="343">
        <v>1</v>
      </c>
      <c r="L41" s="361"/>
      <c r="M41" s="356">
        <v>1</v>
      </c>
      <c r="N41" s="361"/>
      <c r="O41" s="341">
        <v>0</v>
      </c>
      <c r="P41" s="411">
        <v>19022000</v>
      </c>
      <c r="Q41" s="412">
        <v>0</v>
      </c>
      <c r="R41" s="341">
        <v>1</v>
      </c>
      <c r="S41" s="411">
        <v>46155000</v>
      </c>
      <c r="T41" s="411">
        <v>180906</v>
      </c>
      <c r="U41" s="342">
        <v>1</v>
      </c>
      <c r="V41" s="341">
        <v>0</v>
      </c>
      <c r="W41" s="444">
        <v>2989406</v>
      </c>
      <c r="X41" s="342">
        <v>1</v>
      </c>
      <c r="Y41" s="341">
        <v>0</v>
      </c>
      <c r="Z41" s="468">
        <v>6568983</v>
      </c>
      <c r="AA41" s="342">
        <v>1</v>
      </c>
      <c r="AB41" s="468">
        <v>-20513</v>
      </c>
      <c r="AC41" s="468">
        <v>5902300</v>
      </c>
      <c r="AD41" s="342">
        <v>1</v>
      </c>
      <c r="AE41" s="341">
        <v>0</v>
      </c>
      <c r="AF41" s="468">
        <f t="shared" si="1"/>
        <v>6825400</v>
      </c>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x14ac:dyDescent="0.25">
      <c r="A42" s="908"/>
      <c r="B42" s="349" t="s">
        <v>381</v>
      </c>
      <c r="C42" s="365">
        <v>0</v>
      </c>
      <c r="D42" s="361">
        <v>65177000</v>
      </c>
      <c r="E42" s="353">
        <v>1</v>
      </c>
      <c r="F42" s="361"/>
      <c r="G42" s="343">
        <v>1</v>
      </c>
      <c r="H42" s="361"/>
      <c r="I42" s="343">
        <v>1</v>
      </c>
      <c r="J42" s="361"/>
      <c r="K42" s="343">
        <v>1</v>
      </c>
      <c r="L42" s="361"/>
      <c r="M42" s="356">
        <v>1</v>
      </c>
      <c r="N42" s="361"/>
      <c r="O42" s="341">
        <v>0</v>
      </c>
      <c r="P42" s="411">
        <v>19022000</v>
      </c>
      <c r="Q42" s="412">
        <v>0</v>
      </c>
      <c r="R42" s="341">
        <v>1</v>
      </c>
      <c r="S42" s="411">
        <v>46155000</v>
      </c>
      <c r="T42" s="411">
        <v>180906</v>
      </c>
      <c r="U42" s="342">
        <v>1</v>
      </c>
      <c r="V42" s="341">
        <v>0</v>
      </c>
      <c r="W42" s="444">
        <v>2989406</v>
      </c>
      <c r="X42" s="342">
        <v>1</v>
      </c>
      <c r="Y42" s="341">
        <v>0</v>
      </c>
      <c r="Z42" s="468">
        <v>6568983</v>
      </c>
      <c r="AA42" s="342">
        <v>1</v>
      </c>
      <c r="AB42" s="468">
        <v>-20513</v>
      </c>
      <c r="AC42" s="468">
        <v>5902300</v>
      </c>
      <c r="AD42" s="342">
        <v>1</v>
      </c>
      <c r="AE42" s="341">
        <v>0</v>
      </c>
      <c r="AF42" s="468">
        <f t="shared" si="1"/>
        <v>6825400</v>
      </c>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908"/>
      <c r="B43" s="350" t="s">
        <v>382</v>
      </c>
      <c r="C43" s="366">
        <v>0</v>
      </c>
      <c r="D43" s="362">
        <v>65177000</v>
      </c>
      <c r="E43" s="354">
        <v>1</v>
      </c>
      <c r="F43" s="362"/>
      <c r="G43" s="347">
        <v>1</v>
      </c>
      <c r="H43" s="362"/>
      <c r="I43" s="347">
        <v>1</v>
      </c>
      <c r="J43" s="362"/>
      <c r="K43" s="347">
        <v>1</v>
      </c>
      <c r="L43" s="362"/>
      <c r="M43" s="358">
        <v>1</v>
      </c>
      <c r="N43" s="362"/>
      <c r="O43" s="341">
        <v>0</v>
      </c>
      <c r="P43" s="411">
        <v>19022000</v>
      </c>
      <c r="Q43" s="412">
        <v>0</v>
      </c>
      <c r="R43" s="341">
        <v>1</v>
      </c>
      <c r="S43" s="411">
        <v>46155000</v>
      </c>
      <c r="T43" s="411">
        <v>180906</v>
      </c>
      <c r="U43" s="342">
        <v>1</v>
      </c>
      <c r="V43" s="341">
        <v>0</v>
      </c>
      <c r="W43" s="444">
        <v>2989406</v>
      </c>
      <c r="X43" s="342">
        <v>1</v>
      </c>
      <c r="Y43" s="341">
        <v>0</v>
      </c>
      <c r="Z43" s="468">
        <v>6568983</v>
      </c>
      <c r="AA43" s="342">
        <v>1</v>
      </c>
      <c r="AB43" s="468">
        <v>-20513</v>
      </c>
      <c r="AC43" s="468">
        <v>5902300</v>
      </c>
      <c r="AD43" s="342">
        <v>1</v>
      </c>
      <c r="AE43" s="341">
        <v>0</v>
      </c>
      <c r="AF43" s="468">
        <f t="shared" si="1"/>
        <v>6825400</v>
      </c>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878"/>
      <c r="B44" s="351" t="s">
        <v>93</v>
      </c>
      <c r="C44" s="367">
        <f>SUM(C24:C43)</f>
        <v>0</v>
      </c>
      <c r="D44" s="363">
        <f>SUM(D24:D43)</f>
        <v>1303540000</v>
      </c>
      <c r="E44" s="346">
        <f>SUM(E24:E43)</f>
        <v>20</v>
      </c>
      <c r="F44" s="363"/>
      <c r="G44" s="345">
        <f>SUM(G24:G43)</f>
        <v>20</v>
      </c>
      <c r="H44" s="363"/>
      <c r="I44" s="345">
        <f>SUM(I24:I43)</f>
        <v>20</v>
      </c>
      <c r="J44" s="363"/>
      <c r="K44" s="345">
        <f>SUM(K24:K43)</f>
        <v>20</v>
      </c>
      <c r="L44" s="363"/>
      <c r="M44" s="359">
        <f>SUM(M24:M43)</f>
        <v>20</v>
      </c>
      <c r="N44" s="363"/>
      <c r="O44" s="345">
        <v>0</v>
      </c>
      <c r="P44" s="413">
        <f>SUM(P24:P43)</f>
        <v>380440000</v>
      </c>
      <c r="Q44" s="414">
        <f>SUM(Q24:Q43)</f>
        <v>0</v>
      </c>
      <c r="R44" s="345">
        <f>SUM(R24:R43)</f>
        <v>20</v>
      </c>
      <c r="S44" s="413">
        <f>SUM(S24:S43)</f>
        <v>923100000</v>
      </c>
      <c r="T44" s="446">
        <f>SUM(T24:T43)</f>
        <v>3618134</v>
      </c>
      <c r="U44" s="447">
        <v>20</v>
      </c>
      <c r="V44" s="448">
        <v>0</v>
      </c>
      <c r="W44" s="449">
        <f>SUM(W24:W43)</f>
        <v>59788135</v>
      </c>
      <c r="X44" s="447">
        <v>20</v>
      </c>
      <c r="Y44" s="448">
        <v>0</v>
      </c>
      <c r="Z44" s="467">
        <v>131379667</v>
      </c>
      <c r="AA44" s="208">
        <v>1</v>
      </c>
      <c r="AB44" s="467">
        <v>-410267</v>
      </c>
      <c r="AC44" s="467">
        <v>118046000</v>
      </c>
      <c r="AD44" s="447">
        <v>20</v>
      </c>
      <c r="AE44" s="448">
        <v>0</v>
      </c>
      <c r="AF44" s="467">
        <v>136508000</v>
      </c>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3"/>
      <c r="L45" s="163"/>
      <c r="M45" s="163"/>
      <c r="N45" s="163"/>
      <c r="O45" s="163"/>
      <c r="AG45" s="193"/>
      <c r="AH45" s="193"/>
      <c r="AI45" s="193"/>
      <c r="AJ45" s="193"/>
      <c r="AK45" s="193"/>
      <c r="AL45" s="193"/>
      <c r="AM45" s="193"/>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row>
    <row r="46" spans="1:62" s="68" customFormat="1" ht="24" customHeight="1" thickBot="1" x14ac:dyDescent="0.3">
      <c r="A46" s="661" t="s">
        <v>383</v>
      </c>
      <c r="B46" s="875" t="s">
        <v>360</v>
      </c>
      <c r="C46" s="788" t="s">
        <v>99</v>
      </c>
      <c r="D46" s="885"/>
      <c r="E46" s="885"/>
      <c r="F46" s="885"/>
      <c r="G46" s="885"/>
      <c r="H46" s="885"/>
      <c r="I46" s="885"/>
      <c r="J46" s="885"/>
      <c r="K46" s="885"/>
      <c r="L46" s="885"/>
      <c r="M46" s="885"/>
      <c r="N46" s="789"/>
      <c r="O46" s="888" t="s">
        <v>236</v>
      </c>
      <c r="P46" s="889"/>
      <c r="Q46" s="889"/>
      <c r="R46" s="889"/>
      <c r="S46" s="889"/>
      <c r="T46" s="889"/>
      <c r="U46" s="889"/>
      <c r="V46" s="889"/>
      <c r="W46" s="889"/>
      <c r="X46" s="889"/>
      <c r="Y46" s="889"/>
      <c r="Z46" s="889"/>
      <c r="AA46" s="889"/>
      <c r="AB46" s="889"/>
      <c r="AC46" s="889"/>
      <c r="AD46" s="889"/>
      <c r="AE46" s="889"/>
      <c r="AF46" s="890"/>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row>
    <row r="47" spans="1:62" s="68" customFormat="1" ht="24" customHeight="1" thickBot="1" x14ac:dyDescent="0.3">
      <c r="A47" s="874"/>
      <c r="B47" s="876"/>
      <c r="C47" s="788" t="s">
        <v>246</v>
      </c>
      <c r="D47" s="789"/>
      <c r="E47" s="788" t="s">
        <v>247</v>
      </c>
      <c r="F47" s="789"/>
      <c r="G47" s="788" t="s">
        <v>248</v>
      </c>
      <c r="H47" s="789"/>
      <c r="I47" s="788" t="s">
        <v>249</v>
      </c>
      <c r="J47" s="789"/>
      <c r="K47" s="788" t="s">
        <v>356</v>
      </c>
      <c r="L47" s="789"/>
      <c r="M47" s="788" t="s">
        <v>251</v>
      </c>
      <c r="N47" s="789"/>
      <c r="O47" s="888" t="s">
        <v>246</v>
      </c>
      <c r="P47" s="889"/>
      <c r="Q47" s="890"/>
      <c r="R47" s="888" t="s">
        <v>247</v>
      </c>
      <c r="S47" s="889"/>
      <c r="T47" s="890"/>
      <c r="U47" s="888" t="s">
        <v>248</v>
      </c>
      <c r="V47" s="889"/>
      <c r="W47" s="890"/>
      <c r="X47" s="888" t="s">
        <v>249</v>
      </c>
      <c r="Y47" s="889"/>
      <c r="Z47" s="890"/>
      <c r="AA47" s="888" t="s">
        <v>356</v>
      </c>
      <c r="AB47" s="889"/>
      <c r="AC47" s="890"/>
      <c r="AD47" s="888" t="s">
        <v>251</v>
      </c>
      <c r="AE47" s="889"/>
      <c r="AF47" s="890"/>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row>
    <row r="48" spans="1:62" s="68" customFormat="1" ht="29.25" customHeight="1" thickBot="1" x14ac:dyDescent="0.3">
      <c r="A48" s="874"/>
      <c r="B48" s="877"/>
      <c r="C48" s="214" t="s">
        <v>100</v>
      </c>
      <c r="D48" s="196" t="s">
        <v>361</v>
      </c>
      <c r="E48" s="214" t="s">
        <v>100</v>
      </c>
      <c r="F48" s="196" t="s">
        <v>361</v>
      </c>
      <c r="G48" s="214" t="s">
        <v>100</v>
      </c>
      <c r="H48" s="196" t="s">
        <v>361</v>
      </c>
      <c r="I48" s="214" t="s">
        <v>100</v>
      </c>
      <c r="J48" s="196" t="s">
        <v>361</v>
      </c>
      <c r="K48" s="214" t="s">
        <v>100</v>
      </c>
      <c r="L48" s="196" t="s">
        <v>361</v>
      </c>
      <c r="M48" s="214" t="s">
        <v>100</v>
      </c>
      <c r="N48" s="196" t="s">
        <v>361</v>
      </c>
      <c r="O48" s="199" t="s">
        <v>100</v>
      </c>
      <c r="P48" s="199" t="s">
        <v>362</v>
      </c>
      <c r="Q48" s="199" t="s">
        <v>223</v>
      </c>
      <c r="R48" s="199" t="s">
        <v>100</v>
      </c>
      <c r="S48" s="199" t="s">
        <v>362</v>
      </c>
      <c r="T48" s="199" t="s">
        <v>223</v>
      </c>
      <c r="U48" s="199" t="s">
        <v>100</v>
      </c>
      <c r="V48" s="199" t="s">
        <v>362</v>
      </c>
      <c r="W48" s="199" t="s">
        <v>223</v>
      </c>
      <c r="X48" s="199" t="s">
        <v>100</v>
      </c>
      <c r="Y48" s="199" t="s">
        <v>362</v>
      </c>
      <c r="Z48" s="199" t="s">
        <v>223</v>
      </c>
      <c r="AA48" s="199" t="s">
        <v>100</v>
      </c>
      <c r="AB48" s="199" t="s">
        <v>362</v>
      </c>
      <c r="AC48" s="199" t="s">
        <v>223</v>
      </c>
      <c r="AD48" s="199" t="s">
        <v>100</v>
      </c>
      <c r="AE48" s="199" t="s">
        <v>362</v>
      </c>
      <c r="AF48" s="199" t="s">
        <v>223</v>
      </c>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row>
    <row r="49" spans="1:62" s="68" customFormat="1" ht="16.5" x14ac:dyDescent="0.25">
      <c r="A49" s="874"/>
      <c r="B49" s="348" t="s">
        <v>363</v>
      </c>
      <c r="C49" s="364">
        <v>1</v>
      </c>
      <c r="D49" s="360"/>
      <c r="E49" s="352">
        <v>1</v>
      </c>
      <c r="F49" s="360"/>
      <c r="G49" s="344">
        <v>1</v>
      </c>
      <c r="H49" s="360"/>
      <c r="I49" s="344">
        <v>1</v>
      </c>
      <c r="J49" s="360"/>
      <c r="K49" s="344">
        <v>1</v>
      </c>
      <c r="L49" s="360"/>
      <c r="M49" s="357">
        <v>1</v>
      </c>
      <c r="N49" s="360"/>
      <c r="O49" s="355">
        <v>1</v>
      </c>
      <c r="P49" s="412">
        <v>0</v>
      </c>
      <c r="Q49" s="499">
        <f>Q69/20</f>
        <v>6517700</v>
      </c>
      <c r="R49" s="355">
        <v>1</v>
      </c>
      <c r="S49" s="412">
        <v>0</v>
      </c>
      <c r="T49" s="499">
        <f>T$69/20</f>
        <v>6210000</v>
      </c>
      <c r="U49" s="143"/>
      <c r="V49" s="209"/>
      <c r="W49" s="212"/>
      <c r="X49" s="143"/>
      <c r="Y49" s="209"/>
      <c r="Z49" s="212"/>
      <c r="AA49" s="143"/>
      <c r="AB49" s="209"/>
      <c r="AC49" s="212"/>
      <c r="AD49" s="143"/>
      <c r="AE49" s="253"/>
      <c r="AF49" s="212"/>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row>
    <row r="50" spans="1:62" s="68" customFormat="1" ht="16.5" x14ac:dyDescent="0.25">
      <c r="A50" s="874"/>
      <c r="B50" s="349" t="s">
        <v>364</v>
      </c>
      <c r="C50" s="365">
        <v>1</v>
      </c>
      <c r="D50" s="361"/>
      <c r="E50" s="353">
        <v>1</v>
      </c>
      <c r="F50" s="361"/>
      <c r="G50" s="343">
        <v>1</v>
      </c>
      <c r="H50" s="361"/>
      <c r="I50" s="343">
        <v>1</v>
      </c>
      <c r="J50" s="361"/>
      <c r="K50" s="343">
        <v>1</v>
      </c>
      <c r="L50" s="361"/>
      <c r="M50" s="356">
        <v>1</v>
      </c>
      <c r="N50" s="361"/>
      <c r="O50" s="341">
        <v>1</v>
      </c>
      <c r="P50" s="412">
        <v>0</v>
      </c>
      <c r="Q50" s="499">
        <v>6517700</v>
      </c>
      <c r="R50" s="341">
        <v>1</v>
      </c>
      <c r="S50" s="412">
        <v>0</v>
      </c>
      <c r="T50" s="499">
        <f t="shared" ref="T50:T68" si="2">T$69/20</f>
        <v>6210000</v>
      </c>
      <c r="U50" s="143"/>
      <c r="V50" s="209"/>
      <c r="W50" s="212"/>
      <c r="X50" s="143"/>
      <c r="Y50" s="209"/>
      <c r="Z50" s="212"/>
      <c r="AA50" s="143"/>
      <c r="AB50" s="209"/>
      <c r="AC50" s="212"/>
      <c r="AD50" s="143"/>
      <c r="AE50" s="253"/>
      <c r="AF50" s="212"/>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row>
    <row r="51" spans="1:62" s="68" customFormat="1" ht="16.5" x14ac:dyDescent="0.25">
      <c r="A51" s="874"/>
      <c r="B51" s="349" t="s">
        <v>365</v>
      </c>
      <c r="C51" s="365">
        <v>1</v>
      </c>
      <c r="D51" s="361"/>
      <c r="E51" s="353">
        <v>1</v>
      </c>
      <c r="F51" s="361"/>
      <c r="G51" s="343">
        <v>1</v>
      </c>
      <c r="H51" s="361"/>
      <c r="I51" s="343">
        <v>1</v>
      </c>
      <c r="J51" s="361"/>
      <c r="K51" s="343">
        <v>1</v>
      </c>
      <c r="L51" s="361"/>
      <c r="M51" s="356">
        <v>1</v>
      </c>
      <c r="N51" s="361"/>
      <c r="O51" s="341">
        <v>1</v>
      </c>
      <c r="P51" s="412">
        <v>0</v>
      </c>
      <c r="Q51" s="499">
        <v>6517700</v>
      </c>
      <c r="R51" s="341">
        <v>1</v>
      </c>
      <c r="S51" s="412">
        <v>0</v>
      </c>
      <c r="T51" s="499">
        <f t="shared" si="2"/>
        <v>6210000</v>
      </c>
      <c r="U51" s="143"/>
      <c r="V51" s="209"/>
      <c r="W51" s="212"/>
      <c r="X51" s="143"/>
      <c r="Y51" s="209"/>
      <c r="Z51" s="212"/>
      <c r="AA51" s="143"/>
      <c r="AB51" s="209"/>
      <c r="AC51" s="212"/>
      <c r="AD51" s="143"/>
      <c r="AE51" s="253"/>
      <c r="AF51" s="212"/>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row>
    <row r="52" spans="1:62" s="68" customFormat="1" ht="16.5" x14ac:dyDescent="0.25">
      <c r="A52" s="874"/>
      <c r="B52" s="349" t="s">
        <v>366</v>
      </c>
      <c r="C52" s="365">
        <v>1</v>
      </c>
      <c r="D52" s="361"/>
      <c r="E52" s="353">
        <v>1</v>
      </c>
      <c r="F52" s="361"/>
      <c r="G52" s="343">
        <v>1</v>
      </c>
      <c r="H52" s="361"/>
      <c r="I52" s="343">
        <v>1</v>
      </c>
      <c r="J52" s="361"/>
      <c r="K52" s="343">
        <v>1</v>
      </c>
      <c r="L52" s="361"/>
      <c r="M52" s="356">
        <v>1</v>
      </c>
      <c r="N52" s="361"/>
      <c r="O52" s="341">
        <v>1</v>
      </c>
      <c r="P52" s="412">
        <v>0</v>
      </c>
      <c r="Q52" s="499">
        <v>6517700</v>
      </c>
      <c r="R52" s="341">
        <v>1</v>
      </c>
      <c r="S52" s="412">
        <v>0</v>
      </c>
      <c r="T52" s="499">
        <f t="shared" si="2"/>
        <v>6210000</v>
      </c>
      <c r="U52" s="143"/>
      <c r="V52" s="209"/>
      <c r="W52" s="212"/>
      <c r="X52" s="143"/>
      <c r="Y52" s="209"/>
      <c r="Z52" s="212"/>
      <c r="AA52" s="143"/>
      <c r="AB52" s="209"/>
      <c r="AC52" s="212"/>
      <c r="AD52" s="143"/>
      <c r="AE52" s="253"/>
      <c r="AF52" s="212"/>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1:62" s="68" customFormat="1" ht="16.5" x14ac:dyDescent="0.25">
      <c r="A53" s="874"/>
      <c r="B53" s="349" t="s">
        <v>367</v>
      </c>
      <c r="C53" s="365">
        <v>1</v>
      </c>
      <c r="D53" s="361"/>
      <c r="E53" s="353">
        <v>1</v>
      </c>
      <c r="F53" s="361"/>
      <c r="G53" s="343">
        <v>1</v>
      </c>
      <c r="H53" s="361"/>
      <c r="I53" s="343">
        <v>1</v>
      </c>
      <c r="J53" s="361"/>
      <c r="K53" s="343">
        <v>1</v>
      </c>
      <c r="L53" s="361"/>
      <c r="M53" s="356">
        <v>1</v>
      </c>
      <c r="N53" s="361"/>
      <c r="O53" s="341">
        <v>1</v>
      </c>
      <c r="P53" s="412">
        <v>0</v>
      </c>
      <c r="Q53" s="499">
        <v>6517700</v>
      </c>
      <c r="R53" s="341">
        <v>1</v>
      </c>
      <c r="S53" s="412">
        <v>0</v>
      </c>
      <c r="T53" s="499">
        <f t="shared" si="2"/>
        <v>6210000</v>
      </c>
      <c r="U53" s="143"/>
      <c r="V53" s="209"/>
      <c r="W53" s="212"/>
      <c r="X53" s="143"/>
      <c r="Y53" s="209"/>
      <c r="Z53" s="212"/>
      <c r="AA53" s="143"/>
      <c r="AB53" s="209"/>
      <c r="AC53" s="212"/>
      <c r="AD53" s="143"/>
      <c r="AE53" s="253"/>
      <c r="AF53" s="212"/>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row>
    <row r="54" spans="1:62" s="68" customFormat="1" ht="16.5" x14ac:dyDescent="0.25">
      <c r="A54" s="874"/>
      <c r="B54" s="349" t="s">
        <v>368</v>
      </c>
      <c r="C54" s="365">
        <v>1</v>
      </c>
      <c r="D54" s="361"/>
      <c r="E54" s="353">
        <v>1</v>
      </c>
      <c r="F54" s="361"/>
      <c r="G54" s="343">
        <v>1</v>
      </c>
      <c r="H54" s="361"/>
      <c r="I54" s="343">
        <v>1</v>
      </c>
      <c r="J54" s="361"/>
      <c r="K54" s="343">
        <v>1</v>
      </c>
      <c r="L54" s="361"/>
      <c r="M54" s="356">
        <v>1</v>
      </c>
      <c r="N54" s="361"/>
      <c r="O54" s="341">
        <v>1</v>
      </c>
      <c r="P54" s="412">
        <v>0</v>
      </c>
      <c r="Q54" s="499">
        <v>6517700</v>
      </c>
      <c r="R54" s="341">
        <v>1</v>
      </c>
      <c r="S54" s="412">
        <v>0</v>
      </c>
      <c r="T54" s="499">
        <f t="shared" si="2"/>
        <v>6210000</v>
      </c>
      <c r="U54" s="143"/>
      <c r="V54" s="209"/>
      <c r="W54" s="212"/>
      <c r="X54" s="143"/>
      <c r="Y54" s="209"/>
      <c r="Z54" s="212"/>
      <c r="AA54" s="143"/>
      <c r="AB54" s="209"/>
      <c r="AC54" s="212"/>
      <c r="AD54" s="143"/>
      <c r="AE54" s="253"/>
      <c r="AF54" s="212"/>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row>
    <row r="55" spans="1:62" s="68" customFormat="1" ht="16.5" x14ac:dyDescent="0.25">
      <c r="A55" s="874"/>
      <c r="B55" s="349" t="s">
        <v>369</v>
      </c>
      <c r="C55" s="365">
        <v>1</v>
      </c>
      <c r="D55" s="361"/>
      <c r="E55" s="353">
        <v>1</v>
      </c>
      <c r="F55" s="361"/>
      <c r="G55" s="343">
        <v>1</v>
      </c>
      <c r="H55" s="361"/>
      <c r="I55" s="343">
        <v>1</v>
      </c>
      <c r="J55" s="361"/>
      <c r="K55" s="343">
        <v>1</v>
      </c>
      <c r="L55" s="361"/>
      <c r="M55" s="356">
        <v>1</v>
      </c>
      <c r="N55" s="361"/>
      <c r="O55" s="341">
        <v>1</v>
      </c>
      <c r="P55" s="412">
        <v>0</v>
      </c>
      <c r="Q55" s="499">
        <v>6517700</v>
      </c>
      <c r="R55" s="341">
        <v>1</v>
      </c>
      <c r="S55" s="412">
        <v>0</v>
      </c>
      <c r="T55" s="499">
        <f t="shared" si="2"/>
        <v>6210000</v>
      </c>
      <c r="U55" s="143"/>
      <c r="V55" s="209"/>
      <c r="W55" s="212"/>
      <c r="X55" s="143"/>
      <c r="Y55" s="209"/>
      <c r="Z55" s="212"/>
      <c r="AA55" s="143"/>
      <c r="AB55" s="209"/>
      <c r="AC55" s="212"/>
      <c r="AD55" s="143"/>
      <c r="AE55" s="253"/>
      <c r="AF55" s="212"/>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row>
    <row r="56" spans="1:62" s="68" customFormat="1" ht="16.5" x14ac:dyDescent="0.25">
      <c r="A56" s="874"/>
      <c r="B56" s="349" t="s">
        <v>370</v>
      </c>
      <c r="C56" s="365">
        <v>1</v>
      </c>
      <c r="D56" s="361"/>
      <c r="E56" s="353">
        <v>1</v>
      </c>
      <c r="F56" s="361"/>
      <c r="G56" s="343">
        <v>1</v>
      </c>
      <c r="H56" s="361"/>
      <c r="I56" s="343">
        <v>1</v>
      </c>
      <c r="J56" s="361"/>
      <c r="K56" s="343">
        <v>1</v>
      </c>
      <c r="L56" s="361"/>
      <c r="M56" s="356">
        <v>1</v>
      </c>
      <c r="N56" s="361"/>
      <c r="O56" s="341">
        <v>1</v>
      </c>
      <c r="P56" s="412">
        <v>0</v>
      </c>
      <c r="Q56" s="499">
        <v>6517700</v>
      </c>
      <c r="R56" s="341">
        <v>1</v>
      </c>
      <c r="S56" s="412">
        <v>0</v>
      </c>
      <c r="T56" s="499">
        <f t="shared" si="2"/>
        <v>6210000</v>
      </c>
      <c r="U56" s="143"/>
      <c r="V56" s="209"/>
      <c r="W56" s="212"/>
      <c r="X56" s="143"/>
      <c r="Y56" s="209"/>
      <c r="Z56" s="212"/>
      <c r="AA56" s="143"/>
      <c r="AB56" s="209"/>
      <c r="AC56" s="212"/>
      <c r="AD56" s="143"/>
      <c r="AE56" s="253"/>
      <c r="AF56" s="212"/>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row>
    <row r="57" spans="1:62" s="68" customFormat="1" ht="16.5" x14ac:dyDescent="0.25">
      <c r="A57" s="874"/>
      <c r="B57" s="349" t="s">
        <v>371</v>
      </c>
      <c r="C57" s="365">
        <v>1</v>
      </c>
      <c r="D57" s="361"/>
      <c r="E57" s="353">
        <v>1</v>
      </c>
      <c r="F57" s="361"/>
      <c r="G57" s="343">
        <v>1</v>
      </c>
      <c r="H57" s="361"/>
      <c r="I57" s="343">
        <v>1</v>
      </c>
      <c r="J57" s="361"/>
      <c r="K57" s="343">
        <v>1</v>
      </c>
      <c r="L57" s="361"/>
      <c r="M57" s="356">
        <v>1</v>
      </c>
      <c r="N57" s="361"/>
      <c r="O57" s="341">
        <v>1</v>
      </c>
      <c r="P57" s="412">
        <v>0</v>
      </c>
      <c r="Q57" s="499">
        <v>6517700</v>
      </c>
      <c r="R57" s="341">
        <v>1</v>
      </c>
      <c r="S57" s="412">
        <v>0</v>
      </c>
      <c r="T57" s="499">
        <f t="shared" si="2"/>
        <v>6210000</v>
      </c>
      <c r="U57" s="143"/>
      <c r="V57" s="209"/>
      <c r="W57" s="212"/>
      <c r="X57" s="143"/>
      <c r="Y57" s="209"/>
      <c r="Z57" s="212"/>
      <c r="AA57" s="143"/>
      <c r="AB57" s="209"/>
      <c r="AC57" s="212"/>
      <c r="AD57" s="143"/>
      <c r="AE57" s="253"/>
      <c r="AF57" s="212"/>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row>
    <row r="58" spans="1:62" s="68" customFormat="1" ht="16.5" x14ac:dyDescent="0.25">
      <c r="A58" s="874"/>
      <c r="B58" s="349" t="s">
        <v>372</v>
      </c>
      <c r="C58" s="365">
        <v>1</v>
      </c>
      <c r="D58" s="361"/>
      <c r="E58" s="353">
        <v>1</v>
      </c>
      <c r="F58" s="361"/>
      <c r="G58" s="343">
        <v>1</v>
      </c>
      <c r="H58" s="361"/>
      <c r="I58" s="343">
        <v>1</v>
      </c>
      <c r="J58" s="361"/>
      <c r="K58" s="343">
        <v>1</v>
      </c>
      <c r="L58" s="361"/>
      <c r="M58" s="356">
        <v>1</v>
      </c>
      <c r="N58" s="361"/>
      <c r="O58" s="341">
        <v>1</v>
      </c>
      <c r="P58" s="412">
        <v>0</v>
      </c>
      <c r="Q58" s="499">
        <v>6517700</v>
      </c>
      <c r="R58" s="341">
        <v>1</v>
      </c>
      <c r="S58" s="412">
        <v>0</v>
      </c>
      <c r="T58" s="499">
        <f t="shared" si="2"/>
        <v>6210000</v>
      </c>
      <c r="U58" s="143"/>
      <c r="V58" s="209"/>
      <c r="W58" s="212"/>
      <c r="X58" s="143"/>
      <c r="Y58" s="209"/>
      <c r="Z58" s="212"/>
      <c r="AA58" s="143"/>
      <c r="AB58" s="209"/>
      <c r="AC58" s="212"/>
      <c r="AD58" s="143"/>
      <c r="AE58" s="253"/>
      <c r="AF58" s="212"/>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row>
    <row r="59" spans="1:62" s="68" customFormat="1" ht="16.5" x14ac:dyDescent="0.25">
      <c r="A59" s="874"/>
      <c r="B59" s="349" t="s">
        <v>373</v>
      </c>
      <c r="C59" s="365">
        <v>1</v>
      </c>
      <c r="D59" s="361"/>
      <c r="E59" s="353">
        <v>1</v>
      </c>
      <c r="F59" s="361"/>
      <c r="G59" s="343">
        <v>1</v>
      </c>
      <c r="H59" s="361"/>
      <c r="I59" s="343">
        <v>1</v>
      </c>
      <c r="J59" s="361"/>
      <c r="K59" s="343">
        <v>1</v>
      </c>
      <c r="L59" s="361"/>
      <c r="M59" s="356">
        <v>1</v>
      </c>
      <c r="N59" s="361"/>
      <c r="O59" s="341">
        <v>1</v>
      </c>
      <c r="P59" s="412">
        <v>0</v>
      </c>
      <c r="Q59" s="499">
        <v>6517700</v>
      </c>
      <c r="R59" s="341">
        <v>1</v>
      </c>
      <c r="S59" s="412">
        <v>0</v>
      </c>
      <c r="T59" s="499">
        <f t="shared" si="2"/>
        <v>6210000</v>
      </c>
      <c r="U59" s="143"/>
      <c r="V59" s="209"/>
      <c r="W59" s="212"/>
      <c r="X59" s="143"/>
      <c r="Y59" s="209"/>
      <c r="Z59" s="212"/>
      <c r="AA59" s="143"/>
      <c r="AB59" s="209"/>
      <c r="AC59" s="212"/>
      <c r="AD59" s="143"/>
      <c r="AE59" s="253"/>
      <c r="AF59" s="212"/>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row>
    <row r="60" spans="1:62" s="68" customFormat="1" ht="16.5" x14ac:dyDescent="0.25">
      <c r="A60" s="874"/>
      <c r="B60" s="349" t="s">
        <v>374</v>
      </c>
      <c r="C60" s="365">
        <v>1</v>
      </c>
      <c r="D60" s="361"/>
      <c r="E60" s="353">
        <v>1</v>
      </c>
      <c r="F60" s="361"/>
      <c r="G60" s="343">
        <v>1</v>
      </c>
      <c r="H60" s="361"/>
      <c r="I60" s="343">
        <v>1</v>
      </c>
      <c r="J60" s="361"/>
      <c r="K60" s="343">
        <v>1</v>
      </c>
      <c r="L60" s="361"/>
      <c r="M60" s="356">
        <v>1</v>
      </c>
      <c r="N60" s="361"/>
      <c r="O60" s="341">
        <v>1</v>
      </c>
      <c r="P60" s="412">
        <v>0</v>
      </c>
      <c r="Q60" s="499">
        <v>6517700</v>
      </c>
      <c r="R60" s="341">
        <v>1</v>
      </c>
      <c r="S60" s="412">
        <v>0</v>
      </c>
      <c r="T60" s="499">
        <f t="shared" si="2"/>
        <v>6210000</v>
      </c>
      <c r="U60" s="143"/>
      <c r="V60" s="209"/>
      <c r="W60" s="212"/>
      <c r="X60" s="143"/>
      <c r="Y60" s="209"/>
      <c r="Z60" s="212"/>
      <c r="AA60" s="143"/>
      <c r="AB60" s="209"/>
      <c r="AC60" s="212"/>
      <c r="AD60" s="143"/>
      <c r="AE60" s="253"/>
      <c r="AF60" s="212"/>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row>
    <row r="61" spans="1:62" s="68" customFormat="1" ht="16.5" x14ac:dyDescent="0.25">
      <c r="A61" s="874"/>
      <c r="B61" s="349" t="s">
        <v>375</v>
      </c>
      <c r="C61" s="365">
        <v>1</v>
      </c>
      <c r="D61" s="361"/>
      <c r="E61" s="353">
        <v>1</v>
      </c>
      <c r="F61" s="361"/>
      <c r="G61" s="343">
        <v>1</v>
      </c>
      <c r="H61" s="361"/>
      <c r="I61" s="343">
        <v>1</v>
      </c>
      <c r="J61" s="361"/>
      <c r="K61" s="343">
        <v>1</v>
      </c>
      <c r="L61" s="361"/>
      <c r="M61" s="356">
        <v>1</v>
      </c>
      <c r="N61" s="361"/>
      <c r="O61" s="341">
        <v>1</v>
      </c>
      <c r="P61" s="412">
        <v>0</v>
      </c>
      <c r="Q61" s="499">
        <v>6517700</v>
      </c>
      <c r="R61" s="341">
        <v>1</v>
      </c>
      <c r="S61" s="412">
        <v>0</v>
      </c>
      <c r="T61" s="499">
        <f t="shared" si="2"/>
        <v>6210000</v>
      </c>
      <c r="U61" s="143"/>
      <c r="V61" s="209"/>
      <c r="W61" s="212"/>
      <c r="X61" s="143"/>
      <c r="Y61" s="209"/>
      <c r="Z61" s="212"/>
      <c r="AA61" s="143"/>
      <c r="AB61" s="209"/>
      <c r="AC61" s="212"/>
      <c r="AD61" s="143"/>
      <c r="AE61" s="253"/>
      <c r="AF61" s="212"/>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row>
    <row r="62" spans="1:62" s="68" customFormat="1" ht="16.5" x14ac:dyDescent="0.25">
      <c r="A62" s="874"/>
      <c r="B62" s="349" t="s">
        <v>376</v>
      </c>
      <c r="C62" s="365">
        <v>1</v>
      </c>
      <c r="D62" s="361"/>
      <c r="E62" s="353">
        <v>1</v>
      </c>
      <c r="F62" s="361"/>
      <c r="G62" s="343">
        <v>1</v>
      </c>
      <c r="H62" s="361"/>
      <c r="I62" s="343">
        <v>1</v>
      </c>
      <c r="J62" s="361"/>
      <c r="K62" s="343">
        <v>1</v>
      </c>
      <c r="L62" s="361"/>
      <c r="M62" s="356">
        <v>1</v>
      </c>
      <c r="N62" s="361"/>
      <c r="O62" s="341">
        <v>1</v>
      </c>
      <c r="P62" s="412">
        <v>0</v>
      </c>
      <c r="Q62" s="499">
        <v>6517700</v>
      </c>
      <c r="R62" s="341">
        <v>1</v>
      </c>
      <c r="S62" s="412">
        <v>0</v>
      </c>
      <c r="T62" s="499">
        <f t="shared" si="2"/>
        <v>6210000</v>
      </c>
      <c r="U62" s="143"/>
      <c r="V62" s="209"/>
      <c r="W62" s="212"/>
      <c r="X62" s="143"/>
      <c r="Y62" s="209"/>
      <c r="Z62" s="212"/>
      <c r="AA62" s="143"/>
      <c r="AB62" s="209"/>
      <c r="AC62" s="212"/>
      <c r="AD62" s="143"/>
      <c r="AE62" s="253"/>
      <c r="AF62" s="212"/>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row>
    <row r="63" spans="1:62" s="68" customFormat="1" ht="16.5" x14ac:dyDescent="0.25">
      <c r="A63" s="874"/>
      <c r="B63" s="349" t="s">
        <v>377</v>
      </c>
      <c r="C63" s="365">
        <v>1</v>
      </c>
      <c r="D63" s="361"/>
      <c r="E63" s="353">
        <v>1</v>
      </c>
      <c r="F63" s="361"/>
      <c r="G63" s="343">
        <v>1</v>
      </c>
      <c r="H63" s="361"/>
      <c r="I63" s="343">
        <v>1</v>
      </c>
      <c r="J63" s="361"/>
      <c r="K63" s="343">
        <v>1</v>
      </c>
      <c r="L63" s="361"/>
      <c r="M63" s="356">
        <v>1</v>
      </c>
      <c r="N63" s="361"/>
      <c r="O63" s="341">
        <v>1</v>
      </c>
      <c r="P63" s="412">
        <v>0</v>
      </c>
      <c r="Q63" s="499">
        <v>6517700</v>
      </c>
      <c r="R63" s="341">
        <v>1</v>
      </c>
      <c r="S63" s="412">
        <v>0</v>
      </c>
      <c r="T63" s="499">
        <f t="shared" si="2"/>
        <v>6210000</v>
      </c>
      <c r="U63" s="143"/>
      <c r="V63" s="209"/>
      <c r="W63" s="212"/>
      <c r="X63" s="143"/>
      <c r="Y63" s="209"/>
      <c r="Z63" s="212"/>
      <c r="AA63" s="143"/>
      <c r="AB63" s="209"/>
      <c r="AC63" s="212"/>
      <c r="AD63" s="143"/>
      <c r="AE63" s="253"/>
      <c r="AF63" s="212"/>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row>
    <row r="64" spans="1:62" s="68" customFormat="1" ht="16.5" x14ac:dyDescent="0.25">
      <c r="A64" s="874"/>
      <c r="B64" s="349" t="s">
        <v>378</v>
      </c>
      <c r="C64" s="365">
        <v>1</v>
      </c>
      <c r="D64" s="361"/>
      <c r="E64" s="353">
        <v>1</v>
      </c>
      <c r="F64" s="361"/>
      <c r="G64" s="343">
        <v>1</v>
      </c>
      <c r="H64" s="361"/>
      <c r="I64" s="343">
        <v>1</v>
      </c>
      <c r="J64" s="361"/>
      <c r="K64" s="343">
        <v>1</v>
      </c>
      <c r="L64" s="361"/>
      <c r="M64" s="356">
        <v>1</v>
      </c>
      <c r="N64" s="361"/>
      <c r="O64" s="341">
        <v>1</v>
      </c>
      <c r="P64" s="412">
        <v>0</v>
      </c>
      <c r="Q64" s="499">
        <v>6517700</v>
      </c>
      <c r="R64" s="341">
        <v>1</v>
      </c>
      <c r="S64" s="412">
        <v>0</v>
      </c>
      <c r="T64" s="499">
        <f t="shared" si="2"/>
        <v>6210000</v>
      </c>
      <c r="U64" s="143"/>
      <c r="V64" s="209"/>
      <c r="W64" s="212"/>
      <c r="X64" s="143"/>
      <c r="Y64" s="209"/>
      <c r="Z64" s="212"/>
      <c r="AA64" s="143"/>
      <c r="AB64" s="209"/>
      <c r="AC64" s="212"/>
      <c r="AD64" s="143"/>
      <c r="AE64" s="253"/>
      <c r="AF64" s="212"/>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row>
    <row r="65" spans="1:62" s="68" customFormat="1" ht="16.5" x14ac:dyDescent="0.25">
      <c r="A65" s="874"/>
      <c r="B65" s="349" t="s">
        <v>379</v>
      </c>
      <c r="C65" s="365">
        <v>1</v>
      </c>
      <c r="D65" s="361"/>
      <c r="E65" s="353">
        <v>1</v>
      </c>
      <c r="F65" s="361"/>
      <c r="G65" s="343">
        <v>1</v>
      </c>
      <c r="H65" s="361"/>
      <c r="I65" s="343">
        <v>1</v>
      </c>
      <c r="J65" s="361"/>
      <c r="K65" s="343">
        <v>1</v>
      </c>
      <c r="L65" s="361"/>
      <c r="M65" s="356">
        <v>1</v>
      </c>
      <c r="N65" s="361"/>
      <c r="O65" s="341">
        <v>1</v>
      </c>
      <c r="P65" s="412">
        <v>0</v>
      </c>
      <c r="Q65" s="499">
        <v>6517700</v>
      </c>
      <c r="R65" s="341">
        <v>1</v>
      </c>
      <c r="S65" s="412">
        <v>0</v>
      </c>
      <c r="T65" s="499">
        <f t="shared" si="2"/>
        <v>6210000</v>
      </c>
      <c r="U65" s="143"/>
      <c r="V65" s="209"/>
      <c r="W65" s="212"/>
      <c r="X65" s="143"/>
      <c r="Y65" s="209"/>
      <c r="Z65" s="212"/>
      <c r="AA65" s="143"/>
      <c r="AB65" s="209"/>
      <c r="AC65" s="212"/>
      <c r="AD65" s="143"/>
      <c r="AE65" s="253"/>
      <c r="AF65" s="212"/>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row>
    <row r="66" spans="1:62" s="68" customFormat="1" ht="16.5" x14ac:dyDescent="0.25">
      <c r="A66" s="874"/>
      <c r="B66" s="349" t="s">
        <v>380</v>
      </c>
      <c r="C66" s="365">
        <v>1</v>
      </c>
      <c r="D66" s="361"/>
      <c r="E66" s="353">
        <v>1</v>
      </c>
      <c r="F66" s="361"/>
      <c r="G66" s="343">
        <v>1</v>
      </c>
      <c r="H66" s="361"/>
      <c r="I66" s="343">
        <v>1</v>
      </c>
      <c r="J66" s="361"/>
      <c r="K66" s="343">
        <v>1</v>
      </c>
      <c r="L66" s="361"/>
      <c r="M66" s="356">
        <v>1</v>
      </c>
      <c r="N66" s="361"/>
      <c r="O66" s="341">
        <v>1</v>
      </c>
      <c r="P66" s="412">
        <v>0</v>
      </c>
      <c r="Q66" s="499">
        <v>6517700</v>
      </c>
      <c r="R66" s="341">
        <v>1</v>
      </c>
      <c r="S66" s="412">
        <v>0</v>
      </c>
      <c r="T66" s="499">
        <f t="shared" si="2"/>
        <v>6210000</v>
      </c>
      <c r="U66" s="143"/>
      <c r="V66" s="209"/>
      <c r="W66" s="212"/>
      <c r="X66" s="143"/>
      <c r="Y66" s="209"/>
      <c r="Z66" s="212"/>
      <c r="AA66" s="143"/>
      <c r="AB66" s="209"/>
      <c r="AC66" s="212"/>
      <c r="AD66" s="143"/>
      <c r="AE66" s="253"/>
      <c r="AF66" s="212"/>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row>
    <row r="67" spans="1:62" s="68" customFormat="1" ht="16.5" x14ac:dyDescent="0.25">
      <c r="A67" s="874"/>
      <c r="B67" s="349" t="s">
        <v>381</v>
      </c>
      <c r="C67" s="365">
        <v>1</v>
      </c>
      <c r="D67" s="361"/>
      <c r="E67" s="353">
        <v>1</v>
      </c>
      <c r="F67" s="361"/>
      <c r="G67" s="343">
        <v>1</v>
      </c>
      <c r="H67" s="361"/>
      <c r="I67" s="343">
        <v>1</v>
      </c>
      <c r="J67" s="361"/>
      <c r="K67" s="343">
        <v>1</v>
      </c>
      <c r="L67" s="361"/>
      <c r="M67" s="356">
        <v>1</v>
      </c>
      <c r="N67" s="361"/>
      <c r="O67" s="341">
        <v>1</v>
      </c>
      <c r="P67" s="412">
        <v>0</v>
      </c>
      <c r="Q67" s="499">
        <v>6517700</v>
      </c>
      <c r="R67" s="341">
        <v>1</v>
      </c>
      <c r="S67" s="412">
        <v>0</v>
      </c>
      <c r="T67" s="499">
        <f t="shared" si="2"/>
        <v>6210000</v>
      </c>
      <c r="U67" s="143"/>
      <c r="V67" s="209"/>
      <c r="W67" s="212"/>
      <c r="X67" s="143"/>
      <c r="Y67" s="209"/>
      <c r="Z67" s="212"/>
      <c r="AA67" s="143"/>
      <c r="AB67" s="209"/>
      <c r="AC67" s="212"/>
      <c r="AD67" s="143"/>
      <c r="AE67" s="253"/>
      <c r="AF67" s="212"/>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row>
    <row r="68" spans="1:62" s="68" customFormat="1" ht="17.25" thickBot="1" x14ac:dyDescent="0.3">
      <c r="A68" s="874"/>
      <c r="B68" s="350" t="s">
        <v>382</v>
      </c>
      <c r="C68" s="366">
        <v>1</v>
      </c>
      <c r="D68" s="362"/>
      <c r="E68" s="354">
        <v>1</v>
      </c>
      <c r="F68" s="362"/>
      <c r="G68" s="347">
        <v>1</v>
      </c>
      <c r="H68" s="362"/>
      <c r="I68" s="347">
        <v>1</v>
      </c>
      <c r="J68" s="362"/>
      <c r="K68" s="347">
        <v>1</v>
      </c>
      <c r="L68" s="362"/>
      <c r="M68" s="358">
        <v>1</v>
      </c>
      <c r="N68" s="362"/>
      <c r="O68" s="341">
        <v>1</v>
      </c>
      <c r="P68" s="412">
        <v>0</v>
      </c>
      <c r="Q68" s="500">
        <v>6517700</v>
      </c>
      <c r="R68" s="341">
        <v>1</v>
      </c>
      <c r="S68" s="412">
        <v>0</v>
      </c>
      <c r="T68" s="499">
        <f t="shared" si="2"/>
        <v>6210000</v>
      </c>
      <c r="U68" s="257"/>
      <c r="V68" s="258"/>
      <c r="W68" s="259"/>
      <c r="X68" s="257"/>
      <c r="Y68" s="258"/>
      <c r="Z68" s="259"/>
      <c r="AA68" s="257"/>
      <c r="AB68" s="258"/>
      <c r="AC68" s="259"/>
      <c r="AD68" s="257"/>
      <c r="AE68" s="258"/>
      <c r="AF68" s="259"/>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row>
    <row r="69" spans="1:62" s="68" customFormat="1" ht="34.5" customHeight="1" thickBot="1" x14ac:dyDescent="0.3">
      <c r="A69" s="662"/>
      <c r="B69" s="351" t="s">
        <v>93</v>
      </c>
      <c r="C69" s="367">
        <f>SUM(C49:C68)</f>
        <v>20</v>
      </c>
      <c r="D69" s="363"/>
      <c r="E69" s="346">
        <f>SUM(E49:E68)</f>
        <v>20</v>
      </c>
      <c r="F69" s="363"/>
      <c r="G69" s="345">
        <f>SUM(G49:G68)</f>
        <v>20</v>
      </c>
      <c r="H69" s="363"/>
      <c r="I69" s="345">
        <f>SUM(I49:I68)</f>
        <v>20</v>
      </c>
      <c r="J69" s="363"/>
      <c r="K69" s="345">
        <f>SUM(K49:K68)</f>
        <v>20</v>
      </c>
      <c r="L69" s="363"/>
      <c r="M69" s="359">
        <f>SUM(M49:M68)</f>
        <v>20</v>
      </c>
      <c r="N69" s="363"/>
      <c r="O69" s="345">
        <f>SUM(O49:O68)</f>
        <v>20</v>
      </c>
      <c r="P69" s="414">
        <f>SUM(P49:P68)</f>
        <v>0</v>
      </c>
      <c r="Q69" s="363">
        <v>130354000</v>
      </c>
      <c r="R69" s="345">
        <f>SUM(R49:R68)</f>
        <v>20</v>
      </c>
      <c r="S69" s="414">
        <f>SUM(S49:S68)</f>
        <v>0</v>
      </c>
      <c r="T69" s="363">
        <v>124200000</v>
      </c>
      <c r="U69" s="182"/>
      <c r="V69" s="183"/>
      <c r="W69" s="260"/>
      <c r="X69" s="182"/>
      <c r="Y69" s="183"/>
      <c r="Z69" s="260"/>
      <c r="AA69" s="182"/>
      <c r="AB69" s="183"/>
      <c r="AC69" s="260"/>
      <c r="AD69" s="182"/>
      <c r="AE69" s="183"/>
      <c r="AF69" s="260"/>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row>
    <row r="71" spans="1:62" hidden="1" x14ac:dyDescent="0.25"/>
    <row r="72" spans="1:62" s="68" customFormat="1" ht="50.25" hidden="1" customHeight="1" thickBot="1" x14ac:dyDescent="0.3">
      <c r="A72" s="648" t="s">
        <v>358</v>
      </c>
      <c r="B72" s="649"/>
      <c r="C72" s="886"/>
      <c r="D72" s="886"/>
      <c r="E72" s="886"/>
      <c r="F72" s="886"/>
      <c r="G72" s="886"/>
      <c r="H72" s="886"/>
      <c r="I72" s="886"/>
      <c r="J72" s="886"/>
      <c r="K72" s="886"/>
      <c r="L72" s="886"/>
      <c r="M72" s="886"/>
      <c r="N72" s="886"/>
      <c r="O72" s="886"/>
      <c r="P72" s="886"/>
      <c r="Q72" s="886"/>
      <c r="R72" s="886"/>
      <c r="S72" s="886"/>
      <c r="T72" s="886"/>
      <c r="U72" s="886"/>
      <c r="V72" s="886"/>
      <c r="W72" s="886"/>
      <c r="X72" s="886"/>
      <c r="Y72" s="886"/>
      <c r="Z72" s="886"/>
      <c r="AA72" s="886"/>
      <c r="AB72" s="886"/>
      <c r="AC72" s="886"/>
      <c r="AD72" s="886"/>
      <c r="AE72" s="886"/>
      <c r="AF72" s="887"/>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row>
    <row r="73" spans="1:62" s="99" customFormat="1" ht="21.75" hidden="1" customHeight="1" thickBot="1" x14ac:dyDescent="0.3">
      <c r="A73" s="661" t="s">
        <v>359</v>
      </c>
      <c r="B73" s="891" t="s">
        <v>360</v>
      </c>
      <c r="C73" s="788" t="s">
        <v>99</v>
      </c>
      <c r="D73" s="885"/>
      <c r="E73" s="885"/>
      <c r="F73" s="885"/>
      <c r="G73" s="885"/>
      <c r="H73" s="885"/>
      <c r="I73" s="885"/>
      <c r="J73" s="885"/>
      <c r="K73" s="885"/>
      <c r="L73" s="885"/>
      <c r="M73" s="885"/>
      <c r="N73" s="789"/>
      <c r="O73" s="888" t="s">
        <v>236</v>
      </c>
      <c r="P73" s="889"/>
      <c r="Q73" s="889"/>
      <c r="R73" s="889"/>
      <c r="S73" s="889"/>
      <c r="T73" s="889"/>
      <c r="U73" s="889"/>
      <c r="V73" s="889"/>
      <c r="W73" s="889"/>
      <c r="X73" s="889"/>
      <c r="Y73" s="889"/>
      <c r="Z73" s="889"/>
      <c r="AA73" s="889"/>
      <c r="AB73" s="889"/>
      <c r="AC73" s="889"/>
      <c r="AD73" s="889"/>
      <c r="AE73" s="889"/>
      <c r="AF73" s="890"/>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row>
    <row r="74" spans="1:62" s="99" customFormat="1" ht="21.75" hidden="1" customHeight="1" thickBot="1" x14ac:dyDescent="0.3">
      <c r="A74" s="874"/>
      <c r="B74" s="891"/>
      <c r="C74" s="892" t="s">
        <v>234</v>
      </c>
      <c r="D74" s="893"/>
      <c r="E74" s="892" t="s">
        <v>241</v>
      </c>
      <c r="F74" s="893"/>
      <c r="G74" s="892" t="s">
        <v>242</v>
      </c>
      <c r="H74" s="893"/>
      <c r="I74" s="892" t="s">
        <v>243</v>
      </c>
      <c r="J74" s="893"/>
      <c r="K74" s="892" t="s">
        <v>244</v>
      </c>
      <c r="L74" s="893"/>
      <c r="M74" s="892" t="s">
        <v>245</v>
      </c>
      <c r="N74" s="893"/>
      <c r="O74" s="888" t="s">
        <v>234</v>
      </c>
      <c r="P74" s="889"/>
      <c r="Q74" s="890"/>
      <c r="R74" s="894" t="s">
        <v>241</v>
      </c>
      <c r="S74" s="895"/>
      <c r="T74" s="896"/>
      <c r="U74" s="894" t="s">
        <v>242</v>
      </c>
      <c r="V74" s="895"/>
      <c r="W74" s="896"/>
      <c r="X74" s="894" t="s">
        <v>243</v>
      </c>
      <c r="Y74" s="895"/>
      <c r="Z74" s="896"/>
      <c r="AA74" s="894" t="s">
        <v>244</v>
      </c>
      <c r="AB74" s="895"/>
      <c r="AC74" s="896"/>
      <c r="AD74" s="894" t="s">
        <v>245</v>
      </c>
      <c r="AE74" s="895"/>
      <c r="AF74" s="896"/>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row>
    <row r="75" spans="1:62" s="99" customFormat="1" ht="28.5" hidden="1" customHeight="1" x14ac:dyDescent="0.25">
      <c r="A75" s="874"/>
      <c r="B75" s="891"/>
      <c r="C75" s="198" t="s">
        <v>100</v>
      </c>
      <c r="D75" s="198" t="s">
        <v>361</v>
      </c>
      <c r="E75" s="198" t="s">
        <v>100</v>
      </c>
      <c r="F75" s="198" t="s">
        <v>361</v>
      </c>
      <c r="G75" s="198" t="s">
        <v>100</v>
      </c>
      <c r="H75" s="198" t="s">
        <v>361</v>
      </c>
      <c r="I75" s="198" t="s">
        <v>100</v>
      </c>
      <c r="J75" s="198" t="s">
        <v>361</v>
      </c>
      <c r="K75" s="198" t="s">
        <v>100</v>
      </c>
      <c r="L75" s="198" t="s">
        <v>361</v>
      </c>
      <c r="M75" s="198" t="s">
        <v>100</v>
      </c>
      <c r="N75" s="198" t="s">
        <v>361</v>
      </c>
      <c r="O75" s="199" t="s">
        <v>100</v>
      </c>
      <c r="P75" s="199" t="s">
        <v>362</v>
      </c>
      <c r="Q75" s="199" t="s">
        <v>223</v>
      </c>
      <c r="R75" s="199" t="s">
        <v>100</v>
      </c>
      <c r="S75" s="199" t="s">
        <v>362</v>
      </c>
      <c r="T75" s="199" t="s">
        <v>223</v>
      </c>
      <c r="U75" s="199" t="s">
        <v>100</v>
      </c>
      <c r="V75" s="199" t="s">
        <v>362</v>
      </c>
      <c r="W75" s="199" t="s">
        <v>223</v>
      </c>
      <c r="X75" s="199" t="s">
        <v>100</v>
      </c>
      <c r="Y75" s="199" t="s">
        <v>362</v>
      </c>
      <c r="Z75" s="199" t="s">
        <v>223</v>
      </c>
      <c r="AA75" s="199" t="s">
        <v>100</v>
      </c>
      <c r="AB75" s="199" t="s">
        <v>362</v>
      </c>
      <c r="AC75" s="199" t="s">
        <v>223</v>
      </c>
      <c r="AD75" s="199" t="s">
        <v>100</v>
      </c>
      <c r="AE75" s="199" t="s">
        <v>362</v>
      </c>
      <c r="AF75" s="199" t="s">
        <v>223</v>
      </c>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row>
    <row r="76" spans="1:62" s="99" customFormat="1" ht="15.75" hidden="1" customHeight="1" x14ac:dyDescent="0.25">
      <c r="A76" s="874"/>
      <c r="B76" s="348" t="s">
        <v>363</v>
      </c>
      <c r="C76" s="364"/>
      <c r="D76" s="360"/>
      <c r="E76" s="352"/>
      <c r="F76" s="360"/>
      <c r="G76" s="344"/>
      <c r="H76" s="360"/>
      <c r="I76" s="344"/>
      <c r="J76" s="360"/>
      <c r="K76" s="344"/>
      <c r="L76" s="360"/>
      <c r="M76" s="357"/>
      <c r="N76" s="360"/>
      <c r="O76" s="211"/>
      <c r="P76" s="209"/>
      <c r="Q76" s="209"/>
      <c r="R76" s="211"/>
      <c r="S76" s="209"/>
      <c r="T76" s="209"/>
      <c r="U76" s="211"/>
      <c r="V76" s="209"/>
      <c r="W76" s="209"/>
      <c r="X76" s="211"/>
      <c r="Y76" s="209"/>
      <c r="Z76" s="209"/>
      <c r="AA76" s="211"/>
      <c r="AB76" s="209"/>
      <c r="AC76" s="209"/>
      <c r="AD76" s="211"/>
      <c r="AE76" s="253"/>
      <c r="AF76" s="212"/>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row>
    <row r="77" spans="1:62" s="99" customFormat="1" ht="15.75" hidden="1" customHeight="1" x14ac:dyDescent="0.25">
      <c r="A77" s="874"/>
      <c r="B77" s="349" t="s">
        <v>364</v>
      </c>
      <c r="C77" s="365"/>
      <c r="D77" s="361"/>
      <c r="E77" s="353"/>
      <c r="F77" s="361"/>
      <c r="G77" s="343"/>
      <c r="H77" s="361"/>
      <c r="I77" s="343"/>
      <c r="J77" s="361"/>
      <c r="K77" s="343"/>
      <c r="L77" s="361"/>
      <c r="M77" s="356"/>
      <c r="N77" s="361"/>
      <c r="O77" s="143"/>
      <c r="P77" s="209"/>
      <c r="Q77" s="209"/>
      <c r="R77" s="143"/>
      <c r="S77" s="209"/>
      <c r="T77" s="209"/>
      <c r="U77" s="143"/>
      <c r="V77" s="209"/>
      <c r="W77" s="209"/>
      <c r="X77" s="143"/>
      <c r="Y77" s="209"/>
      <c r="Z77" s="209"/>
      <c r="AA77" s="143"/>
      <c r="AB77" s="209"/>
      <c r="AC77" s="209"/>
      <c r="AD77" s="143"/>
      <c r="AE77" s="253"/>
      <c r="AF77" s="212"/>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row>
    <row r="78" spans="1:62" s="99" customFormat="1" ht="15.75" hidden="1" customHeight="1" x14ac:dyDescent="0.25">
      <c r="A78" s="874"/>
      <c r="B78" s="349" t="s">
        <v>365</v>
      </c>
      <c r="C78" s="365"/>
      <c r="D78" s="361"/>
      <c r="E78" s="353"/>
      <c r="F78" s="361"/>
      <c r="G78" s="343"/>
      <c r="H78" s="361"/>
      <c r="I78" s="343"/>
      <c r="J78" s="361"/>
      <c r="K78" s="343"/>
      <c r="L78" s="361"/>
      <c r="M78" s="356"/>
      <c r="N78" s="361"/>
      <c r="O78" s="143"/>
      <c r="P78" s="209"/>
      <c r="Q78" s="209"/>
      <c r="R78" s="143"/>
      <c r="S78" s="209"/>
      <c r="T78" s="209"/>
      <c r="U78" s="143"/>
      <c r="V78" s="209"/>
      <c r="W78" s="209"/>
      <c r="X78" s="143"/>
      <c r="Y78" s="209"/>
      <c r="Z78" s="209"/>
      <c r="AA78" s="143"/>
      <c r="AB78" s="209"/>
      <c r="AC78" s="209"/>
      <c r="AD78" s="143"/>
      <c r="AE78" s="253"/>
      <c r="AF78" s="212"/>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row>
    <row r="79" spans="1:62" s="99" customFormat="1" ht="15.75" hidden="1" customHeight="1" x14ac:dyDescent="0.25">
      <c r="A79" s="874"/>
      <c r="B79" s="349" t="s">
        <v>366</v>
      </c>
      <c r="C79" s="365"/>
      <c r="D79" s="361"/>
      <c r="E79" s="353"/>
      <c r="F79" s="361"/>
      <c r="G79" s="343"/>
      <c r="H79" s="361"/>
      <c r="I79" s="343"/>
      <c r="J79" s="361"/>
      <c r="K79" s="343"/>
      <c r="L79" s="361"/>
      <c r="M79" s="356"/>
      <c r="N79" s="361"/>
      <c r="O79" s="143"/>
      <c r="P79" s="209"/>
      <c r="Q79" s="209"/>
      <c r="R79" s="143"/>
      <c r="S79" s="209"/>
      <c r="T79" s="209"/>
      <c r="U79" s="143"/>
      <c r="V79" s="209"/>
      <c r="W79" s="209"/>
      <c r="X79" s="143"/>
      <c r="Y79" s="209"/>
      <c r="Z79" s="209"/>
      <c r="AA79" s="143"/>
      <c r="AB79" s="209"/>
      <c r="AC79" s="209"/>
      <c r="AD79" s="143"/>
      <c r="AE79" s="253"/>
      <c r="AF79" s="212"/>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row>
    <row r="80" spans="1:62" s="99" customFormat="1" ht="15.75" hidden="1" customHeight="1" x14ac:dyDescent="0.25">
      <c r="A80" s="874"/>
      <c r="B80" s="349" t="s">
        <v>367</v>
      </c>
      <c r="C80" s="365"/>
      <c r="D80" s="361"/>
      <c r="E80" s="353"/>
      <c r="F80" s="361"/>
      <c r="G80" s="343"/>
      <c r="H80" s="361"/>
      <c r="I80" s="343"/>
      <c r="J80" s="361"/>
      <c r="K80" s="343"/>
      <c r="L80" s="361"/>
      <c r="M80" s="356"/>
      <c r="N80" s="361"/>
      <c r="O80" s="143"/>
      <c r="P80" s="209"/>
      <c r="Q80" s="209"/>
      <c r="R80" s="143"/>
      <c r="S80" s="209"/>
      <c r="T80" s="209"/>
      <c r="U80" s="143"/>
      <c r="V80" s="209"/>
      <c r="W80" s="209"/>
      <c r="X80" s="143"/>
      <c r="Y80" s="209"/>
      <c r="Z80" s="209"/>
      <c r="AA80" s="143"/>
      <c r="AB80" s="209"/>
      <c r="AC80" s="209"/>
      <c r="AD80" s="143"/>
      <c r="AE80" s="253"/>
      <c r="AF80" s="212"/>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row>
    <row r="81" spans="1:62" s="99" customFormat="1" ht="15.75" hidden="1" customHeight="1" x14ac:dyDescent="0.25">
      <c r="A81" s="874"/>
      <c r="B81" s="349" t="s">
        <v>368</v>
      </c>
      <c r="C81" s="365"/>
      <c r="D81" s="361"/>
      <c r="E81" s="353"/>
      <c r="F81" s="361"/>
      <c r="G81" s="343"/>
      <c r="H81" s="361"/>
      <c r="I81" s="343"/>
      <c r="J81" s="361"/>
      <c r="K81" s="343"/>
      <c r="L81" s="361"/>
      <c r="M81" s="356"/>
      <c r="N81" s="361"/>
      <c r="O81" s="143"/>
      <c r="P81" s="209"/>
      <c r="Q81" s="209"/>
      <c r="R81" s="143"/>
      <c r="S81" s="209"/>
      <c r="T81" s="209"/>
      <c r="U81" s="143"/>
      <c r="V81" s="209"/>
      <c r="W81" s="209"/>
      <c r="X81" s="143"/>
      <c r="Y81" s="209"/>
      <c r="Z81" s="209"/>
      <c r="AA81" s="143"/>
      <c r="AB81" s="209"/>
      <c r="AC81" s="209"/>
      <c r="AD81" s="143"/>
      <c r="AE81" s="253"/>
      <c r="AF81" s="212"/>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row>
    <row r="82" spans="1:62" s="99" customFormat="1" ht="15.75" hidden="1" customHeight="1" x14ac:dyDescent="0.25">
      <c r="A82" s="874"/>
      <c r="B82" s="349" t="s">
        <v>369</v>
      </c>
      <c r="C82" s="365"/>
      <c r="D82" s="361"/>
      <c r="E82" s="353"/>
      <c r="F82" s="361"/>
      <c r="G82" s="343"/>
      <c r="H82" s="361"/>
      <c r="I82" s="343"/>
      <c r="J82" s="361"/>
      <c r="K82" s="343"/>
      <c r="L82" s="361"/>
      <c r="M82" s="356"/>
      <c r="N82" s="361"/>
      <c r="O82" s="143"/>
      <c r="P82" s="209"/>
      <c r="Q82" s="209"/>
      <c r="R82" s="143"/>
      <c r="S82" s="209"/>
      <c r="T82" s="209"/>
      <c r="U82" s="143"/>
      <c r="V82" s="209"/>
      <c r="W82" s="209"/>
      <c r="X82" s="143"/>
      <c r="Y82" s="209"/>
      <c r="Z82" s="209"/>
      <c r="AA82" s="143"/>
      <c r="AB82" s="209"/>
      <c r="AC82" s="209"/>
      <c r="AD82" s="143"/>
      <c r="AE82" s="253"/>
      <c r="AF82" s="212"/>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row>
    <row r="83" spans="1:62" s="99" customFormat="1" ht="15.75" hidden="1" customHeight="1" x14ac:dyDescent="0.25">
      <c r="A83" s="874"/>
      <c r="B83" s="349" t="s">
        <v>370</v>
      </c>
      <c r="C83" s="365"/>
      <c r="D83" s="361"/>
      <c r="E83" s="353"/>
      <c r="F83" s="361"/>
      <c r="G83" s="343"/>
      <c r="H83" s="361"/>
      <c r="I83" s="343"/>
      <c r="J83" s="361"/>
      <c r="K83" s="343"/>
      <c r="L83" s="361"/>
      <c r="M83" s="356"/>
      <c r="N83" s="361"/>
      <c r="O83" s="143"/>
      <c r="P83" s="209"/>
      <c r="Q83" s="209"/>
      <c r="R83" s="143"/>
      <c r="S83" s="209"/>
      <c r="T83" s="209"/>
      <c r="U83" s="143"/>
      <c r="V83" s="209"/>
      <c r="W83" s="209"/>
      <c r="X83" s="143"/>
      <c r="Y83" s="209"/>
      <c r="Z83" s="209"/>
      <c r="AA83" s="143"/>
      <c r="AB83" s="209"/>
      <c r="AC83" s="209"/>
      <c r="AD83" s="143"/>
      <c r="AE83" s="253"/>
      <c r="AF83" s="212"/>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row>
    <row r="84" spans="1:62" s="99" customFormat="1" ht="15.75" hidden="1" customHeight="1" x14ac:dyDescent="0.25">
      <c r="A84" s="874"/>
      <c r="B84" s="349" t="s">
        <v>371</v>
      </c>
      <c r="C84" s="365"/>
      <c r="D84" s="361"/>
      <c r="E84" s="353"/>
      <c r="F84" s="361"/>
      <c r="G84" s="343"/>
      <c r="H84" s="361"/>
      <c r="I84" s="343"/>
      <c r="J84" s="361"/>
      <c r="K84" s="343"/>
      <c r="L84" s="361"/>
      <c r="M84" s="356"/>
      <c r="N84" s="361"/>
      <c r="O84" s="143"/>
      <c r="P84" s="209"/>
      <c r="Q84" s="209"/>
      <c r="R84" s="143"/>
      <c r="S84" s="209"/>
      <c r="T84" s="209"/>
      <c r="U84" s="143"/>
      <c r="V84" s="209"/>
      <c r="W84" s="209"/>
      <c r="X84" s="143"/>
      <c r="Y84" s="209"/>
      <c r="Z84" s="209"/>
      <c r="AA84" s="143"/>
      <c r="AB84" s="209"/>
      <c r="AC84" s="209"/>
      <c r="AD84" s="143"/>
      <c r="AE84" s="253"/>
      <c r="AF84" s="212"/>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row>
    <row r="85" spans="1:62" s="99" customFormat="1" ht="15.75" hidden="1" customHeight="1" x14ac:dyDescent="0.25">
      <c r="A85" s="874"/>
      <c r="B85" s="349" t="s">
        <v>372</v>
      </c>
      <c r="C85" s="365"/>
      <c r="D85" s="361"/>
      <c r="E85" s="353"/>
      <c r="F85" s="361"/>
      <c r="G85" s="343"/>
      <c r="H85" s="361"/>
      <c r="I85" s="343"/>
      <c r="J85" s="361"/>
      <c r="K85" s="343"/>
      <c r="L85" s="361"/>
      <c r="M85" s="356"/>
      <c r="N85" s="361"/>
      <c r="O85" s="143"/>
      <c r="P85" s="209"/>
      <c r="Q85" s="209"/>
      <c r="R85" s="143"/>
      <c r="S85" s="209"/>
      <c r="T85" s="209"/>
      <c r="U85" s="143"/>
      <c r="V85" s="209"/>
      <c r="W85" s="209"/>
      <c r="X85" s="143"/>
      <c r="Y85" s="209"/>
      <c r="Z85" s="209"/>
      <c r="AA85" s="143"/>
      <c r="AB85" s="209"/>
      <c r="AC85" s="209"/>
      <c r="AD85" s="143"/>
      <c r="AE85" s="253"/>
      <c r="AF85" s="212"/>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row>
    <row r="86" spans="1:62" s="99" customFormat="1" ht="15.75" hidden="1" customHeight="1" x14ac:dyDescent="0.25">
      <c r="A86" s="874"/>
      <c r="B86" s="349" t="s">
        <v>373</v>
      </c>
      <c r="C86" s="365"/>
      <c r="D86" s="361"/>
      <c r="E86" s="353"/>
      <c r="F86" s="361"/>
      <c r="G86" s="343"/>
      <c r="H86" s="361"/>
      <c r="I86" s="343"/>
      <c r="J86" s="361"/>
      <c r="K86" s="343"/>
      <c r="L86" s="361"/>
      <c r="M86" s="356"/>
      <c r="N86" s="361"/>
      <c r="O86" s="143"/>
      <c r="P86" s="209"/>
      <c r="Q86" s="209"/>
      <c r="R86" s="143"/>
      <c r="S86" s="209"/>
      <c r="T86" s="209"/>
      <c r="U86" s="143"/>
      <c r="V86" s="209"/>
      <c r="W86" s="209"/>
      <c r="X86" s="143"/>
      <c r="Y86" s="209"/>
      <c r="Z86" s="209"/>
      <c r="AA86" s="143"/>
      <c r="AB86" s="209"/>
      <c r="AC86" s="209"/>
      <c r="AD86" s="143"/>
      <c r="AE86" s="253"/>
      <c r="AF86" s="212"/>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row>
    <row r="87" spans="1:62" s="99" customFormat="1" ht="15.75" hidden="1" customHeight="1" x14ac:dyDescent="0.25">
      <c r="A87" s="874"/>
      <c r="B87" s="349" t="s">
        <v>374</v>
      </c>
      <c r="C87" s="365"/>
      <c r="D87" s="361"/>
      <c r="E87" s="353"/>
      <c r="F87" s="361"/>
      <c r="G87" s="343"/>
      <c r="H87" s="361"/>
      <c r="I87" s="343"/>
      <c r="J87" s="361"/>
      <c r="K87" s="343"/>
      <c r="L87" s="361"/>
      <c r="M87" s="356"/>
      <c r="N87" s="361"/>
      <c r="O87" s="143"/>
      <c r="P87" s="209"/>
      <c r="Q87" s="209"/>
      <c r="R87" s="143"/>
      <c r="S87" s="209"/>
      <c r="T87" s="209"/>
      <c r="U87" s="143"/>
      <c r="V87" s="209"/>
      <c r="W87" s="209"/>
      <c r="X87" s="143"/>
      <c r="Y87" s="209"/>
      <c r="Z87" s="209"/>
      <c r="AA87" s="143"/>
      <c r="AB87" s="209"/>
      <c r="AC87" s="209"/>
      <c r="AD87" s="143"/>
      <c r="AE87" s="253"/>
      <c r="AF87" s="212"/>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row>
    <row r="88" spans="1:62" s="99" customFormat="1" ht="15.75" hidden="1" customHeight="1" x14ac:dyDescent="0.25">
      <c r="A88" s="874"/>
      <c r="B88" s="349" t="s">
        <v>375</v>
      </c>
      <c r="C88" s="365"/>
      <c r="D88" s="361"/>
      <c r="E88" s="353"/>
      <c r="F88" s="361"/>
      <c r="G88" s="343"/>
      <c r="H88" s="361"/>
      <c r="I88" s="343"/>
      <c r="J88" s="361"/>
      <c r="K88" s="343"/>
      <c r="L88" s="361"/>
      <c r="M88" s="356"/>
      <c r="N88" s="361"/>
      <c r="O88" s="143"/>
      <c r="P88" s="209"/>
      <c r="Q88" s="209"/>
      <c r="R88" s="143"/>
      <c r="S88" s="209"/>
      <c r="T88" s="209"/>
      <c r="U88" s="143"/>
      <c r="V88" s="209"/>
      <c r="W88" s="209"/>
      <c r="X88" s="143"/>
      <c r="Y88" s="209"/>
      <c r="Z88" s="209"/>
      <c r="AA88" s="143"/>
      <c r="AB88" s="209"/>
      <c r="AC88" s="209"/>
      <c r="AD88" s="143"/>
      <c r="AE88" s="253"/>
      <c r="AF88" s="212"/>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row>
    <row r="89" spans="1:62" s="99" customFormat="1" ht="15.75" hidden="1" customHeight="1" x14ac:dyDescent="0.25">
      <c r="A89" s="874"/>
      <c r="B89" s="349" t="s">
        <v>376</v>
      </c>
      <c r="C89" s="365"/>
      <c r="D89" s="361"/>
      <c r="E89" s="353"/>
      <c r="F89" s="361"/>
      <c r="G89" s="343"/>
      <c r="H89" s="361"/>
      <c r="I89" s="343"/>
      <c r="J89" s="361"/>
      <c r="K89" s="343"/>
      <c r="L89" s="361"/>
      <c r="M89" s="356"/>
      <c r="N89" s="361"/>
      <c r="O89" s="143"/>
      <c r="P89" s="209"/>
      <c r="Q89" s="209"/>
      <c r="R89" s="143"/>
      <c r="S89" s="209"/>
      <c r="T89" s="209"/>
      <c r="U89" s="143"/>
      <c r="V89" s="209"/>
      <c r="W89" s="209"/>
      <c r="X89" s="143"/>
      <c r="Y89" s="209"/>
      <c r="Z89" s="209"/>
      <c r="AA89" s="143"/>
      <c r="AB89" s="209"/>
      <c r="AC89" s="209"/>
      <c r="AD89" s="143"/>
      <c r="AE89" s="253"/>
      <c r="AF89" s="212"/>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row>
    <row r="90" spans="1:62" s="99" customFormat="1" ht="15.75" hidden="1" customHeight="1" x14ac:dyDescent="0.25">
      <c r="A90" s="874"/>
      <c r="B90" s="349" t="s">
        <v>377</v>
      </c>
      <c r="C90" s="365"/>
      <c r="D90" s="361"/>
      <c r="E90" s="353"/>
      <c r="F90" s="361"/>
      <c r="G90" s="343"/>
      <c r="H90" s="361"/>
      <c r="I90" s="343"/>
      <c r="J90" s="361"/>
      <c r="K90" s="343"/>
      <c r="L90" s="361"/>
      <c r="M90" s="356"/>
      <c r="N90" s="361"/>
      <c r="O90" s="143"/>
      <c r="P90" s="209"/>
      <c r="Q90" s="209"/>
      <c r="R90" s="143"/>
      <c r="S90" s="209"/>
      <c r="T90" s="209"/>
      <c r="U90" s="143"/>
      <c r="V90" s="209"/>
      <c r="W90" s="209"/>
      <c r="X90" s="143"/>
      <c r="Y90" s="209"/>
      <c r="Z90" s="209"/>
      <c r="AA90" s="143"/>
      <c r="AB90" s="209"/>
      <c r="AC90" s="209"/>
      <c r="AD90" s="143"/>
      <c r="AE90" s="253"/>
      <c r="AF90" s="212"/>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row>
    <row r="91" spans="1:62" s="99" customFormat="1" ht="15.75" hidden="1" customHeight="1" x14ac:dyDescent="0.25">
      <c r="A91" s="874"/>
      <c r="B91" s="349" t="s">
        <v>378</v>
      </c>
      <c r="C91" s="365"/>
      <c r="D91" s="361"/>
      <c r="E91" s="353"/>
      <c r="F91" s="361"/>
      <c r="G91" s="343"/>
      <c r="H91" s="361"/>
      <c r="I91" s="343"/>
      <c r="J91" s="361"/>
      <c r="K91" s="343"/>
      <c r="L91" s="361"/>
      <c r="M91" s="356"/>
      <c r="N91" s="361"/>
      <c r="O91" s="143"/>
      <c r="P91" s="209"/>
      <c r="Q91" s="209"/>
      <c r="R91" s="143"/>
      <c r="S91" s="209"/>
      <c r="T91" s="209"/>
      <c r="U91" s="143"/>
      <c r="V91" s="209"/>
      <c r="W91" s="209"/>
      <c r="X91" s="143"/>
      <c r="Y91" s="209"/>
      <c r="Z91" s="209"/>
      <c r="AA91" s="143"/>
      <c r="AB91" s="209"/>
      <c r="AC91" s="209"/>
      <c r="AD91" s="143"/>
      <c r="AE91" s="253"/>
      <c r="AF91" s="212"/>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row>
    <row r="92" spans="1:62" s="99" customFormat="1" ht="15.75" hidden="1" customHeight="1" x14ac:dyDescent="0.25">
      <c r="A92" s="874"/>
      <c r="B92" s="349" t="s">
        <v>379</v>
      </c>
      <c r="C92" s="365"/>
      <c r="D92" s="361"/>
      <c r="E92" s="353"/>
      <c r="F92" s="361"/>
      <c r="G92" s="343"/>
      <c r="H92" s="361"/>
      <c r="I92" s="343"/>
      <c r="J92" s="361"/>
      <c r="K92" s="343"/>
      <c r="L92" s="361"/>
      <c r="M92" s="356"/>
      <c r="N92" s="361"/>
      <c r="O92" s="143"/>
      <c r="P92" s="209"/>
      <c r="Q92" s="209"/>
      <c r="R92" s="143"/>
      <c r="S92" s="209"/>
      <c r="T92" s="209"/>
      <c r="U92" s="143"/>
      <c r="V92" s="209"/>
      <c r="W92" s="209"/>
      <c r="X92" s="143"/>
      <c r="Y92" s="209"/>
      <c r="Z92" s="209"/>
      <c r="AA92" s="143"/>
      <c r="AB92" s="209"/>
      <c r="AC92" s="209"/>
      <c r="AD92" s="143"/>
      <c r="AE92" s="253"/>
      <c r="AF92" s="212"/>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row>
    <row r="93" spans="1:62" s="99" customFormat="1" ht="15.75" hidden="1" customHeight="1" x14ac:dyDescent="0.25">
      <c r="A93" s="874"/>
      <c r="B93" s="349" t="s">
        <v>380</v>
      </c>
      <c r="C93" s="365"/>
      <c r="D93" s="361"/>
      <c r="E93" s="353"/>
      <c r="F93" s="361"/>
      <c r="G93" s="343"/>
      <c r="H93" s="361"/>
      <c r="I93" s="343"/>
      <c r="J93" s="361"/>
      <c r="K93" s="343"/>
      <c r="L93" s="361"/>
      <c r="M93" s="356"/>
      <c r="N93" s="361"/>
      <c r="O93" s="143"/>
      <c r="P93" s="209"/>
      <c r="Q93" s="209"/>
      <c r="R93" s="143"/>
      <c r="S93" s="209"/>
      <c r="T93" s="209"/>
      <c r="U93" s="143"/>
      <c r="V93" s="209"/>
      <c r="W93" s="209"/>
      <c r="X93" s="143"/>
      <c r="Y93" s="209"/>
      <c r="Z93" s="209"/>
      <c r="AA93" s="143"/>
      <c r="AB93" s="209"/>
      <c r="AC93" s="209"/>
      <c r="AD93" s="143"/>
      <c r="AE93" s="253"/>
      <c r="AF93" s="212"/>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row>
    <row r="94" spans="1:62" s="99" customFormat="1" ht="15.75" hidden="1" customHeight="1" x14ac:dyDescent="0.25">
      <c r="A94" s="874"/>
      <c r="B94" s="349" t="s">
        <v>381</v>
      </c>
      <c r="C94" s="365"/>
      <c r="D94" s="361"/>
      <c r="E94" s="353"/>
      <c r="F94" s="361"/>
      <c r="G94" s="343"/>
      <c r="H94" s="361"/>
      <c r="I94" s="343"/>
      <c r="J94" s="361"/>
      <c r="K94" s="343"/>
      <c r="L94" s="361"/>
      <c r="M94" s="356"/>
      <c r="N94" s="361"/>
      <c r="O94" s="143"/>
      <c r="P94" s="209"/>
      <c r="Q94" s="209"/>
      <c r="R94" s="143"/>
      <c r="S94" s="209"/>
      <c r="T94" s="209"/>
      <c r="U94" s="143"/>
      <c r="V94" s="209"/>
      <c r="W94" s="209"/>
      <c r="X94" s="143"/>
      <c r="Y94" s="209"/>
      <c r="Z94" s="209"/>
      <c r="AA94" s="143"/>
      <c r="AB94" s="209"/>
      <c r="AC94" s="209"/>
      <c r="AD94" s="143"/>
      <c r="AE94" s="253"/>
      <c r="AF94" s="212"/>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row>
    <row r="95" spans="1:62" s="99" customFormat="1" ht="15.75" hidden="1" customHeight="1" x14ac:dyDescent="0.25">
      <c r="A95" s="874"/>
      <c r="B95" s="350" t="s">
        <v>382</v>
      </c>
      <c r="C95" s="366"/>
      <c r="D95" s="362"/>
      <c r="E95" s="354"/>
      <c r="F95" s="362"/>
      <c r="G95" s="347"/>
      <c r="H95" s="362"/>
      <c r="I95" s="347"/>
      <c r="J95" s="362"/>
      <c r="K95" s="347"/>
      <c r="L95" s="362"/>
      <c r="M95" s="358"/>
      <c r="N95" s="362"/>
      <c r="O95" s="143"/>
      <c r="P95" s="209"/>
      <c r="Q95" s="209"/>
      <c r="R95" s="143"/>
      <c r="S95" s="209"/>
      <c r="T95" s="209"/>
      <c r="U95" s="143"/>
      <c r="V95" s="209"/>
      <c r="W95" s="209"/>
      <c r="X95" s="143"/>
      <c r="Y95" s="209"/>
      <c r="Z95" s="209"/>
      <c r="AA95" s="143"/>
      <c r="AB95" s="209"/>
      <c r="AC95" s="209"/>
      <c r="AD95" s="143"/>
      <c r="AE95" s="253"/>
      <c r="AF95" s="212"/>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row>
    <row r="96" spans="1:62" s="99" customFormat="1" ht="29.25" hidden="1" customHeight="1" x14ac:dyDescent="0.25">
      <c r="A96" s="662"/>
      <c r="B96" s="351" t="s">
        <v>93</v>
      </c>
      <c r="C96" s="367"/>
      <c r="D96" s="363"/>
      <c r="E96" s="346"/>
      <c r="F96" s="363"/>
      <c r="G96" s="345"/>
      <c r="H96" s="363"/>
      <c r="I96" s="345"/>
      <c r="J96" s="363"/>
      <c r="K96" s="345"/>
      <c r="L96" s="363"/>
      <c r="M96" s="359"/>
      <c r="N96" s="363"/>
      <c r="O96" s="208"/>
      <c r="P96" s="210"/>
      <c r="Q96" s="210"/>
      <c r="R96" s="208"/>
      <c r="S96" s="210"/>
      <c r="T96" s="210"/>
      <c r="U96" s="208"/>
      <c r="V96" s="210"/>
      <c r="W96" s="210"/>
      <c r="X96" s="208"/>
      <c r="Y96" s="210"/>
      <c r="Z96" s="210"/>
      <c r="AA96" s="208"/>
      <c r="AB96" s="210"/>
      <c r="AC96" s="210"/>
      <c r="AD96" s="208"/>
      <c r="AE96" s="254"/>
      <c r="AF96" s="213"/>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row>
    <row r="97" spans="1:62" s="68" customFormat="1" ht="24" hidden="1" customHeight="1" x14ac:dyDescent="0.25">
      <c r="K97" s="163"/>
      <c r="L97" s="163"/>
      <c r="M97" s="163"/>
      <c r="N97" s="163"/>
      <c r="O97" s="163"/>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row>
    <row r="98" spans="1:62" s="68" customFormat="1" ht="24" hidden="1" customHeight="1" thickBot="1" x14ac:dyDescent="0.3">
      <c r="A98" s="661" t="s">
        <v>383</v>
      </c>
      <c r="B98" s="661" t="s">
        <v>360</v>
      </c>
      <c r="C98" s="788" t="s">
        <v>99</v>
      </c>
      <c r="D98" s="885"/>
      <c r="E98" s="885"/>
      <c r="F98" s="885"/>
      <c r="G98" s="885"/>
      <c r="H98" s="885"/>
      <c r="I98" s="885"/>
      <c r="J98" s="885"/>
      <c r="K98" s="885"/>
      <c r="L98" s="885"/>
      <c r="M98" s="885"/>
      <c r="N98" s="789"/>
      <c r="O98" s="888" t="s">
        <v>236</v>
      </c>
      <c r="P98" s="889"/>
      <c r="Q98" s="889"/>
      <c r="R98" s="889"/>
      <c r="S98" s="889"/>
      <c r="T98" s="889"/>
      <c r="U98" s="889"/>
      <c r="V98" s="889"/>
      <c r="W98" s="889"/>
      <c r="X98" s="889"/>
      <c r="Y98" s="889"/>
      <c r="Z98" s="889"/>
      <c r="AA98" s="889"/>
      <c r="AB98" s="889"/>
      <c r="AC98" s="889"/>
      <c r="AD98" s="889"/>
      <c r="AE98" s="889"/>
      <c r="AF98" s="890"/>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row>
    <row r="99" spans="1:62" s="68" customFormat="1" ht="24" hidden="1" customHeight="1" thickBot="1" x14ac:dyDescent="0.3">
      <c r="A99" s="874"/>
      <c r="B99" s="874"/>
      <c r="C99" s="788" t="s">
        <v>246</v>
      </c>
      <c r="D99" s="789"/>
      <c r="E99" s="788" t="s">
        <v>247</v>
      </c>
      <c r="F99" s="789"/>
      <c r="G99" s="788" t="s">
        <v>248</v>
      </c>
      <c r="H99" s="789"/>
      <c r="I99" s="788" t="s">
        <v>249</v>
      </c>
      <c r="J99" s="789"/>
      <c r="K99" s="788" t="s">
        <v>356</v>
      </c>
      <c r="L99" s="789"/>
      <c r="M99" s="788" t="s">
        <v>251</v>
      </c>
      <c r="N99" s="789"/>
      <c r="O99" s="888" t="s">
        <v>246</v>
      </c>
      <c r="P99" s="889"/>
      <c r="Q99" s="890"/>
      <c r="R99" s="888" t="s">
        <v>247</v>
      </c>
      <c r="S99" s="889"/>
      <c r="T99" s="890"/>
      <c r="U99" s="888" t="s">
        <v>248</v>
      </c>
      <c r="V99" s="889"/>
      <c r="W99" s="890"/>
      <c r="X99" s="888" t="s">
        <v>249</v>
      </c>
      <c r="Y99" s="889"/>
      <c r="Z99" s="890"/>
      <c r="AA99" s="888" t="s">
        <v>356</v>
      </c>
      <c r="AB99" s="889"/>
      <c r="AC99" s="890"/>
      <c r="AD99" s="888" t="s">
        <v>251</v>
      </c>
      <c r="AE99" s="889"/>
      <c r="AF99" s="890"/>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row>
    <row r="100" spans="1:62" s="68" customFormat="1" ht="29.25" hidden="1" customHeight="1" x14ac:dyDescent="0.25">
      <c r="A100" s="874"/>
      <c r="B100" s="662"/>
      <c r="C100" s="214" t="s">
        <v>100</v>
      </c>
      <c r="D100" s="196" t="s">
        <v>361</v>
      </c>
      <c r="E100" s="214" t="s">
        <v>100</v>
      </c>
      <c r="F100" s="196" t="s">
        <v>361</v>
      </c>
      <c r="G100" s="214" t="s">
        <v>100</v>
      </c>
      <c r="H100" s="196" t="s">
        <v>361</v>
      </c>
      <c r="I100" s="214" t="s">
        <v>100</v>
      </c>
      <c r="J100" s="196" t="s">
        <v>361</v>
      </c>
      <c r="K100" s="214" t="s">
        <v>100</v>
      </c>
      <c r="L100" s="196" t="s">
        <v>361</v>
      </c>
      <c r="M100" s="214" t="s">
        <v>100</v>
      </c>
      <c r="N100" s="196" t="s">
        <v>361</v>
      </c>
      <c r="O100" s="199" t="s">
        <v>100</v>
      </c>
      <c r="P100" s="199" t="s">
        <v>362</v>
      </c>
      <c r="Q100" s="199" t="s">
        <v>223</v>
      </c>
      <c r="R100" s="199" t="s">
        <v>100</v>
      </c>
      <c r="S100" s="199" t="s">
        <v>362</v>
      </c>
      <c r="T100" s="199" t="s">
        <v>223</v>
      </c>
      <c r="U100" s="199" t="s">
        <v>100</v>
      </c>
      <c r="V100" s="199" t="s">
        <v>362</v>
      </c>
      <c r="W100" s="199" t="s">
        <v>223</v>
      </c>
      <c r="X100" s="199" t="s">
        <v>100</v>
      </c>
      <c r="Y100" s="199" t="s">
        <v>362</v>
      </c>
      <c r="Z100" s="199" t="s">
        <v>223</v>
      </c>
      <c r="AA100" s="199" t="s">
        <v>100</v>
      </c>
      <c r="AB100" s="199" t="s">
        <v>362</v>
      </c>
      <c r="AC100" s="199" t="s">
        <v>223</v>
      </c>
      <c r="AD100" s="199" t="s">
        <v>100</v>
      </c>
      <c r="AE100" s="199" t="s">
        <v>362</v>
      </c>
      <c r="AF100" s="199" t="s">
        <v>223</v>
      </c>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row>
    <row r="101" spans="1:62" s="68" customFormat="1" ht="16.5" hidden="1" x14ac:dyDescent="0.25">
      <c r="A101" s="874"/>
      <c r="B101" s="348" t="s">
        <v>363</v>
      </c>
      <c r="C101" s="364"/>
      <c r="D101" s="360"/>
      <c r="E101" s="352"/>
      <c r="F101" s="360"/>
      <c r="G101" s="344"/>
      <c r="H101" s="360"/>
      <c r="I101" s="344"/>
      <c r="J101" s="360"/>
      <c r="K101" s="344"/>
      <c r="L101" s="360"/>
      <c r="M101" s="357"/>
      <c r="N101" s="360"/>
      <c r="O101" s="143"/>
      <c r="P101" s="209"/>
      <c r="Q101" s="209"/>
      <c r="R101" s="143"/>
      <c r="S101" s="209"/>
      <c r="T101" s="209"/>
      <c r="U101" s="143"/>
      <c r="V101" s="209"/>
      <c r="W101" s="209"/>
      <c r="X101" s="143"/>
      <c r="Y101" s="209"/>
      <c r="Z101" s="209"/>
      <c r="AA101" s="143"/>
      <c r="AB101" s="209"/>
      <c r="AC101" s="209"/>
      <c r="AD101" s="143"/>
      <c r="AE101" s="253"/>
      <c r="AF101" s="212"/>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s="68" customFormat="1" ht="16.5" hidden="1" x14ac:dyDescent="0.25">
      <c r="A102" s="874"/>
      <c r="B102" s="349" t="s">
        <v>364</v>
      </c>
      <c r="C102" s="365"/>
      <c r="D102" s="361"/>
      <c r="E102" s="353"/>
      <c r="F102" s="361"/>
      <c r="G102" s="343"/>
      <c r="H102" s="361"/>
      <c r="I102" s="343"/>
      <c r="J102" s="361"/>
      <c r="K102" s="343"/>
      <c r="L102" s="361"/>
      <c r="M102" s="356"/>
      <c r="N102" s="361"/>
      <c r="O102" s="143"/>
      <c r="P102" s="209"/>
      <c r="Q102" s="209"/>
      <c r="R102" s="143"/>
      <c r="S102" s="209"/>
      <c r="T102" s="209"/>
      <c r="U102" s="143"/>
      <c r="V102" s="209"/>
      <c r="W102" s="209"/>
      <c r="X102" s="143"/>
      <c r="Y102" s="209"/>
      <c r="Z102" s="209"/>
      <c r="AA102" s="143"/>
      <c r="AB102" s="209"/>
      <c r="AC102" s="209"/>
      <c r="AD102" s="143"/>
      <c r="AE102" s="253"/>
      <c r="AF102" s="212"/>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row>
    <row r="103" spans="1:62" s="68" customFormat="1" ht="16.5" hidden="1" x14ac:dyDescent="0.25">
      <c r="A103" s="874"/>
      <c r="B103" s="349" t="s">
        <v>365</v>
      </c>
      <c r="C103" s="365"/>
      <c r="D103" s="361"/>
      <c r="E103" s="353"/>
      <c r="F103" s="361"/>
      <c r="G103" s="343"/>
      <c r="H103" s="361"/>
      <c r="I103" s="343"/>
      <c r="J103" s="361"/>
      <c r="K103" s="343"/>
      <c r="L103" s="361"/>
      <c r="M103" s="356"/>
      <c r="N103" s="361"/>
      <c r="O103" s="143"/>
      <c r="P103" s="209"/>
      <c r="Q103" s="209"/>
      <c r="R103" s="143"/>
      <c r="S103" s="209"/>
      <c r="T103" s="209"/>
      <c r="U103" s="143"/>
      <c r="V103" s="209"/>
      <c r="W103" s="209"/>
      <c r="X103" s="143"/>
      <c r="Y103" s="209"/>
      <c r="Z103" s="209"/>
      <c r="AA103" s="143"/>
      <c r="AB103" s="209"/>
      <c r="AC103" s="209"/>
      <c r="AD103" s="143"/>
      <c r="AE103" s="253"/>
      <c r="AF103" s="212"/>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row>
    <row r="104" spans="1:62" s="68" customFormat="1" ht="16.5" hidden="1" x14ac:dyDescent="0.25">
      <c r="A104" s="874"/>
      <c r="B104" s="349" t="s">
        <v>366</v>
      </c>
      <c r="C104" s="365"/>
      <c r="D104" s="361"/>
      <c r="E104" s="353"/>
      <c r="F104" s="361"/>
      <c r="G104" s="343"/>
      <c r="H104" s="361"/>
      <c r="I104" s="343"/>
      <c r="J104" s="361"/>
      <c r="K104" s="343"/>
      <c r="L104" s="361"/>
      <c r="M104" s="356"/>
      <c r="N104" s="361"/>
      <c r="O104" s="143"/>
      <c r="P104" s="209"/>
      <c r="Q104" s="209"/>
      <c r="R104" s="143"/>
      <c r="S104" s="209"/>
      <c r="T104" s="209"/>
      <c r="U104" s="143"/>
      <c r="V104" s="209"/>
      <c r="W104" s="209"/>
      <c r="X104" s="143"/>
      <c r="Y104" s="209"/>
      <c r="Z104" s="209"/>
      <c r="AA104" s="143"/>
      <c r="AB104" s="209"/>
      <c r="AC104" s="209"/>
      <c r="AD104" s="143"/>
      <c r="AE104" s="253"/>
      <c r="AF104" s="212"/>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row>
    <row r="105" spans="1:62" s="68" customFormat="1" ht="16.5" hidden="1" x14ac:dyDescent="0.25">
      <c r="A105" s="874"/>
      <c r="B105" s="349" t="s">
        <v>367</v>
      </c>
      <c r="C105" s="365"/>
      <c r="D105" s="361"/>
      <c r="E105" s="353"/>
      <c r="F105" s="361"/>
      <c r="G105" s="343"/>
      <c r="H105" s="361"/>
      <c r="I105" s="343"/>
      <c r="J105" s="361"/>
      <c r="K105" s="343"/>
      <c r="L105" s="361"/>
      <c r="M105" s="356"/>
      <c r="N105" s="361"/>
      <c r="O105" s="143"/>
      <c r="P105" s="209"/>
      <c r="Q105" s="209"/>
      <c r="R105" s="143"/>
      <c r="S105" s="209"/>
      <c r="T105" s="209"/>
      <c r="U105" s="143"/>
      <c r="V105" s="209"/>
      <c r="W105" s="209"/>
      <c r="X105" s="143"/>
      <c r="Y105" s="209"/>
      <c r="Z105" s="209"/>
      <c r="AA105" s="143"/>
      <c r="AB105" s="209"/>
      <c r="AC105" s="209"/>
      <c r="AD105" s="143"/>
      <c r="AE105" s="253"/>
      <c r="AF105" s="212"/>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row>
    <row r="106" spans="1:62" s="68" customFormat="1" ht="16.5" hidden="1" x14ac:dyDescent="0.25">
      <c r="A106" s="874"/>
      <c r="B106" s="349" t="s">
        <v>368</v>
      </c>
      <c r="C106" s="365"/>
      <c r="D106" s="361"/>
      <c r="E106" s="353"/>
      <c r="F106" s="361"/>
      <c r="G106" s="343"/>
      <c r="H106" s="361"/>
      <c r="I106" s="343"/>
      <c r="J106" s="361"/>
      <c r="K106" s="343"/>
      <c r="L106" s="361"/>
      <c r="M106" s="356"/>
      <c r="N106" s="361"/>
      <c r="O106" s="143"/>
      <c r="P106" s="209"/>
      <c r="Q106" s="209"/>
      <c r="R106" s="143"/>
      <c r="S106" s="209"/>
      <c r="T106" s="209"/>
      <c r="U106" s="143"/>
      <c r="V106" s="209"/>
      <c r="W106" s="209"/>
      <c r="X106" s="143"/>
      <c r="Y106" s="209"/>
      <c r="Z106" s="209"/>
      <c r="AA106" s="143"/>
      <c r="AB106" s="209"/>
      <c r="AC106" s="209"/>
      <c r="AD106" s="143"/>
      <c r="AE106" s="253"/>
      <c r="AF106" s="212"/>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row>
    <row r="107" spans="1:62" s="68" customFormat="1" ht="16.5" hidden="1" x14ac:dyDescent="0.25">
      <c r="A107" s="874"/>
      <c r="B107" s="349" t="s">
        <v>369</v>
      </c>
      <c r="C107" s="365"/>
      <c r="D107" s="361"/>
      <c r="E107" s="353"/>
      <c r="F107" s="361"/>
      <c r="G107" s="343"/>
      <c r="H107" s="361"/>
      <c r="I107" s="343"/>
      <c r="J107" s="361"/>
      <c r="K107" s="343"/>
      <c r="L107" s="361"/>
      <c r="M107" s="356"/>
      <c r="N107" s="361"/>
      <c r="O107" s="143"/>
      <c r="P107" s="209"/>
      <c r="Q107" s="209"/>
      <c r="R107" s="143"/>
      <c r="S107" s="209"/>
      <c r="T107" s="209"/>
      <c r="U107" s="143"/>
      <c r="V107" s="209"/>
      <c r="W107" s="209"/>
      <c r="X107" s="143"/>
      <c r="Y107" s="209"/>
      <c r="Z107" s="209"/>
      <c r="AA107" s="143"/>
      <c r="AB107" s="209"/>
      <c r="AC107" s="209"/>
      <c r="AD107" s="143"/>
      <c r="AE107" s="253"/>
      <c r="AF107" s="212"/>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row>
    <row r="108" spans="1:62" s="68" customFormat="1" ht="16.5" hidden="1" x14ac:dyDescent="0.25">
      <c r="A108" s="874"/>
      <c r="B108" s="349" t="s">
        <v>370</v>
      </c>
      <c r="C108" s="365"/>
      <c r="D108" s="361"/>
      <c r="E108" s="353"/>
      <c r="F108" s="361"/>
      <c r="G108" s="343"/>
      <c r="H108" s="361"/>
      <c r="I108" s="343"/>
      <c r="J108" s="361"/>
      <c r="K108" s="343"/>
      <c r="L108" s="361"/>
      <c r="M108" s="356"/>
      <c r="N108" s="361"/>
      <c r="O108" s="143"/>
      <c r="P108" s="209"/>
      <c r="Q108" s="209"/>
      <c r="R108" s="143"/>
      <c r="S108" s="209"/>
      <c r="T108" s="209"/>
      <c r="U108" s="143"/>
      <c r="V108" s="209"/>
      <c r="W108" s="209"/>
      <c r="X108" s="143"/>
      <c r="Y108" s="209"/>
      <c r="Z108" s="209"/>
      <c r="AA108" s="143"/>
      <c r="AB108" s="209"/>
      <c r="AC108" s="209"/>
      <c r="AD108" s="143"/>
      <c r="AE108" s="253"/>
      <c r="AF108" s="212"/>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s="68" customFormat="1" ht="16.5" hidden="1" x14ac:dyDescent="0.25">
      <c r="A109" s="874"/>
      <c r="B109" s="349" t="s">
        <v>371</v>
      </c>
      <c r="C109" s="365"/>
      <c r="D109" s="361"/>
      <c r="E109" s="353"/>
      <c r="F109" s="361"/>
      <c r="G109" s="343"/>
      <c r="H109" s="361"/>
      <c r="I109" s="343"/>
      <c r="J109" s="361"/>
      <c r="K109" s="343"/>
      <c r="L109" s="361"/>
      <c r="M109" s="356"/>
      <c r="N109" s="361"/>
      <c r="O109" s="143"/>
      <c r="P109" s="209"/>
      <c r="Q109" s="209"/>
      <c r="R109" s="143"/>
      <c r="S109" s="209"/>
      <c r="T109" s="209"/>
      <c r="U109" s="143"/>
      <c r="V109" s="209"/>
      <c r="W109" s="209"/>
      <c r="X109" s="143"/>
      <c r="Y109" s="209"/>
      <c r="Z109" s="209"/>
      <c r="AA109" s="143"/>
      <c r="AB109" s="209"/>
      <c r="AC109" s="209"/>
      <c r="AD109" s="143"/>
      <c r="AE109" s="253"/>
      <c r="AF109" s="212"/>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row>
    <row r="110" spans="1:62" s="68" customFormat="1" ht="16.5" hidden="1" x14ac:dyDescent="0.25">
      <c r="A110" s="874"/>
      <c r="B110" s="349" t="s">
        <v>372</v>
      </c>
      <c r="C110" s="365"/>
      <c r="D110" s="361"/>
      <c r="E110" s="353"/>
      <c r="F110" s="361"/>
      <c r="G110" s="343"/>
      <c r="H110" s="361"/>
      <c r="I110" s="343"/>
      <c r="J110" s="361"/>
      <c r="K110" s="343"/>
      <c r="L110" s="361"/>
      <c r="M110" s="356"/>
      <c r="N110" s="361"/>
      <c r="O110" s="143"/>
      <c r="P110" s="209"/>
      <c r="Q110" s="209"/>
      <c r="R110" s="143"/>
      <c r="S110" s="209"/>
      <c r="T110" s="209"/>
      <c r="U110" s="143"/>
      <c r="V110" s="209"/>
      <c r="W110" s="209"/>
      <c r="X110" s="143"/>
      <c r="Y110" s="209"/>
      <c r="Z110" s="209"/>
      <c r="AA110" s="143"/>
      <c r="AB110" s="209"/>
      <c r="AC110" s="209"/>
      <c r="AD110" s="143"/>
      <c r="AE110" s="253"/>
      <c r="AF110" s="212"/>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row>
    <row r="111" spans="1:62" s="68" customFormat="1" ht="16.5" hidden="1" x14ac:dyDescent="0.25">
      <c r="A111" s="874"/>
      <c r="B111" s="349" t="s">
        <v>373</v>
      </c>
      <c r="C111" s="365"/>
      <c r="D111" s="361"/>
      <c r="E111" s="353"/>
      <c r="F111" s="361"/>
      <c r="G111" s="343"/>
      <c r="H111" s="361"/>
      <c r="I111" s="343"/>
      <c r="J111" s="361"/>
      <c r="K111" s="343"/>
      <c r="L111" s="361"/>
      <c r="M111" s="356"/>
      <c r="N111" s="361"/>
      <c r="O111" s="143"/>
      <c r="P111" s="209"/>
      <c r="Q111" s="209"/>
      <c r="R111" s="143"/>
      <c r="S111" s="209"/>
      <c r="T111" s="209"/>
      <c r="U111" s="143"/>
      <c r="V111" s="209"/>
      <c r="W111" s="209"/>
      <c r="X111" s="143"/>
      <c r="Y111" s="209"/>
      <c r="Z111" s="209"/>
      <c r="AA111" s="143"/>
      <c r="AB111" s="209"/>
      <c r="AC111" s="209"/>
      <c r="AD111" s="143"/>
      <c r="AE111" s="253"/>
      <c r="AF111" s="212"/>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row>
    <row r="112" spans="1:62" s="68" customFormat="1" ht="16.5" hidden="1" x14ac:dyDescent="0.25">
      <c r="A112" s="874"/>
      <c r="B112" s="349" t="s">
        <v>374</v>
      </c>
      <c r="C112" s="365"/>
      <c r="D112" s="361"/>
      <c r="E112" s="353"/>
      <c r="F112" s="361"/>
      <c r="G112" s="343"/>
      <c r="H112" s="361"/>
      <c r="I112" s="343"/>
      <c r="J112" s="361"/>
      <c r="K112" s="343"/>
      <c r="L112" s="361"/>
      <c r="M112" s="356"/>
      <c r="N112" s="361"/>
      <c r="O112" s="143"/>
      <c r="P112" s="209"/>
      <c r="Q112" s="209"/>
      <c r="R112" s="143"/>
      <c r="S112" s="209"/>
      <c r="T112" s="209"/>
      <c r="U112" s="143"/>
      <c r="V112" s="209"/>
      <c r="W112" s="209"/>
      <c r="X112" s="143"/>
      <c r="Y112" s="209"/>
      <c r="Z112" s="209"/>
      <c r="AA112" s="143"/>
      <c r="AB112" s="209"/>
      <c r="AC112" s="209"/>
      <c r="AD112" s="143"/>
      <c r="AE112" s="253"/>
      <c r="AF112" s="212"/>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row>
    <row r="113" spans="1:62" s="68" customFormat="1" ht="16.5" hidden="1" x14ac:dyDescent="0.25">
      <c r="A113" s="874"/>
      <c r="B113" s="349" t="s">
        <v>375</v>
      </c>
      <c r="C113" s="365"/>
      <c r="D113" s="361"/>
      <c r="E113" s="353"/>
      <c r="F113" s="361"/>
      <c r="G113" s="343"/>
      <c r="H113" s="361"/>
      <c r="I113" s="343"/>
      <c r="J113" s="361"/>
      <c r="K113" s="343"/>
      <c r="L113" s="361"/>
      <c r="M113" s="356"/>
      <c r="N113" s="361"/>
      <c r="O113" s="143"/>
      <c r="P113" s="209"/>
      <c r="Q113" s="209"/>
      <c r="R113" s="143"/>
      <c r="S113" s="209"/>
      <c r="T113" s="209"/>
      <c r="U113" s="143"/>
      <c r="V113" s="209"/>
      <c r="W113" s="209"/>
      <c r="X113" s="143"/>
      <c r="Y113" s="209"/>
      <c r="Z113" s="209"/>
      <c r="AA113" s="143"/>
      <c r="AB113" s="209"/>
      <c r="AC113" s="209"/>
      <c r="AD113" s="143"/>
      <c r="AE113" s="253"/>
      <c r="AF113" s="212"/>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row>
    <row r="114" spans="1:62" s="68" customFormat="1" ht="16.5" hidden="1" x14ac:dyDescent="0.25">
      <c r="A114" s="874"/>
      <c r="B114" s="349" t="s">
        <v>376</v>
      </c>
      <c r="C114" s="365"/>
      <c r="D114" s="361"/>
      <c r="E114" s="353"/>
      <c r="F114" s="361"/>
      <c r="G114" s="343"/>
      <c r="H114" s="361"/>
      <c r="I114" s="343"/>
      <c r="J114" s="361"/>
      <c r="K114" s="343"/>
      <c r="L114" s="361"/>
      <c r="M114" s="356"/>
      <c r="N114" s="361"/>
      <c r="O114" s="143"/>
      <c r="P114" s="209"/>
      <c r="Q114" s="209"/>
      <c r="R114" s="143"/>
      <c r="S114" s="209"/>
      <c r="T114" s="209"/>
      <c r="U114" s="143"/>
      <c r="V114" s="209"/>
      <c r="W114" s="209"/>
      <c r="X114" s="143"/>
      <c r="Y114" s="209"/>
      <c r="Z114" s="209"/>
      <c r="AA114" s="143"/>
      <c r="AB114" s="209"/>
      <c r="AC114" s="209"/>
      <c r="AD114" s="143"/>
      <c r="AE114" s="253"/>
      <c r="AF114" s="212"/>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s="68" customFormat="1" ht="16.5" hidden="1" x14ac:dyDescent="0.25">
      <c r="A115" s="874"/>
      <c r="B115" s="349" t="s">
        <v>377</v>
      </c>
      <c r="C115" s="365"/>
      <c r="D115" s="361"/>
      <c r="E115" s="353"/>
      <c r="F115" s="361"/>
      <c r="G115" s="343"/>
      <c r="H115" s="361"/>
      <c r="I115" s="343"/>
      <c r="J115" s="361"/>
      <c r="K115" s="343"/>
      <c r="L115" s="361"/>
      <c r="M115" s="356"/>
      <c r="N115" s="361"/>
      <c r="O115" s="143"/>
      <c r="P115" s="209"/>
      <c r="Q115" s="209"/>
      <c r="R115" s="143"/>
      <c r="S115" s="209"/>
      <c r="T115" s="209"/>
      <c r="U115" s="143"/>
      <c r="V115" s="209"/>
      <c r="W115" s="209"/>
      <c r="X115" s="143"/>
      <c r="Y115" s="209"/>
      <c r="Z115" s="209"/>
      <c r="AA115" s="143"/>
      <c r="AB115" s="209"/>
      <c r="AC115" s="209"/>
      <c r="AD115" s="143"/>
      <c r="AE115" s="253"/>
      <c r="AF115" s="212"/>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row>
    <row r="116" spans="1:62" s="68" customFormat="1" ht="16.5" hidden="1" x14ac:dyDescent="0.25">
      <c r="A116" s="874"/>
      <c r="B116" s="349" t="s">
        <v>378</v>
      </c>
      <c r="C116" s="365"/>
      <c r="D116" s="361"/>
      <c r="E116" s="353"/>
      <c r="F116" s="361"/>
      <c r="G116" s="343"/>
      <c r="H116" s="361"/>
      <c r="I116" s="343"/>
      <c r="J116" s="361"/>
      <c r="K116" s="343"/>
      <c r="L116" s="361"/>
      <c r="M116" s="356"/>
      <c r="N116" s="361"/>
      <c r="O116" s="143"/>
      <c r="P116" s="209"/>
      <c r="Q116" s="209"/>
      <c r="R116" s="143"/>
      <c r="S116" s="209"/>
      <c r="T116" s="209"/>
      <c r="U116" s="143"/>
      <c r="V116" s="209"/>
      <c r="W116" s="209"/>
      <c r="X116" s="143"/>
      <c r="Y116" s="209"/>
      <c r="Z116" s="209"/>
      <c r="AA116" s="143"/>
      <c r="AB116" s="209"/>
      <c r="AC116" s="209"/>
      <c r="AD116" s="143"/>
      <c r="AE116" s="253"/>
      <c r="AF116" s="212"/>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row>
    <row r="117" spans="1:62" s="68" customFormat="1" ht="16.5" hidden="1" x14ac:dyDescent="0.25">
      <c r="A117" s="874"/>
      <c r="B117" s="349" t="s">
        <v>379</v>
      </c>
      <c r="C117" s="365"/>
      <c r="D117" s="361"/>
      <c r="E117" s="353"/>
      <c r="F117" s="361"/>
      <c r="G117" s="343"/>
      <c r="H117" s="361"/>
      <c r="I117" s="343"/>
      <c r="J117" s="361"/>
      <c r="K117" s="343"/>
      <c r="L117" s="361"/>
      <c r="M117" s="356"/>
      <c r="N117" s="361"/>
      <c r="O117" s="143"/>
      <c r="P117" s="209"/>
      <c r="Q117" s="209"/>
      <c r="R117" s="143"/>
      <c r="S117" s="209"/>
      <c r="T117" s="209"/>
      <c r="U117" s="143"/>
      <c r="V117" s="209"/>
      <c r="W117" s="209"/>
      <c r="X117" s="143"/>
      <c r="Y117" s="209"/>
      <c r="Z117" s="209"/>
      <c r="AA117" s="143"/>
      <c r="AB117" s="209"/>
      <c r="AC117" s="209"/>
      <c r="AD117" s="143"/>
      <c r="AE117" s="253"/>
      <c r="AF117" s="212"/>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row>
    <row r="118" spans="1:62" s="68" customFormat="1" ht="16.5" hidden="1" x14ac:dyDescent="0.25">
      <c r="A118" s="874"/>
      <c r="B118" s="349" t="s">
        <v>380</v>
      </c>
      <c r="C118" s="365"/>
      <c r="D118" s="361"/>
      <c r="E118" s="353"/>
      <c r="F118" s="361"/>
      <c r="G118" s="343"/>
      <c r="H118" s="361"/>
      <c r="I118" s="343"/>
      <c r="J118" s="361"/>
      <c r="K118" s="343"/>
      <c r="L118" s="361"/>
      <c r="M118" s="356"/>
      <c r="N118" s="361"/>
      <c r="O118" s="143"/>
      <c r="P118" s="209"/>
      <c r="Q118" s="209"/>
      <c r="R118" s="143"/>
      <c r="S118" s="209"/>
      <c r="T118" s="209"/>
      <c r="U118" s="143"/>
      <c r="V118" s="209"/>
      <c r="W118" s="209"/>
      <c r="X118" s="143"/>
      <c r="Y118" s="209"/>
      <c r="Z118" s="209"/>
      <c r="AA118" s="143"/>
      <c r="AB118" s="209"/>
      <c r="AC118" s="209"/>
      <c r="AD118" s="143"/>
      <c r="AE118" s="253"/>
      <c r="AF118" s="212"/>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row>
    <row r="119" spans="1:62" s="68" customFormat="1" ht="16.5" hidden="1" x14ac:dyDescent="0.25">
      <c r="A119" s="874"/>
      <c r="B119" s="349" t="s">
        <v>381</v>
      </c>
      <c r="C119" s="365"/>
      <c r="D119" s="361"/>
      <c r="E119" s="353"/>
      <c r="F119" s="361"/>
      <c r="G119" s="343"/>
      <c r="H119" s="361"/>
      <c r="I119" s="343"/>
      <c r="J119" s="361"/>
      <c r="K119" s="343"/>
      <c r="L119" s="361"/>
      <c r="M119" s="356"/>
      <c r="N119" s="361"/>
      <c r="O119" s="143"/>
      <c r="P119" s="209"/>
      <c r="Q119" s="209"/>
      <c r="R119" s="143"/>
      <c r="S119" s="209"/>
      <c r="T119" s="209"/>
      <c r="U119" s="143"/>
      <c r="V119" s="209"/>
      <c r="W119" s="209"/>
      <c r="X119" s="143"/>
      <c r="Y119" s="209"/>
      <c r="Z119" s="209"/>
      <c r="AA119" s="143"/>
      <c r="AB119" s="209"/>
      <c r="AC119" s="209"/>
      <c r="AD119" s="143"/>
      <c r="AE119" s="253"/>
      <c r="AF119" s="212"/>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row>
    <row r="120" spans="1:62" s="68" customFormat="1" ht="16.5" hidden="1" x14ac:dyDescent="0.25">
      <c r="A120" s="874"/>
      <c r="B120" s="350" t="s">
        <v>382</v>
      </c>
      <c r="C120" s="366"/>
      <c r="D120" s="362"/>
      <c r="E120" s="354"/>
      <c r="F120" s="362"/>
      <c r="G120" s="347"/>
      <c r="H120" s="362"/>
      <c r="I120" s="347"/>
      <c r="J120" s="362"/>
      <c r="K120" s="347"/>
      <c r="L120" s="362"/>
      <c r="M120" s="358"/>
      <c r="N120" s="362"/>
      <c r="O120" s="257"/>
      <c r="P120" s="258"/>
      <c r="Q120" s="258"/>
      <c r="R120" s="257"/>
      <c r="S120" s="258"/>
      <c r="T120" s="258"/>
      <c r="U120" s="257"/>
      <c r="V120" s="258"/>
      <c r="W120" s="258"/>
      <c r="X120" s="257"/>
      <c r="Y120" s="258"/>
      <c r="Z120" s="258"/>
      <c r="AA120" s="257"/>
      <c r="AB120" s="258"/>
      <c r="AC120" s="258"/>
      <c r="AD120" s="257"/>
      <c r="AE120" s="258"/>
      <c r="AF120" s="259"/>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row>
    <row r="121" spans="1:62" s="68" customFormat="1" ht="37.5" hidden="1" customHeight="1" x14ac:dyDescent="0.25">
      <c r="A121" s="878"/>
      <c r="B121" s="351" t="s">
        <v>93</v>
      </c>
      <c r="C121" s="367"/>
      <c r="D121" s="363"/>
      <c r="E121" s="346"/>
      <c r="F121" s="363"/>
      <c r="G121" s="345"/>
      <c r="H121" s="363"/>
      <c r="I121" s="345"/>
      <c r="J121" s="363"/>
      <c r="K121" s="345"/>
      <c r="L121" s="363"/>
      <c r="M121" s="359"/>
      <c r="N121" s="363"/>
      <c r="O121" s="262"/>
      <c r="P121" s="262"/>
      <c r="Q121" s="262"/>
      <c r="R121" s="262"/>
      <c r="S121" s="262"/>
      <c r="T121" s="262"/>
      <c r="U121" s="262"/>
      <c r="V121" s="262"/>
      <c r="W121" s="262"/>
      <c r="X121" s="262"/>
      <c r="Y121" s="262"/>
      <c r="Z121" s="262"/>
      <c r="AA121" s="262"/>
      <c r="AB121" s="262"/>
      <c r="AC121" s="262"/>
      <c r="AD121" s="262"/>
      <c r="AE121" s="262"/>
      <c r="AF121" s="263"/>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row>
    <row r="122" spans="1:62" ht="16.5" hidden="1"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row>
    <row r="123" spans="1:62" hidden="1" x14ac:dyDescent="0.25"/>
    <row r="124" spans="1:62" hidden="1" x14ac:dyDescent="0.25"/>
    <row r="125" spans="1:62" ht="15" thickBot="1" x14ac:dyDescent="0.3"/>
    <row r="126" spans="1:62" s="68" customFormat="1" ht="50.25" customHeight="1" thickBot="1" x14ac:dyDescent="0.3">
      <c r="A126" s="883" t="s">
        <v>384</v>
      </c>
      <c r="B126" s="884"/>
      <c r="C126" s="871" t="s">
        <v>385</v>
      </c>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3"/>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s="68" customFormat="1" ht="24" customHeight="1" x14ac:dyDescent="0.25">
      <c r="A127" s="879" t="s">
        <v>383</v>
      </c>
      <c r="B127" s="879" t="s">
        <v>360</v>
      </c>
      <c r="C127" s="882" t="s">
        <v>234</v>
      </c>
      <c r="D127" s="882"/>
      <c r="E127" s="882" t="s">
        <v>241</v>
      </c>
      <c r="F127" s="882"/>
      <c r="G127" s="882" t="s">
        <v>242</v>
      </c>
      <c r="H127" s="882"/>
      <c r="I127" s="882" t="s">
        <v>243</v>
      </c>
      <c r="J127" s="882"/>
      <c r="K127" s="882" t="s">
        <v>244</v>
      </c>
      <c r="L127" s="882"/>
      <c r="M127" s="882" t="s">
        <v>245</v>
      </c>
      <c r="N127" s="882"/>
      <c r="O127" s="869" t="s">
        <v>246</v>
      </c>
      <c r="P127" s="870"/>
      <c r="Q127" s="869" t="s">
        <v>247</v>
      </c>
      <c r="R127" s="870"/>
      <c r="S127" s="869" t="s">
        <v>248</v>
      </c>
      <c r="T127" s="870"/>
      <c r="U127" s="869" t="s">
        <v>249</v>
      </c>
      <c r="V127" s="870"/>
      <c r="W127" s="869" t="s">
        <v>356</v>
      </c>
      <c r="X127" s="870"/>
      <c r="Y127" s="869" t="s">
        <v>251</v>
      </c>
      <c r="Z127" s="870"/>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row>
    <row r="128" spans="1:62" s="68" customFormat="1" ht="29.25" customHeight="1" x14ac:dyDescent="0.25">
      <c r="A128" s="881"/>
      <c r="B128" s="880"/>
      <c r="C128" s="265" t="s">
        <v>386</v>
      </c>
      <c r="D128" s="265" t="s">
        <v>387</v>
      </c>
      <c r="E128" s="265" t="s">
        <v>386</v>
      </c>
      <c r="F128" s="265" t="s">
        <v>387</v>
      </c>
      <c r="G128" s="265" t="s">
        <v>386</v>
      </c>
      <c r="H128" s="265" t="s">
        <v>387</v>
      </c>
      <c r="I128" s="265" t="s">
        <v>386</v>
      </c>
      <c r="J128" s="265" t="s">
        <v>387</v>
      </c>
      <c r="K128" s="265" t="s">
        <v>386</v>
      </c>
      <c r="L128" s="265" t="s">
        <v>387</v>
      </c>
      <c r="M128" s="265" t="s">
        <v>386</v>
      </c>
      <c r="N128" s="265" t="s">
        <v>387</v>
      </c>
      <c r="O128" s="265" t="s">
        <v>386</v>
      </c>
      <c r="P128" s="265" t="s">
        <v>387</v>
      </c>
      <c r="Q128" s="265" t="s">
        <v>386</v>
      </c>
      <c r="R128" s="265" t="s">
        <v>387</v>
      </c>
      <c r="S128" s="265" t="s">
        <v>386</v>
      </c>
      <c r="T128" s="265" t="s">
        <v>387</v>
      </c>
      <c r="U128" s="265" t="s">
        <v>386</v>
      </c>
      <c r="V128" s="265" t="s">
        <v>387</v>
      </c>
      <c r="W128" s="265" t="s">
        <v>386</v>
      </c>
      <c r="X128" s="265" t="s">
        <v>387</v>
      </c>
      <c r="Y128" s="265" t="s">
        <v>386</v>
      </c>
      <c r="Z128" s="265" t="s">
        <v>387</v>
      </c>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row>
    <row r="129" spans="1:62" s="68" customFormat="1" ht="16.5" x14ac:dyDescent="0.25">
      <c r="A129" s="881"/>
      <c r="B129" s="264" t="s">
        <v>363</v>
      </c>
      <c r="C129" s="375">
        <v>0</v>
      </c>
      <c r="D129" s="375">
        <v>0</v>
      </c>
      <c r="E129" s="375">
        <v>45</v>
      </c>
      <c r="F129" s="375">
        <v>45</v>
      </c>
      <c r="G129" s="375">
        <v>124</v>
      </c>
      <c r="H129" s="375">
        <v>285</v>
      </c>
      <c r="I129" s="375">
        <v>124</v>
      </c>
      <c r="J129" s="469">
        <v>188</v>
      </c>
      <c r="K129" s="375">
        <v>124</v>
      </c>
      <c r="L129" s="375">
        <v>150</v>
      </c>
      <c r="M129" s="375">
        <v>124</v>
      </c>
      <c r="N129" s="375">
        <v>351</v>
      </c>
      <c r="O129" s="375">
        <v>124</v>
      </c>
      <c r="P129" s="375">
        <v>180</v>
      </c>
      <c r="Q129" s="375">
        <v>124</v>
      </c>
      <c r="R129" s="375">
        <v>277</v>
      </c>
      <c r="S129" s="375">
        <v>124</v>
      </c>
      <c r="T129" s="375"/>
      <c r="U129" s="375">
        <v>124</v>
      </c>
      <c r="V129" s="375"/>
      <c r="W129" s="375">
        <v>124</v>
      </c>
      <c r="X129" s="375"/>
      <c r="Y129" s="375">
        <v>0</v>
      </c>
      <c r="Z129" s="370"/>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row>
    <row r="130" spans="1:62" s="68" customFormat="1" ht="16.5" x14ac:dyDescent="0.25">
      <c r="A130" s="881"/>
      <c r="B130" s="264" t="s">
        <v>364</v>
      </c>
      <c r="C130" s="375">
        <v>0</v>
      </c>
      <c r="D130" s="375">
        <v>0</v>
      </c>
      <c r="E130" s="375">
        <v>60</v>
      </c>
      <c r="F130" s="375">
        <v>0</v>
      </c>
      <c r="G130" s="375">
        <v>150</v>
      </c>
      <c r="H130" s="375">
        <v>77</v>
      </c>
      <c r="I130" s="375">
        <v>150</v>
      </c>
      <c r="J130" s="470">
        <v>293</v>
      </c>
      <c r="K130" s="375">
        <v>150</v>
      </c>
      <c r="L130" s="375">
        <v>309</v>
      </c>
      <c r="M130" s="375">
        <v>150</v>
      </c>
      <c r="N130" s="375">
        <v>136</v>
      </c>
      <c r="O130" s="375">
        <v>150</v>
      </c>
      <c r="P130" s="375">
        <v>177</v>
      </c>
      <c r="Q130" s="375">
        <v>150</v>
      </c>
      <c r="R130" s="375">
        <v>168</v>
      </c>
      <c r="S130" s="375">
        <v>150</v>
      </c>
      <c r="T130" s="375"/>
      <c r="U130" s="375">
        <v>150</v>
      </c>
      <c r="V130" s="375"/>
      <c r="W130" s="375">
        <v>150</v>
      </c>
      <c r="X130" s="375"/>
      <c r="Y130" s="375">
        <v>0</v>
      </c>
      <c r="Z130" s="370"/>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s="68" customFormat="1" ht="16.5" x14ac:dyDescent="0.25">
      <c r="A131" s="881"/>
      <c r="B131" s="264" t="s">
        <v>365</v>
      </c>
      <c r="C131" s="375">
        <v>0</v>
      </c>
      <c r="D131" s="375">
        <v>0</v>
      </c>
      <c r="E131" s="375">
        <v>100</v>
      </c>
      <c r="F131" s="375">
        <v>0</v>
      </c>
      <c r="G131" s="375">
        <v>260</v>
      </c>
      <c r="H131" s="375">
        <v>154</v>
      </c>
      <c r="I131" s="375">
        <v>260</v>
      </c>
      <c r="J131" s="469">
        <v>58</v>
      </c>
      <c r="K131" s="375">
        <v>260</v>
      </c>
      <c r="L131" s="375">
        <v>275</v>
      </c>
      <c r="M131" s="375">
        <v>260</v>
      </c>
      <c r="N131" s="375">
        <v>528</v>
      </c>
      <c r="O131" s="375">
        <v>260</v>
      </c>
      <c r="P131" s="375">
        <v>330</v>
      </c>
      <c r="Q131" s="375">
        <v>260</v>
      </c>
      <c r="R131" s="375">
        <v>254</v>
      </c>
      <c r="S131" s="375">
        <v>260</v>
      </c>
      <c r="T131" s="375"/>
      <c r="U131" s="375">
        <v>260</v>
      </c>
      <c r="V131" s="375"/>
      <c r="W131" s="375">
        <v>260</v>
      </c>
      <c r="X131" s="375"/>
      <c r="Y131" s="375">
        <v>0</v>
      </c>
      <c r="Z131" s="370"/>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row>
    <row r="132" spans="1:62" s="68" customFormat="1" ht="16.5" x14ac:dyDescent="0.25">
      <c r="A132" s="881"/>
      <c r="B132" s="264" t="s">
        <v>366</v>
      </c>
      <c r="C132" s="375">
        <v>0</v>
      </c>
      <c r="D132" s="375">
        <v>0</v>
      </c>
      <c r="E132" s="375">
        <v>90</v>
      </c>
      <c r="F132" s="375">
        <v>86</v>
      </c>
      <c r="G132" s="375">
        <v>124</v>
      </c>
      <c r="H132" s="375">
        <v>235</v>
      </c>
      <c r="I132" s="375">
        <v>124</v>
      </c>
      <c r="J132" s="470">
        <v>49</v>
      </c>
      <c r="K132" s="375">
        <v>124</v>
      </c>
      <c r="L132" s="375">
        <v>103</v>
      </c>
      <c r="M132" s="375">
        <v>124</v>
      </c>
      <c r="N132" s="375">
        <v>0</v>
      </c>
      <c r="O132" s="375">
        <v>124</v>
      </c>
      <c r="P132" s="375">
        <v>227</v>
      </c>
      <c r="Q132" s="375">
        <v>124</v>
      </c>
      <c r="R132" s="375">
        <v>87</v>
      </c>
      <c r="S132" s="375">
        <v>124</v>
      </c>
      <c r="T132" s="375"/>
      <c r="U132" s="375">
        <v>124</v>
      </c>
      <c r="V132" s="375"/>
      <c r="W132" s="375">
        <v>124</v>
      </c>
      <c r="X132" s="375"/>
      <c r="Y132" s="375">
        <v>0</v>
      </c>
      <c r="Z132" s="370"/>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row>
    <row r="133" spans="1:62" s="68" customFormat="1" ht="16.5" x14ac:dyDescent="0.25">
      <c r="A133" s="881"/>
      <c r="B133" s="264" t="s">
        <v>367</v>
      </c>
      <c r="C133" s="375">
        <v>0</v>
      </c>
      <c r="D133" s="375">
        <v>0</v>
      </c>
      <c r="E133" s="375">
        <v>60</v>
      </c>
      <c r="F133" s="375">
        <v>0</v>
      </c>
      <c r="G133" s="375">
        <v>150</v>
      </c>
      <c r="H133" s="375">
        <v>39</v>
      </c>
      <c r="I133" s="375">
        <v>150</v>
      </c>
      <c r="J133" s="470">
        <v>575</v>
      </c>
      <c r="K133" s="375">
        <v>150</v>
      </c>
      <c r="L133" s="375">
        <v>265</v>
      </c>
      <c r="M133" s="375">
        <v>150</v>
      </c>
      <c r="N133" s="375">
        <v>124</v>
      </c>
      <c r="O133" s="375">
        <v>150</v>
      </c>
      <c r="P133" s="375">
        <v>120</v>
      </c>
      <c r="Q133" s="375">
        <v>150</v>
      </c>
      <c r="R133" s="375">
        <v>464</v>
      </c>
      <c r="S133" s="375">
        <v>150</v>
      </c>
      <c r="T133" s="375"/>
      <c r="U133" s="375">
        <v>150</v>
      </c>
      <c r="V133" s="375"/>
      <c r="W133" s="375">
        <v>150</v>
      </c>
      <c r="X133" s="375"/>
      <c r="Y133" s="375">
        <v>0</v>
      </c>
      <c r="Z133" s="370"/>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s="68" customFormat="1" ht="16.5" x14ac:dyDescent="0.25">
      <c r="A134" s="881"/>
      <c r="B134" s="264" t="s">
        <v>368</v>
      </c>
      <c r="C134" s="375">
        <v>0</v>
      </c>
      <c r="D134" s="375">
        <v>0</v>
      </c>
      <c r="E134" s="375">
        <v>45</v>
      </c>
      <c r="F134" s="375">
        <v>0</v>
      </c>
      <c r="G134" s="375">
        <v>124</v>
      </c>
      <c r="H134" s="375">
        <v>107</v>
      </c>
      <c r="I134" s="375">
        <v>124</v>
      </c>
      <c r="J134" s="469">
        <v>70</v>
      </c>
      <c r="K134" s="375">
        <v>124</v>
      </c>
      <c r="L134" s="375">
        <v>145</v>
      </c>
      <c r="M134" s="375">
        <v>124</v>
      </c>
      <c r="N134" s="375">
        <v>56</v>
      </c>
      <c r="O134" s="375">
        <v>124</v>
      </c>
      <c r="P134" s="375">
        <v>99</v>
      </c>
      <c r="Q134" s="375">
        <v>124</v>
      </c>
      <c r="R134" s="375">
        <v>54</v>
      </c>
      <c r="S134" s="375">
        <v>124</v>
      </c>
      <c r="T134" s="375"/>
      <c r="U134" s="375">
        <v>124</v>
      </c>
      <c r="V134" s="375"/>
      <c r="W134" s="375">
        <v>124</v>
      </c>
      <c r="X134" s="375"/>
      <c r="Y134" s="375">
        <v>0</v>
      </c>
      <c r="Z134" s="370"/>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row>
    <row r="135" spans="1:62" s="68" customFormat="1" ht="16.5" x14ac:dyDescent="0.25">
      <c r="A135" s="881"/>
      <c r="B135" s="264" t="s">
        <v>369</v>
      </c>
      <c r="C135" s="375">
        <v>0</v>
      </c>
      <c r="D135" s="375">
        <v>0</v>
      </c>
      <c r="E135" s="375">
        <v>70</v>
      </c>
      <c r="F135" s="375">
        <v>0</v>
      </c>
      <c r="G135" s="375">
        <v>176</v>
      </c>
      <c r="H135" s="375">
        <v>0</v>
      </c>
      <c r="I135" s="375">
        <v>176</v>
      </c>
      <c r="J135" s="470">
        <v>219</v>
      </c>
      <c r="K135" s="375">
        <v>176</v>
      </c>
      <c r="L135" s="375">
        <v>219</v>
      </c>
      <c r="M135" s="375">
        <v>176</v>
      </c>
      <c r="N135" s="375">
        <v>310</v>
      </c>
      <c r="O135" s="375">
        <v>176</v>
      </c>
      <c r="P135" s="375">
        <v>170</v>
      </c>
      <c r="Q135" s="375">
        <v>176</v>
      </c>
      <c r="R135" s="375">
        <v>147</v>
      </c>
      <c r="S135" s="375">
        <v>176</v>
      </c>
      <c r="T135" s="375"/>
      <c r="U135" s="375">
        <v>176</v>
      </c>
      <c r="V135" s="375"/>
      <c r="W135" s="375">
        <v>176</v>
      </c>
      <c r="X135" s="375"/>
      <c r="Y135" s="375">
        <v>0</v>
      </c>
      <c r="Z135" s="370"/>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row>
    <row r="136" spans="1:62" s="68" customFormat="1" ht="16.5" x14ac:dyDescent="0.25">
      <c r="A136" s="881"/>
      <c r="B136" s="264" t="s">
        <v>370</v>
      </c>
      <c r="C136" s="375">
        <v>0</v>
      </c>
      <c r="D136" s="375">
        <v>0</v>
      </c>
      <c r="E136" s="375">
        <v>90</v>
      </c>
      <c r="F136" s="375">
        <v>0</v>
      </c>
      <c r="G136" s="375">
        <v>260</v>
      </c>
      <c r="H136" s="375">
        <v>246</v>
      </c>
      <c r="I136" s="375">
        <v>260</v>
      </c>
      <c r="J136" s="470">
        <v>413</v>
      </c>
      <c r="K136" s="375">
        <v>260</v>
      </c>
      <c r="L136" s="375">
        <v>419</v>
      </c>
      <c r="M136" s="375">
        <v>260</v>
      </c>
      <c r="N136" s="375">
        <v>409</v>
      </c>
      <c r="O136" s="375">
        <v>260</v>
      </c>
      <c r="P136" s="375">
        <v>283</v>
      </c>
      <c r="Q136" s="375">
        <v>260</v>
      </c>
      <c r="R136" s="375">
        <v>475</v>
      </c>
      <c r="S136" s="375">
        <v>260</v>
      </c>
      <c r="T136" s="375"/>
      <c r="U136" s="375">
        <v>260</v>
      </c>
      <c r="V136" s="375"/>
      <c r="W136" s="375">
        <v>260</v>
      </c>
      <c r="X136" s="375"/>
      <c r="Y136" s="375">
        <v>0</v>
      </c>
      <c r="Z136" s="370"/>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row>
    <row r="137" spans="1:62" s="68" customFormat="1" ht="16.5" x14ac:dyDescent="0.25">
      <c r="A137" s="881"/>
      <c r="B137" s="264" t="s">
        <v>371</v>
      </c>
      <c r="C137" s="375">
        <v>0</v>
      </c>
      <c r="D137" s="375">
        <v>0</v>
      </c>
      <c r="E137" s="375">
        <v>30</v>
      </c>
      <c r="F137" s="375">
        <v>0</v>
      </c>
      <c r="G137" s="375">
        <v>100</v>
      </c>
      <c r="H137" s="375">
        <v>47</v>
      </c>
      <c r="I137" s="375">
        <v>100</v>
      </c>
      <c r="J137" s="470">
        <v>73</v>
      </c>
      <c r="K137" s="375">
        <v>100</v>
      </c>
      <c r="L137" s="375">
        <v>138</v>
      </c>
      <c r="M137" s="375">
        <v>100</v>
      </c>
      <c r="N137" s="375">
        <v>0</v>
      </c>
      <c r="O137" s="375">
        <v>100</v>
      </c>
      <c r="P137" s="375">
        <v>128</v>
      </c>
      <c r="Q137" s="375">
        <v>100</v>
      </c>
      <c r="R137" s="375">
        <v>225</v>
      </c>
      <c r="S137" s="375">
        <v>100</v>
      </c>
      <c r="T137" s="375"/>
      <c r="U137" s="375">
        <v>100</v>
      </c>
      <c r="V137" s="375"/>
      <c r="W137" s="375">
        <v>100</v>
      </c>
      <c r="X137" s="375"/>
      <c r="Y137" s="375">
        <v>0</v>
      </c>
      <c r="Z137" s="370"/>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row>
    <row r="138" spans="1:62" s="68" customFormat="1" ht="16.5" x14ac:dyDescent="0.25">
      <c r="A138" s="881"/>
      <c r="B138" s="264" t="s">
        <v>372</v>
      </c>
      <c r="C138" s="375">
        <v>0</v>
      </c>
      <c r="D138" s="375">
        <v>0</v>
      </c>
      <c r="E138" s="375">
        <v>90</v>
      </c>
      <c r="F138" s="375">
        <v>60</v>
      </c>
      <c r="G138" s="375">
        <v>176</v>
      </c>
      <c r="H138" s="375">
        <v>225</v>
      </c>
      <c r="I138" s="375">
        <v>176</v>
      </c>
      <c r="J138" s="470">
        <v>201</v>
      </c>
      <c r="K138" s="375">
        <v>176</v>
      </c>
      <c r="L138" s="375">
        <v>167</v>
      </c>
      <c r="M138" s="375">
        <v>176</v>
      </c>
      <c r="N138" s="375">
        <v>214</v>
      </c>
      <c r="O138" s="375">
        <v>176</v>
      </c>
      <c r="P138" s="375">
        <v>423</v>
      </c>
      <c r="Q138" s="375">
        <v>176</v>
      </c>
      <c r="R138" s="375">
        <v>209</v>
      </c>
      <c r="S138" s="375">
        <v>176</v>
      </c>
      <c r="T138" s="375"/>
      <c r="U138" s="375">
        <v>176</v>
      </c>
      <c r="V138" s="375"/>
      <c r="W138" s="375">
        <v>176</v>
      </c>
      <c r="X138" s="375"/>
      <c r="Y138" s="375">
        <v>0</v>
      </c>
      <c r="Z138" s="370"/>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row>
    <row r="139" spans="1:62" s="68" customFormat="1" ht="16.5" x14ac:dyDescent="0.25">
      <c r="A139" s="881"/>
      <c r="B139" s="264" t="s">
        <v>373</v>
      </c>
      <c r="C139" s="375">
        <v>0</v>
      </c>
      <c r="D139" s="375">
        <v>0</v>
      </c>
      <c r="E139" s="375">
        <v>170</v>
      </c>
      <c r="F139" s="375">
        <v>0</v>
      </c>
      <c r="G139" s="375">
        <v>260</v>
      </c>
      <c r="H139" s="375">
        <v>176</v>
      </c>
      <c r="I139" s="375">
        <v>260</v>
      </c>
      <c r="J139" s="470">
        <v>0</v>
      </c>
      <c r="K139" s="375">
        <v>260</v>
      </c>
      <c r="L139" s="375">
        <v>177</v>
      </c>
      <c r="M139" s="375">
        <v>260</v>
      </c>
      <c r="N139" s="375">
        <v>0</v>
      </c>
      <c r="O139" s="375">
        <v>260</v>
      </c>
      <c r="P139" s="375">
        <v>133</v>
      </c>
      <c r="Q139" s="375">
        <v>260</v>
      </c>
      <c r="R139" s="375">
        <v>177</v>
      </c>
      <c r="S139" s="375">
        <v>260</v>
      </c>
      <c r="T139" s="375"/>
      <c r="U139" s="375">
        <v>260</v>
      </c>
      <c r="V139" s="375"/>
      <c r="W139" s="375">
        <v>260</v>
      </c>
      <c r="X139" s="375"/>
      <c r="Y139" s="375">
        <v>0</v>
      </c>
      <c r="Z139" s="370"/>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row>
    <row r="140" spans="1:62" s="68" customFormat="1" ht="16.5" x14ac:dyDescent="0.25">
      <c r="A140" s="881"/>
      <c r="B140" s="264" t="s">
        <v>374</v>
      </c>
      <c r="C140" s="375">
        <v>0</v>
      </c>
      <c r="D140" s="375">
        <v>0</v>
      </c>
      <c r="E140" s="375">
        <v>60</v>
      </c>
      <c r="F140" s="375">
        <v>52</v>
      </c>
      <c r="G140" s="375">
        <v>70</v>
      </c>
      <c r="H140" s="375">
        <v>337</v>
      </c>
      <c r="I140" s="375">
        <v>70</v>
      </c>
      <c r="J140" s="470">
        <v>56</v>
      </c>
      <c r="K140" s="375">
        <v>70</v>
      </c>
      <c r="L140" s="375">
        <v>153</v>
      </c>
      <c r="M140" s="375">
        <v>70</v>
      </c>
      <c r="N140" s="375">
        <v>250</v>
      </c>
      <c r="O140" s="375">
        <v>70</v>
      </c>
      <c r="P140" s="375">
        <v>248</v>
      </c>
      <c r="Q140" s="375">
        <v>70</v>
      </c>
      <c r="R140" s="375">
        <v>391</v>
      </c>
      <c r="S140" s="375">
        <v>70</v>
      </c>
      <c r="T140" s="375"/>
      <c r="U140" s="375">
        <v>70</v>
      </c>
      <c r="V140" s="375"/>
      <c r="W140" s="375">
        <v>70</v>
      </c>
      <c r="X140" s="375"/>
      <c r="Y140" s="375">
        <v>0</v>
      </c>
      <c r="Z140" s="370"/>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row>
    <row r="141" spans="1:62" s="68" customFormat="1" ht="16.5" x14ac:dyDescent="0.25">
      <c r="A141" s="881"/>
      <c r="B141" s="264" t="s">
        <v>375</v>
      </c>
      <c r="C141" s="375">
        <v>0</v>
      </c>
      <c r="D141" s="375">
        <v>0</v>
      </c>
      <c r="E141" s="375">
        <v>0</v>
      </c>
      <c r="F141" s="375">
        <v>0</v>
      </c>
      <c r="G141" s="375">
        <v>70</v>
      </c>
      <c r="H141" s="375">
        <v>47</v>
      </c>
      <c r="I141" s="375">
        <v>70</v>
      </c>
      <c r="J141" s="470">
        <v>314</v>
      </c>
      <c r="K141" s="375">
        <v>70</v>
      </c>
      <c r="L141" s="375">
        <v>186</v>
      </c>
      <c r="M141" s="375">
        <v>70</v>
      </c>
      <c r="N141" s="375">
        <v>80</v>
      </c>
      <c r="O141" s="375">
        <v>70</v>
      </c>
      <c r="P141" s="375">
        <v>652</v>
      </c>
      <c r="Q141" s="375">
        <v>70</v>
      </c>
      <c r="R141" s="375">
        <v>342</v>
      </c>
      <c r="S141" s="375">
        <v>70</v>
      </c>
      <c r="T141" s="375"/>
      <c r="U141" s="375">
        <v>70</v>
      </c>
      <c r="V141" s="375"/>
      <c r="W141" s="375">
        <v>70</v>
      </c>
      <c r="X141" s="375"/>
      <c r="Y141" s="375">
        <v>0</v>
      </c>
      <c r="Z141" s="370"/>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row>
    <row r="142" spans="1:62" s="68" customFormat="1" ht="16.5" x14ac:dyDescent="0.25">
      <c r="A142" s="881"/>
      <c r="B142" s="264" t="s">
        <v>376</v>
      </c>
      <c r="C142" s="375">
        <v>0</v>
      </c>
      <c r="D142" s="375">
        <v>0</v>
      </c>
      <c r="E142" s="375">
        <v>160</v>
      </c>
      <c r="F142" s="375">
        <v>172</v>
      </c>
      <c r="G142" s="375">
        <v>176</v>
      </c>
      <c r="H142" s="375">
        <v>283</v>
      </c>
      <c r="I142" s="375">
        <v>176</v>
      </c>
      <c r="J142" s="470">
        <v>81</v>
      </c>
      <c r="K142" s="375">
        <v>176</v>
      </c>
      <c r="L142" s="375">
        <v>308</v>
      </c>
      <c r="M142" s="375">
        <v>176</v>
      </c>
      <c r="N142" s="375">
        <v>469</v>
      </c>
      <c r="O142" s="375">
        <v>176</v>
      </c>
      <c r="P142" s="375">
        <v>347</v>
      </c>
      <c r="Q142" s="375">
        <v>176</v>
      </c>
      <c r="R142" s="375">
        <v>221</v>
      </c>
      <c r="S142" s="375">
        <v>176</v>
      </c>
      <c r="T142" s="375"/>
      <c r="U142" s="375">
        <v>176</v>
      </c>
      <c r="V142" s="375"/>
      <c r="W142" s="375">
        <v>176</v>
      </c>
      <c r="X142" s="375"/>
      <c r="Y142" s="375">
        <v>0</v>
      </c>
      <c r="Z142" s="370"/>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row>
    <row r="143" spans="1:62" s="68" customFormat="1" ht="16.5" x14ac:dyDescent="0.25">
      <c r="A143" s="881"/>
      <c r="B143" s="264" t="s">
        <v>377</v>
      </c>
      <c r="C143" s="375">
        <v>0</v>
      </c>
      <c r="D143" s="375">
        <v>0</v>
      </c>
      <c r="E143" s="375">
        <v>0</v>
      </c>
      <c r="F143" s="375">
        <v>0</v>
      </c>
      <c r="G143" s="375">
        <v>45</v>
      </c>
      <c r="H143" s="375">
        <v>30</v>
      </c>
      <c r="I143" s="375">
        <v>45</v>
      </c>
      <c r="J143" s="470">
        <v>147</v>
      </c>
      <c r="K143" s="375">
        <v>45</v>
      </c>
      <c r="L143" s="375">
        <v>111</v>
      </c>
      <c r="M143" s="375">
        <v>45</v>
      </c>
      <c r="N143" s="375">
        <v>80</v>
      </c>
      <c r="O143" s="375">
        <v>45</v>
      </c>
      <c r="P143" s="375">
        <v>80</v>
      </c>
      <c r="Q143" s="375">
        <v>45</v>
      </c>
      <c r="R143" s="375">
        <v>102</v>
      </c>
      <c r="S143" s="375">
        <v>45</v>
      </c>
      <c r="T143" s="375"/>
      <c r="U143" s="375">
        <v>45</v>
      </c>
      <c r="V143" s="375"/>
      <c r="W143" s="375">
        <v>45</v>
      </c>
      <c r="X143" s="375"/>
      <c r="Y143" s="375">
        <v>0</v>
      </c>
      <c r="Z143" s="370"/>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row>
    <row r="144" spans="1:62" s="68" customFormat="1" ht="16.5" x14ac:dyDescent="0.25">
      <c r="A144" s="881"/>
      <c r="B144" s="264" t="s">
        <v>378</v>
      </c>
      <c r="C144" s="375">
        <v>0</v>
      </c>
      <c r="D144" s="375">
        <v>0</v>
      </c>
      <c r="E144" s="375">
        <v>10</v>
      </c>
      <c r="F144" s="375">
        <v>5</v>
      </c>
      <c r="G144" s="375">
        <v>70</v>
      </c>
      <c r="H144" s="375">
        <v>22</v>
      </c>
      <c r="I144" s="375">
        <v>70</v>
      </c>
      <c r="J144" s="469">
        <v>150</v>
      </c>
      <c r="K144" s="375">
        <v>70</v>
      </c>
      <c r="L144" s="375">
        <v>137</v>
      </c>
      <c r="M144" s="375">
        <v>70</v>
      </c>
      <c r="N144" s="375">
        <v>123</v>
      </c>
      <c r="O144" s="375">
        <v>70</v>
      </c>
      <c r="P144" s="375">
        <v>147</v>
      </c>
      <c r="Q144" s="375">
        <v>70</v>
      </c>
      <c r="R144" s="375">
        <v>209</v>
      </c>
      <c r="S144" s="375">
        <v>70</v>
      </c>
      <c r="T144" s="375"/>
      <c r="U144" s="375">
        <v>70</v>
      </c>
      <c r="V144" s="375"/>
      <c r="W144" s="375">
        <v>70</v>
      </c>
      <c r="X144" s="375"/>
      <c r="Y144" s="375">
        <v>0</v>
      </c>
      <c r="Z144" s="370"/>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row>
    <row r="145" spans="1:62" s="68" customFormat="1" ht="16.5" x14ac:dyDescent="0.25">
      <c r="A145" s="881"/>
      <c r="B145" s="264" t="s">
        <v>379</v>
      </c>
      <c r="C145" s="375">
        <v>0</v>
      </c>
      <c r="D145" s="375">
        <v>0</v>
      </c>
      <c r="E145" s="375">
        <v>0</v>
      </c>
      <c r="F145" s="375">
        <v>0</v>
      </c>
      <c r="G145" s="375">
        <v>70</v>
      </c>
      <c r="H145" s="375">
        <v>192</v>
      </c>
      <c r="I145" s="375">
        <v>70</v>
      </c>
      <c r="J145" s="470">
        <v>203</v>
      </c>
      <c r="K145" s="375">
        <v>70</v>
      </c>
      <c r="L145" s="375">
        <v>31</v>
      </c>
      <c r="M145" s="375">
        <v>70</v>
      </c>
      <c r="N145" s="375">
        <v>73</v>
      </c>
      <c r="O145" s="375">
        <v>70</v>
      </c>
      <c r="P145" s="375">
        <v>66</v>
      </c>
      <c r="Q145" s="375">
        <v>70</v>
      </c>
      <c r="R145" s="375">
        <v>133</v>
      </c>
      <c r="S145" s="375">
        <v>70</v>
      </c>
      <c r="T145" s="375"/>
      <c r="U145" s="375">
        <v>70</v>
      </c>
      <c r="V145" s="375"/>
      <c r="W145" s="375">
        <v>70</v>
      </c>
      <c r="X145" s="375"/>
      <c r="Y145" s="375">
        <v>0</v>
      </c>
      <c r="Z145" s="370"/>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s="68" customFormat="1" ht="16.5" x14ac:dyDescent="0.25">
      <c r="A146" s="881"/>
      <c r="B146" s="264" t="s">
        <v>380</v>
      </c>
      <c r="C146" s="375">
        <v>0</v>
      </c>
      <c r="D146" s="375">
        <v>0</v>
      </c>
      <c r="E146" s="375">
        <v>220</v>
      </c>
      <c r="F146" s="375">
        <v>0</v>
      </c>
      <c r="G146" s="375">
        <v>325</v>
      </c>
      <c r="H146" s="375">
        <v>322</v>
      </c>
      <c r="I146" s="375">
        <v>325</v>
      </c>
      <c r="J146" s="470">
        <v>353</v>
      </c>
      <c r="K146" s="375">
        <v>325</v>
      </c>
      <c r="L146" s="375">
        <v>252</v>
      </c>
      <c r="M146" s="375">
        <v>325</v>
      </c>
      <c r="N146" s="375">
        <v>156</v>
      </c>
      <c r="O146" s="375">
        <v>325</v>
      </c>
      <c r="P146" s="375">
        <v>116</v>
      </c>
      <c r="Q146" s="375">
        <v>325</v>
      </c>
      <c r="R146" s="375">
        <v>72</v>
      </c>
      <c r="S146" s="375">
        <v>325</v>
      </c>
      <c r="T146" s="375"/>
      <c r="U146" s="375">
        <v>325</v>
      </c>
      <c r="V146" s="375"/>
      <c r="W146" s="375">
        <v>325</v>
      </c>
      <c r="X146" s="375"/>
      <c r="Y146" s="375">
        <v>0</v>
      </c>
      <c r="Z146" s="370"/>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row>
    <row r="147" spans="1:62" s="68" customFormat="1" ht="16.5" x14ac:dyDescent="0.25">
      <c r="A147" s="881"/>
      <c r="B147" s="264" t="s">
        <v>381</v>
      </c>
      <c r="C147" s="375">
        <v>0</v>
      </c>
      <c r="D147" s="375">
        <v>0</v>
      </c>
      <c r="E147" s="375">
        <v>100</v>
      </c>
      <c r="F147" s="375">
        <v>0</v>
      </c>
      <c r="G147" s="375">
        <v>200</v>
      </c>
      <c r="H147" s="375">
        <v>112</v>
      </c>
      <c r="I147" s="375">
        <v>200</v>
      </c>
      <c r="J147" s="470">
        <v>315</v>
      </c>
      <c r="K147" s="375">
        <v>200</v>
      </c>
      <c r="L147" s="375">
        <v>538</v>
      </c>
      <c r="M147" s="375">
        <v>200</v>
      </c>
      <c r="N147" s="375">
        <v>664</v>
      </c>
      <c r="O147" s="375">
        <v>200</v>
      </c>
      <c r="P147" s="375">
        <v>385</v>
      </c>
      <c r="Q147" s="375">
        <v>200</v>
      </c>
      <c r="R147" s="375">
        <v>433</v>
      </c>
      <c r="S147" s="375">
        <v>200</v>
      </c>
      <c r="T147" s="375"/>
      <c r="U147" s="375">
        <v>200</v>
      </c>
      <c r="V147" s="375"/>
      <c r="W147" s="375">
        <v>200</v>
      </c>
      <c r="X147" s="375"/>
      <c r="Y147" s="375">
        <v>0</v>
      </c>
      <c r="Z147" s="370"/>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row>
    <row r="148" spans="1:62" s="68" customFormat="1" ht="16.5" x14ac:dyDescent="0.25">
      <c r="A148" s="881"/>
      <c r="B148" s="264" t="s">
        <v>382</v>
      </c>
      <c r="C148" s="375">
        <v>0</v>
      </c>
      <c r="D148" s="375">
        <v>0</v>
      </c>
      <c r="E148" s="375">
        <v>0</v>
      </c>
      <c r="F148" s="375">
        <v>0</v>
      </c>
      <c r="G148" s="375">
        <v>70</v>
      </c>
      <c r="H148" s="375">
        <v>6</v>
      </c>
      <c r="I148" s="375">
        <v>70</v>
      </c>
      <c r="J148" s="469">
        <v>0</v>
      </c>
      <c r="K148" s="375">
        <v>70</v>
      </c>
      <c r="L148" s="375">
        <v>101</v>
      </c>
      <c r="M148" s="375">
        <v>70</v>
      </c>
      <c r="N148" s="375">
        <v>75</v>
      </c>
      <c r="O148" s="375">
        <v>70</v>
      </c>
      <c r="P148" s="376">
        <v>51</v>
      </c>
      <c r="Q148" s="375">
        <v>70</v>
      </c>
      <c r="R148" s="375">
        <v>79</v>
      </c>
      <c r="S148" s="375">
        <v>70</v>
      </c>
      <c r="T148" s="375"/>
      <c r="U148" s="375">
        <v>70</v>
      </c>
      <c r="V148" s="375"/>
      <c r="W148" s="375">
        <v>70</v>
      </c>
      <c r="X148" s="375"/>
      <c r="Y148" s="375">
        <v>0</v>
      </c>
      <c r="Z148" s="370"/>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row>
    <row r="149" spans="1:62" s="369" customFormat="1" ht="30.75" customHeight="1" x14ac:dyDescent="0.25">
      <c r="A149" s="880"/>
      <c r="B149" s="371" t="s">
        <v>93</v>
      </c>
      <c r="C149" s="376">
        <v>0</v>
      </c>
      <c r="D149" s="376">
        <v>0</v>
      </c>
      <c r="E149" s="376">
        <v>1400</v>
      </c>
      <c r="F149" s="376">
        <v>420</v>
      </c>
      <c r="G149" s="376">
        <v>3000</v>
      </c>
      <c r="H149" s="376">
        <f>SUM(H129:H148)</f>
        <v>2942</v>
      </c>
      <c r="I149" s="376">
        <v>3000</v>
      </c>
      <c r="J149" s="376">
        <f>SUM(J129:J148)</f>
        <v>3758</v>
      </c>
      <c r="K149" s="376">
        <v>3000</v>
      </c>
      <c r="L149" s="376">
        <v>4184</v>
      </c>
      <c r="M149" s="376">
        <v>3000</v>
      </c>
      <c r="N149" s="377">
        <v>4098</v>
      </c>
      <c r="O149" s="376">
        <v>3000</v>
      </c>
      <c r="P149" s="375">
        <v>4362</v>
      </c>
      <c r="Q149" s="376">
        <v>3000</v>
      </c>
      <c r="R149" s="376">
        <v>4519</v>
      </c>
      <c r="S149" s="376">
        <v>3000</v>
      </c>
      <c r="T149" s="376"/>
      <c r="U149" s="376">
        <v>3000</v>
      </c>
      <c r="V149" s="376"/>
      <c r="W149" s="376">
        <v>3000</v>
      </c>
      <c r="X149" s="376"/>
      <c r="Y149" s="376">
        <v>0</v>
      </c>
      <c r="Z149" s="372"/>
      <c r="AA149" s="368"/>
      <c r="AB149" s="368"/>
      <c r="AC149" s="368"/>
      <c r="AD149" s="368"/>
      <c r="AE149" s="368"/>
      <c r="AF149" s="368"/>
      <c r="AG149" s="368"/>
      <c r="AH149" s="368"/>
      <c r="AI149" s="368"/>
      <c r="AJ149" s="368"/>
      <c r="AK149" s="368"/>
      <c r="AL149" s="368"/>
      <c r="AM149" s="368"/>
      <c r="AN149" s="368"/>
      <c r="AO149" s="368"/>
      <c r="AP149" s="368"/>
      <c r="AQ149" s="368"/>
      <c r="AR149" s="368"/>
      <c r="AS149" s="368"/>
      <c r="AT149" s="368"/>
      <c r="AU149" s="368"/>
      <c r="AV149" s="368"/>
      <c r="AW149" s="368"/>
      <c r="AX149" s="368"/>
      <c r="AY149" s="368"/>
      <c r="AZ149" s="368"/>
      <c r="BA149" s="368"/>
      <c r="BB149" s="368"/>
      <c r="BC149" s="368"/>
      <c r="BD149" s="368"/>
      <c r="BE149" s="368"/>
      <c r="BF149" s="368"/>
      <c r="BG149" s="368"/>
      <c r="BH149" s="368"/>
      <c r="BI149" s="368"/>
      <c r="BJ149" s="368"/>
    </row>
  </sheetData>
  <mergeCells count="114">
    <mergeCell ref="A20:B20"/>
    <mergeCell ref="C20:AF20"/>
    <mergeCell ref="AA12:AA15"/>
    <mergeCell ref="AB12:AB15"/>
    <mergeCell ref="AC12:AD12"/>
    <mergeCell ref="AE15:AF15"/>
    <mergeCell ref="B8:Z11"/>
    <mergeCell ref="AA8:AA11"/>
    <mergeCell ref="AB8:AB11"/>
    <mergeCell ref="AE8:AF8"/>
    <mergeCell ref="AE9:AF9"/>
    <mergeCell ref="AE10:AF10"/>
    <mergeCell ref="AE11:AF11"/>
    <mergeCell ref="AE12:AF12"/>
    <mergeCell ref="AC13:AD13"/>
    <mergeCell ref="AE13:AF13"/>
    <mergeCell ref="AC14:AD14"/>
    <mergeCell ref="AE14:AF14"/>
    <mergeCell ref="AC10:AD10"/>
    <mergeCell ref="AC11:AD11"/>
    <mergeCell ref="M14:O14"/>
    <mergeCell ref="M15:O15"/>
    <mergeCell ref="M16:O16"/>
    <mergeCell ref="A1:A4"/>
    <mergeCell ref="B1:AF4"/>
    <mergeCell ref="AC8:AD8"/>
    <mergeCell ref="AC9:AD9"/>
    <mergeCell ref="A8:A11"/>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6:N46"/>
    <mergeCell ref="O46:AF46"/>
    <mergeCell ref="X47:Z47"/>
    <mergeCell ref="AA47:AC47"/>
    <mergeCell ref="AD47:AF47"/>
    <mergeCell ref="M47:N47"/>
    <mergeCell ref="K47:L47"/>
    <mergeCell ref="C21:N21"/>
    <mergeCell ref="R22:T22"/>
    <mergeCell ref="U22:W22"/>
    <mergeCell ref="O21:AF21"/>
    <mergeCell ref="X22:Z22"/>
    <mergeCell ref="AA22:AC22"/>
    <mergeCell ref="AD22:AF22"/>
    <mergeCell ref="K22:L22"/>
    <mergeCell ref="M22:N22"/>
    <mergeCell ref="C47:D47"/>
    <mergeCell ref="O22:Q22"/>
    <mergeCell ref="O47:Q47"/>
    <mergeCell ref="A72:B72"/>
    <mergeCell ref="C72:AF72"/>
    <mergeCell ref="A14:A16"/>
    <mergeCell ref="K14:L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M99:N99"/>
    <mergeCell ref="R99:T99"/>
    <mergeCell ref="AC15:AD15"/>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s>
  <phoneticPr fontId="49"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rgb="FF00B050"/>
    <pageSetUpPr fitToPage="1"/>
  </sheetPr>
  <dimension ref="A1:CM20"/>
  <sheetViews>
    <sheetView topLeftCell="AA30" zoomScale="84" zoomScaleNormal="84" zoomScaleSheetLayoutView="10" workbookViewId="0">
      <selection activeCell="AH17" sqref="AH17:AI17"/>
    </sheetView>
  </sheetViews>
  <sheetFormatPr baseColWidth="10" defaultColWidth="11.42578125" defaultRowHeight="15" x14ac:dyDescent="0.25"/>
  <cols>
    <col min="1" max="1" width="9.28515625" style="170" customWidth="1"/>
    <col min="2" max="2" width="35.42578125" style="170" customWidth="1"/>
    <col min="3" max="3" width="27.7109375" style="170" customWidth="1"/>
    <col min="4" max="4" width="12" style="170" customWidth="1"/>
    <col min="5" max="5" width="35" style="170" customWidth="1"/>
    <col min="6" max="6" width="17.28515625" style="170" customWidth="1"/>
    <col min="7" max="7" width="13.7109375" style="170" customWidth="1"/>
    <col min="8" max="8" width="13.5703125" style="170" customWidth="1"/>
    <col min="9" max="9" width="13.7109375" style="171" customWidth="1"/>
    <col min="10" max="10" width="11.42578125" style="171" customWidth="1"/>
    <col min="11" max="11" width="11.42578125" style="171"/>
    <col min="12" max="12" width="10.28515625" style="171" customWidth="1"/>
    <col min="13" max="13" width="10.28515625" style="170" customWidth="1"/>
    <col min="14" max="14" width="35.42578125" style="170" customWidth="1"/>
    <col min="15" max="16" width="10.28515625" style="170" customWidth="1"/>
    <col min="17" max="17" width="52" style="170" customWidth="1"/>
    <col min="18" max="19" width="10.28515625" style="170" customWidth="1"/>
    <col min="20" max="20" width="41.28515625" style="170" customWidth="1"/>
    <col min="21" max="22" width="10.28515625" style="170" customWidth="1"/>
    <col min="23" max="23" width="53.7109375" style="170" customWidth="1"/>
    <col min="24" max="25" width="10.28515625" style="170" customWidth="1"/>
    <col min="26" max="26" width="84.5703125" style="170" customWidth="1"/>
    <col min="27" max="28" width="10.28515625" style="170" customWidth="1"/>
    <col min="29" max="29" width="74.85546875" style="170" customWidth="1"/>
    <col min="30" max="31" width="10.28515625" style="170" customWidth="1"/>
    <col min="32" max="32" width="76.7109375" style="170" customWidth="1"/>
    <col min="33" max="34" width="10.28515625" style="170" customWidth="1"/>
    <col min="35" max="35" width="67.42578125" style="170" customWidth="1"/>
    <col min="36" max="37" width="10.28515625" style="170" customWidth="1"/>
    <col min="38" max="38" width="13.5703125" style="170" customWidth="1"/>
    <col min="39" max="40" width="10.28515625" style="170" customWidth="1"/>
    <col min="41" max="41" width="13.42578125" style="170" customWidth="1"/>
    <col min="42" max="43" width="10.28515625" style="170" customWidth="1"/>
    <col min="44" max="44" width="12" style="170" customWidth="1"/>
    <col min="45" max="46" width="10.28515625" style="170" customWidth="1"/>
    <col min="47" max="47" width="12.5703125" style="170" customWidth="1"/>
    <col min="48" max="48" width="14" style="170" customWidth="1"/>
    <col min="49" max="50" width="12" style="170" customWidth="1"/>
    <col min="51" max="51" width="6.28515625" style="179" customWidth="1"/>
    <col min="52" max="91" width="11.42578125" style="179"/>
    <col min="92" max="16384" width="11.42578125" style="170"/>
  </cols>
  <sheetData>
    <row r="1" spans="1:91" s="147" customFormat="1" ht="25.5" customHeight="1" thickBot="1" x14ac:dyDescent="0.3">
      <c r="A1" s="616"/>
      <c r="B1" s="951"/>
      <c r="C1" s="948" t="s">
        <v>182</v>
      </c>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8"/>
      <c r="AQ1" s="948"/>
      <c r="AR1" s="948"/>
      <c r="AS1" s="948"/>
      <c r="AT1" s="948"/>
      <c r="AU1" s="948"/>
      <c r="AV1" s="601" t="s">
        <v>839</v>
      </c>
      <c r="AW1" s="602"/>
      <c r="AX1" s="603"/>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166"/>
      <c r="CB1" s="166"/>
      <c r="CC1" s="166"/>
      <c r="CD1" s="166"/>
      <c r="CE1" s="166"/>
      <c r="CF1" s="166"/>
      <c r="CG1" s="166"/>
      <c r="CH1" s="166"/>
      <c r="CI1" s="166"/>
      <c r="CJ1" s="166"/>
      <c r="CK1" s="166"/>
      <c r="CL1" s="166"/>
      <c r="CM1" s="166"/>
    </row>
    <row r="2" spans="1:91" s="147" customFormat="1" ht="25.5" customHeight="1" thickBot="1" x14ac:dyDescent="0.3">
      <c r="A2" s="616"/>
      <c r="B2" s="951"/>
      <c r="C2" s="949" t="s">
        <v>184</v>
      </c>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49"/>
      <c r="AJ2" s="949"/>
      <c r="AK2" s="949"/>
      <c r="AL2" s="949"/>
      <c r="AM2" s="949"/>
      <c r="AN2" s="949"/>
      <c r="AO2" s="949"/>
      <c r="AP2" s="949"/>
      <c r="AQ2" s="949"/>
      <c r="AR2" s="949"/>
      <c r="AS2" s="949"/>
      <c r="AT2" s="949"/>
      <c r="AU2" s="949"/>
      <c r="AV2" s="601" t="s">
        <v>840</v>
      </c>
      <c r="AW2" s="602"/>
      <c r="AX2" s="603"/>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166"/>
      <c r="CB2" s="166"/>
      <c r="CC2" s="166"/>
      <c r="CD2" s="166"/>
      <c r="CE2" s="166"/>
      <c r="CF2" s="166"/>
      <c r="CG2" s="166"/>
      <c r="CH2" s="166"/>
      <c r="CI2" s="166"/>
      <c r="CJ2" s="166"/>
      <c r="CK2" s="166"/>
      <c r="CL2" s="166"/>
      <c r="CM2" s="166"/>
    </row>
    <row r="3" spans="1:91" s="147" customFormat="1" ht="25.5" customHeight="1" thickBot="1" x14ac:dyDescent="0.3">
      <c r="A3" s="616"/>
      <c r="B3" s="951"/>
      <c r="C3" s="949" t="s">
        <v>848</v>
      </c>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c r="AT3" s="949"/>
      <c r="AU3" s="949"/>
      <c r="AV3" s="601" t="s">
        <v>841</v>
      </c>
      <c r="AW3" s="602"/>
      <c r="AX3" s="603"/>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166"/>
      <c r="CB3" s="166"/>
      <c r="CC3" s="166"/>
      <c r="CD3" s="166"/>
      <c r="CE3" s="166"/>
      <c r="CF3" s="166"/>
      <c r="CG3" s="166"/>
      <c r="CH3" s="166"/>
      <c r="CI3" s="166"/>
      <c r="CJ3" s="166"/>
      <c r="CK3" s="166"/>
      <c r="CL3" s="166"/>
      <c r="CM3" s="166"/>
    </row>
    <row r="4" spans="1:91" s="147" customFormat="1" ht="25.5" customHeight="1" thickBot="1" x14ac:dyDescent="0.3">
      <c r="A4" s="617"/>
      <c r="B4" s="952"/>
      <c r="C4" s="953" t="s">
        <v>388</v>
      </c>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5"/>
      <c r="AV4" s="601" t="s">
        <v>850</v>
      </c>
      <c r="AW4" s="602"/>
      <c r="AX4" s="603"/>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166"/>
      <c r="CB4" s="166"/>
      <c r="CC4" s="166"/>
      <c r="CD4" s="166"/>
      <c r="CE4" s="166"/>
      <c r="CF4" s="166"/>
      <c r="CG4" s="166"/>
      <c r="CH4" s="166"/>
      <c r="CI4" s="166"/>
      <c r="CJ4" s="166"/>
      <c r="CK4" s="166"/>
      <c r="CL4" s="166"/>
      <c r="CM4" s="166"/>
    </row>
    <row r="5" spans="1:91" s="147" customFormat="1" ht="25.5" customHeight="1" thickBot="1" x14ac:dyDescent="0.3">
      <c r="A5" s="148"/>
      <c r="B5" s="451"/>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50"/>
      <c r="AW5" s="150"/>
      <c r="AX5" s="150"/>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166"/>
      <c r="CB5" s="166"/>
      <c r="CC5" s="166"/>
      <c r="CD5" s="166"/>
      <c r="CE5" s="166"/>
      <c r="CF5" s="166"/>
      <c r="CG5" s="166"/>
      <c r="CH5" s="166"/>
      <c r="CI5" s="166"/>
      <c r="CJ5" s="166"/>
      <c r="CK5" s="166"/>
      <c r="CL5" s="166"/>
      <c r="CM5" s="166"/>
    </row>
    <row r="6" spans="1:91" s="147" customFormat="1" ht="25.5" customHeight="1" thickBot="1" x14ac:dyDescent="0.3">
      <c r="A6" s="592" t="s">
        <v>847</v>
      </c>
      <c r="B6" s="595"/>
      <c r="C6" s="863" t="s">
        <v>308</v>
      </c>
      <c r="D6" s="864"/>
      <c r="E6" s="864"/>
      <c r="F6" s="864"/>
      <c r="G6" s="864"/>
      <c r="H6" s="864"/>
      <c r="I6" s="864"/>
      <c r="J6" s="864"/>
      <c r="K6" s="865"/>
      <c r="L6" s="68"/>
      <c r="M6" s="252"/>
      <c r="N6" s="454" t="s">
        <v>845</v>
      </c>
      <c r="O6" s="866">
        <v>2024110010298</v>
      </c>
      <c r="P6" s="950"/>
      <c r="Q6" s="867"/>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50"/>
      <c r="AW6" s="150"/>
      <c r="AX6" s="150"/>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166"/>
      <c r="CB6" s="166"/>
      <c r="CC6" s="166"/>
      <c r="CD6" s="166"/>
      <c r="CE6" s="166"/>
      <c r="CF6" s="166"/>
      <c r="CG6" s="166"/>
      <c r="CH6" s="166"/>
      <c r="CI6" s="166"/>
      <c r="CJ6" s="166"/>
      <c r="CK6" s="166"/>
      <c r="CL6" s="166"/>
      <c r="CM6" s="166"/>
    </row>
    <row r="7" spans="1:91" s="166" customFormat="1" ht="21.75" customHeight="1" thickBot="1" x14ac:dyDescent="0.3">
      <c r="A7" s="180"/>
      <c r="B7" s="169"/>
      <c r="C7" s="169"/>
      <c r="D7" s="169"/>
      <c r="E7" s="169"/>
      <c r="F7" s="169"/>
      <c r="G7" s="169"/>
      <c r="H7" s="169"/>
      <c r="I7" s="169"/>
      <c r="J7" s="169"/>
      <c r="K7" s="169"/>
      <c r="L7" s="169"/>
      <c r="M7" s="181"/>
      <c r="N7" s="181"/>
      <c r="O7" s="181"/>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row>
    <row r="8" spans="1:91" s="147" customFormat="1" ht="21.75" customHeight="1" thickBot="1" x14ac:dyDescent="0.25">
      <c r="A8" s="858" t="s">
        <v>187</v>
      </c>
      <c r="B8" s="858"/>
      <c r="C8" s="238" t="s">
        <v>188</v>
      </c>
      <c r="D8" s="202"/>
      <c r="E8" s="238" t="s">
        <v>189</v>
      </c>
      <c r="F8" s="202"/>
      <c r="G8" s="221" t="s">
        <v>190</v>
      </c>
      <c r="H8" s="437"/>
      <c r="I8" s="243" t="s">
        <v>191</v>
      </c>
      <c r="J8" s="222"/>
      <c r="K8" s="244"/>
      <c r="L8" s="245"/>
      <c r="M8" s="225"/>
      <c r="N8" s="958" t="s">
        <v>192</v>
      </c>
      <c r="O8" s="959"/>
      <c r="P8" s="960"/>
      <c r="Q8" s="926" t="s">
        <v>193</v>
      </c>
      <c r="R8" s="926"/>
      <c r="S8" s="926"/>
      <c r="T8" s="956"/>
      <c r="U8" s="957"/>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166"/>
      <c r="CB8" s="166"/>
      <c r="CC8" s="166"/>
      <c r="CD8" s="166"/>
      <c r="CE8" s="166"/>
      <c r="CF8" s="166"/>
      <c r="CG8" s="166"/>
      <c r="CH8" s="166"/>
      <c r="CI8" s="166"/>
      <c r="CJ8" s="166"/>
      <c r="CK8" s="166"/>
      <c r="CL8" s="166"/>
      <c r="CM8" s="166"/>
    </row>
    <row r="9" spans="1:91" s="147" customFormat="1" ht="21.75" customHeight="1" thickBot="1" x14ac:dyDescent="0.25">
      <c r="A9" s="858"/>
      <c r="B9" s="858"/>
      <c r="C9" s="223" t="s">
        <v>195</v>
      </c>
      <c r="D9" s="476"/>
      <c r="E9" s="221" t="s">
        <v>196</v>
      </c>
      <c r="F9" s="437"/>
      <c r="G9" s="221" t="s">
        <v>197</v>
      </c>
      <c r="H9" s="155"/>
      <c r="I9" s="243" t="s">
        <v>198</v>
      </c>
      <c r="J9" s="222" t="s">
        <v>194</v>
      </c>
      <c r="K9" s="244"/>
      <c r="L9" s="245"/>
      <c r="M9" s="225"/>
      <c r="N9" s="961"/>
      <c r="O9" s="962"/>
      <c r="P9" s="963"/>
      <c r="Q9" s="926" t="s">
        <v>199</v>
      </c>
      <c r="R9" s="926"/>
      <c r="S9" s="926"/>
      <c r="T9" s="956"/>
      <c r="U9" s="957"/>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166"/>
      <c r="CB9" s="166"/>
      <c r="CC9" s="166"/>
      <c r="CD9" s="166"/>
      <c r="CE9" s="166"/>
      <c r="CF9" s="166"/>
      <c r="CG9" s="166"/>
      <c r="CH9" s="166"/>
      <c r="CI9" s="166"/>
      <c r="CJ9" s="166"/>
      <c r="CK9" s="166"/>
      <c r="CL9" s="166"/>
      <c r="CM9" s="166"/>
    </row>
    <row r="10" spans="1:91" s="147" customFormat="1" ht="21.75" customHeight="1" thickBot="1" x14ac:dyDescent="0.25">
      <c r="A10" s="858"/>
      <c r="B10" s="858"/>
      <c r="C10" s="221" t="s">
        <v>200</v>
      </c>
      <c r="D10" s="216"/>
      <c r="E10" s="221" t="s">
        <v>201</v>
      </c>
      <c r="F10" s="216"/>
      <c r="G10" s="221" t="s">
        <v>202</v>
      </c>
      <c r="H10" s="224"/>
      <c r="I10" s="243" t="s">
        <v>203</v>
      </c>
      <c r="J10" s="222"/>
      <c r="K10" s="244"/>
      <c r="L10" s="245"/>
      <c r="M10" s="225"/>
      <c r="N10" s="964"/>
      <c r="O10" s="965"/>
      <c r="P10" s="966"/>
      <c r="Q10" s="926" t="s">
        <v>204</v>
      </c>
      <c r="R10" s="926"/>
      <c r="S10" s="926"/>
      <c r="T10" s="956" t="s">
        <v>194</v>
      </c>
      <c r="U10" s="957"/>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166"/>
      <c r="CB10" s="166"/>
      <c r="CC10" s="166"/>
      <c r="CD10" s="166"/>
      <c r="CE10" s="166"/>
      <c r="CF10" s="166"/>
      <c r="CG10" s="166"/>
      <c r="CH10" s="166"/>
      <c r="CI10" s="166"/>
      <c r="CJ10" s="166"/>
      <c r="CK10" s="166"/>
      <c r="CL10" s="166"/>
      <c r="CM10" s="166"/>
    </row>
    <row r="11" spans="1:91" s="166" customFormat="1" ht="21.75" customHeight="1" x14ac:dyDescent="0.25">
      <c r="I11" s="246"/>
      <c r="J11" s="246"/>
      <c r="K11" s="246"/>
      <c r="L11" s="246"/>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row>
    <row r="12" spans="1:91" s="166" customFormat="1" ht="21.75" customHeight="1" thickBot="1" x14ac:dyDescent="0.3">
      <c r="I12" s="246"/>
      <c r="J12" s="246"/>
      <c r="K12" s="246"/>
      <c r="L12" s="246"/>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row>
    <row r="13" spans="1:91" ht="23.65" customHeight="1" x14ac:dyDescent="0.25">
      <c r="A13" s="935" t="s">
        <v>389</v>
      </c>
      <c r="B13" s="937" t="s">
        <v>390</v>
      </c>
      <c r="C13" s="939" t="s">
        <v>53</v>
      </c>
      <c r="D13" s="939" t="s">
        <v>391</v>
      </c>
      <c r="E13" s="939" t="s">
        <v>392</v>
      </c>
      <c r="F13" s="939" t="s">
        <v>393</v>
      </c>
      <c r="G13" s="937" t="s">
        <v>394</v>
      </c>
      <c r="H13" s="937" t="s">
        <v>395</v>
      </c>
      <c r="I13" s="941" t="s">
        <v>396</v>
      </c>
      <c r="J13" s="941" t="s">
        <v>397</v>
      </c>
      <c r="K13" s="946" t="s">
        <v>398</v>
      </c>
      <c r="L13" s="945" t="s">
        <v>188</v>
      </c>
      <c r="M13" s="933"/>
      <c r="N13" s="934"/>
      <c r="O13" s="932" t="s">
        <v>189</v>
      </c>
      <c r="P13" s="933"/>
      <c r="Q13" s="934"/>
      <c r="R13" s="932" t="s">
        <v>190</v>
      </c>
      <c r="S13" s="933"/>
      <c r="T13" s="934"/>
      <c r="U13" s="932" t="s">
        <v>191</v>
      </c>
      <c r="V13" s="933"/>
      <c r="W13" s="934"/>
      <c r="X13" s="932" t="s">
        <v>195</v>
      </c>
      <c r="Y13" s="933"/>
      <c r="Z13" s="934"/>
      <c r="AA13" s="932" t="s">
        <v>196</v>
      </c>
      <c r="AB13" s="933"/>
      <c r="AC13" s="934"/>
      <c r="AD13" s="932" t="s">
        <v>197</v>
      </c>
      <c r="AE13" s="933"/>
      <c r="AF13" s="934"/>
      <c r="AG13" s="932" t="s">
        <v>198</v>
      </c>
      <c r="AH13" s="933"/>
      <c r="AI13" s="934"/>
      <c r="AJ13" s="932" t="s">
        <v>200</v>
      </c>
      <c r="AK13" s="933"/>
      <c r="AL13" s="934"/>
      <c r="AM13" s="932" t="s">
        <v>201</v>
      </c>
      <c r="AN13" s="933"/>
      <c r="AO13" s="934"/>
      <c r="AP13" s="932" t="s">
        <v>202</v>
      </c>
      <c r="AQ13" s="933"/>
      <c r="AR13" s="934"/>
      <c r="AS13" s="932" t="s">
        <v>203</v>
      </c>
      <c r="AT13" s="933"/>
      <c r="AU13" s="934"/>
      <c r="AV13" s="943" t="s">
        <v>399</v>
      </c>
      <c r="AW13" s="927" t="s">
        <v>400</v>
      </c>
      <c r="AX13" s="929" t="s">
        <v>401</v>
      </c>
      <c r="AY13" s="931"/>
      <c r="AZ13" s="931"/>
      <c r="BA13" s="931"/>
      <c r="BB13" s="931"/>
      <c r="BC13" s="931"/>
      <c r="BD13" s="931"/>
      <c r="BE13" s="931"/>
      <c r="BF13" s="931"/>
      <c r="BG13" s="931"/>
    </row>
    <row r="14" spans="1:91" s="171" customFormat="1" ht="36.75" customHeight="1" thickBot="1" x14ac:dyDescent="0.3">
      <c r="A14" s="936"/>
      <c r="B14" s="938"/>
      <c r="C14" s="940"/>
      <c r="D14" s="940"/>
      <c r="E14" s="940"/>
      <c r="F14" s="940"/>
      <c r="G14" s="938"/>
      <c r="H14" s="938"/>
      <c r="I14" s="942"/>
      <c r="J14" s="942"/>
      <c r="K14" s="947"/>
      <c r="L14" s="226" t="s">
        <v>402</v>
      </c>
      <c r="M14" s="217" t="s">
        <v>403</v>
      </c>
      <c r="N14" s="217" t="s">
        <v>404</v>
      </c>
      <c r="O14" s="226" t="s">
        <v>402</v>
      </c>
      <c r="P14" s="217" t="s">
        <v>403</v>
      </c>
      <c r="Q14" s="217" t="s">
        <v>404</v>
      </c>
      <c r="R14" s="226" t="s">
        <v>402</v>
      </c>
      <c r="S14" s="217" t="s">
        <v>403</v>
      </c>
      <c r="T14" s="217" t="s">
        <v>404</v>
      </c>
      <c r="U14" s="226" t="s">
        <v>402</v>
      </c>
      <c r="V14" s="217" t="s">
        <v>403</v>
      </c>
      <c r="W14" s="217" t="s">
        <v>404</v>
      </c>
      <c r="X14" s="226" t="s">
        <v>402</v>
      </c>
      <c r="Y14" s="217" t="s">
        <v>403</v>
      </c>
      <c r="Z14" s="217" t="s">
        <v>404</v>
      </c>
      <c r="AA14" s="226" t="s">
        <v>402</v>
      </c>
      <c r="AB14" s="217" t="s">
        <v>403</v>
      </c>
      <c r="AC14" s="217" t="s">
        <v>404</v>
      </c>
      <c r="AD14" s="226" t="s">
        <v>402</v>
      </c>
      <c r="AE14" s="217" t="s">
        <v>403</v>
      </c>
      <c r="AF14" s="217" t="s">
        <v>404</v>
      </c>
      <c r="AG14" s="226" t="s">
        <v>402</v>
      </c>
      <c r="AH14" s="217" t="s">
        <v>403</v>
      </c>
      <c r="AI14" s="217" t="s">
        <v>404</v>
      </c>
      <c r="AJ14" s="226" t="s">
        <v>402</v>
      </c>
      <c r="AK14" s="217" t="s">
        <v>403</v>
      </c>
      <c r="AL14" s="217" t="s">
        <v>404</v>
      </c>
      <c r="AM14" s="226" t="s">
        <v>402</v>
      </c>
      <c r="AN14" s="217" t="s">
        <v>403</v>
      </c>
      <c r="AO14" s="217" t="s">
        <v>404</v>
      </c>
      <c r="AP14" s="226" t="s">
        <v>402</v>
      </c>
      <c r="AQ14" s="217" t="s">
        <v>403</v>
      </c>
      <c r="AR14" s="217" t="s">
        <v>404</v>
      </c>
      <c r="AS14" s="226" t="s">
        <v>402</v>
      </c>
      <c r="AT14" s="217" t="s">
        <v>403</v>
      </c>
      <c r="AU14" s="217" t="s">
        <v>404</v>
      </c>
      <c r="AV14" s="944"/>
      <c r="AW14" s="928"/>
      <c r="AX14" s="930"/>
      <c r="AY14" s="931"/>
      <c r="AZ14" s="931"/>
      <c r="BA14" s="931"/>
      <c r="BB14" s="931"/>
      <c r="BC14" s="931"/>
      <c r="BD14" s="931"/>
      <c r="BE14" s="931"/>
      <c r="BF14" s="931"/>
      <c r="BG14" s="931"/>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row>
    <row r="15" spans="1:91" ht="192.75" customHeight="1" x14ac:dyDescent="0.25">
      <c r="A15" s="175" t="s">
        <v>405</v>
      </c>
      <c r="B15" s="173" t="s">
        <v>406</v>
      </c>
      <c r="C15" s="173" t="s">
        <v>407</v>
      </c>
      <c r="D15" s="172">
        <v>2</v>
      </c>
      <c r="E15" s="173" t="s">
        <v>408</v>
      </c>
      <c r="F15" s="173"/>
      <c r="G15" s="172" t="s">
        <v>409</v>
      </c>
      <c r="H15" s="172" t="s">
        <v>410</v>
      </c>
      <c r="I15" s="174">
        <v>111340</v>
      </c>
      <c r="J15" s="174">
        <v>350292</v>
      </c>
      <c r="K15" s="247">
        <v>35000</v>
      </c>
      <c r="L15" s="415">
        <v>2916</v>
      </c>
      <c r="M15" s="416">
        <v>3540</v>
      </c>
      <c r="N15" s="417" t="s">
        <v>739</v>
      </c>
      <c r="O15" s="418">
        <v>2916</v>
      </c>
      <c r="P15" s="419">
        <v>3183</v>
      </c>
      <c r="Q15" s="420" t="s">
        <v>740</v>
      </c>
      <c r="R15" s="421">
        <v>2916</v>
      </c>
      <c r="S15" s="422">
        <v>3593</v>
      </c>
      <c r="T15" s="420" t="s">
        <v>757</v>
      </c>
      <c r="U15" s="219">
        <v>2916</v>
      </c>
      <c r="V15" s="220">
        <v>3591</v>
      </c>
      <c r="W15" s="456" t="s">
        <v>937</v>
      </c>
      <c r="X15" s="219">
        <v>2917</v>
      </c>
      <c r="Y15" s="477">
        <v>3656</v>
      </c>
      <c r="Z15" s="478" t="s">
        <v>934</v>
      </c>
      <c r="AA15" s="219">
        <v>2917</v>
      </c>
      <c r="AB15" s="477">
        <v>3403</v>
      </c>
      <c r="AC15" s="478" t="s">
        <v>1010</v>
      </c>
      <c r="AD15" s="219">
        <v>2917</v>
      </c>
      <c r="AE15" s="220">
        <v>3616</v>
      </c>
      <c r="AF15" s="478" t="s">
        <v>1123</v>
      </c>
      <c r="AG15" s="219">
        <v>2917</v>
      </c>
      <c r="AH15" s="220">
        <v>3505</v>
      </c>
      <c r="AI15" s="478" t="s">
        <v>1262</v>
      </c>
      <c r="AJ15" s="219">
        <v>2917</v>
      </c>
      <c r="AK15" s="220"/>
      <c r="AL15" s="220"/>
      <c r="AM15" s="219">
        <v>2917</v>
      </c>
      <c r="AN15" s="220"/>
      <c r="AO15" s="220"/>
      <c r="AP15" s="219">
        <v>2917</v>
      </c>
      <c r="AQ15" s="220"/>
      <c r="AR15" s="220"/>
      <c r="AS15" s="219">
        <v>2917</v>
      </c>
      <c r="AT15" s="220"/>
      <c r="AU15" s="220"/>
      <c r="AV15" s="176">
        <f t="shared" ref="AV15:AV20" si="0">+L15+O15+R15+U15+X15+AA15+AD15+AG15+AJ15+AM15+AP15+AS15</f>
        <v>35000</v>
      </c>
      <c r="AW15" s="218">
        <f t="shared" ref="AW15:AW20" si="1">+M15+P15+S15+V15+Y15+AB15+AE15+AH15+AK15+AN15+AQ15+AT15</f>
        <v>28087</v>
      </c>
      <c r="AX15" s="177" t="s">
        <v>411</v>
      </c>
    </row>
    <row r="16" spans="1:91" ht="135.6" customHeight="1" x14ac:dyDescent="0.25">
      <c r="A16" s="175" t="s">
        <v>405</v>
      </c>
      <c r="B16" s="173" t="s">
        <v>406</v>
      </c>
      <c r="C16" s="173" t="s">
        <v>407</v>
      </c>
      <c r="D16" s="172">
        <v>4</v>
      </c>
      <c r="E16" s="173" t="s">
        <v>280</v>
      </c>
      <c r="F16" s="173"/>
      <c r="G16" s="172" t="s">
        <v>409</v>
      </c>
      <c r="H16" s="172" t="s">
        <v>410</v>
      </c>
      <c r="I16" s="174">
        <v>3993</v>
      </c>
      <c r="J16" s="174">
        <v>9916</v>
      </c>
      <c r="K16" s="247">
        <v>1000</v>
      </c>
      <c r="L16" s="415">
        <v>0</v>
      </c>
      <c r="M16" s="423">
        <v>0</v>
      </c>
      <c r="N16" s="416" t="s">
        <v>618</v>
      </c>
      <c r="O16" s="424">
        <v>60</v>
      </c>
      <c r="P16" s="425">
        <v>0</v>
      </c>
      <c r="Q16" s="420" t="s">
        <v>741</v>
      </c>
      <c r="R16" s="421">
        <v>110</v>
      </c>
      <c r="S16" s="439">
        <v>560</v>
      </c>
      <c r="T16" s="420" t="s">
        <v>820</v>
      </c>
      <c r="U16" s="219">
        <v>110</v>
      </c>
      <c r="V16" s="457">
        <v>260</v>
      </c>
      <c r="W16" s="458" t="s">
        <v>872</v>
      </c>
      <c r="X16" s="219">
        <v>110</v>
      </c>
      <c r="Y16" s="220">
        <v>320</v>
      </c>
      <c r="Z16" s="458" t="s">
        <v>996</v>
      </c>
      <c r="AA16" s="219">
        <v>110</v>
      </c>
      <c r="AB16" s="493">
        <v>478</v>
      </c>
      <c r="AC16" s="494" t="s">
        <v>1086</v>
      </c>
      <c r="AD16" s="219">
        <v>110</v>
      </c>
      <c r="AE16" s="220">
        <v>500</v>
      </c>
      <c r="AF16" s="494" t="s">
        <v>1173</v>
      </c>
      <c r="AG16" s="219">
        <v>110</v>
      </c>
      <c r="AH16" s="502">
        <v>65</v>
      </c>
      <c r="AI16" s="503" t="s">
        <v>1272</v>
      </c>
      <c r="AJ16" s="219">
        <v>110</v>
      </c>
      <c r="AK16" s="220"/>
      <c r="AL16" s="220"/>
      <c r="AM16" s="219">
        <v>110</v>
      </c>
      <c r="AN16" s="220"/>
      <c r="AO16" s="220"/>
      <c r="AP16" s="219">
        <v>60</v>
      </c>
      <c r="AQ16" s="220"/>
      <c r="AR16" s="220"/>
      <c r="AS16" s="219">
        <v>0</v>
      </c>
      <c r="AT16" s="220"/>
      <c r="AU16" s="220"/>
      <c r="AV16" s="176">
        <f t="shared" si="0"/>
        <v>1000</v>
      </c>
      <c r="AW16" s="218">
        <f t="shared" si="1"/>
        <v>2183</v>
      </c>
      <c r="AX16" s="177" t="s">
        <v>411</v>
      </c>
    </row>
    <row r="17" spans="1:50" ht="333" customHeight="1" x14ac:dyDescent="0.25">
      <c r="A17" s="175" t="s">
        <v>405</v>
      </c>
      <c r="B17" s="173" t="s">
        <v>406</v>
      </c>
      <c r="C17" s="173" t="s">
        <v>407</v>
      </c>
      <c r="D17" s="172">
        <v>5</v>
      </c>
      <c r="E17" s="173" t="s">
        <v>385</v>
      </c>
      <c r="F17" s="173"/>
      <c r="G17" s="172" t="s">
        <v>409</v>
      </c>
      <c r="H17" s="172" t="s">
        <v>412</v>
      </c>
      <c r="I17" s="174">
        <v>90102</v>
      </c>
      <c r="J17" s="174">
        <v>286385</v>
      </c>
      <c r="K17" s="247">
        <v>29000</v>
      </c>
      <c r="L17" s="415">
        <v>0</v>
      </c>
      <c r="M17" s="423">
        <v>0</v>
      </c>
      <c r="N17" s="416" t="s">
        <v>618</v>
      </c>
      <c r="O17" s="426">
        <v>1500</v>
      </c>
      <c r="P17" s="426">
        <v>420</v>
      </c>
      <c r="Q17" s="427" t="s">
        <v>742</v>
      </c>
      <c r="R17" s="421">
        <v>3000</v>
      </c>
      <c r="S17" s="439">
        <v>2942</v>
      </c>
      <c r="T17" s="420" t="s">
        <v>814</v>
      </c>
      <c r="U17" s="219">
        <v>3000</v>
      </c>
      <c r="V17" s="220">
        <v>3758</v>
      </c>
      <c r="W17" s="459" t="s">
        <v>903</v>
      </c>
      <c r="X17" s="219">
        <v>3000</v>
      </c>
      <c r="Y17" s="220">
        <v>4184</v>
      </c>
      <c r="Z17" s="459" t="s">
        <v>989</v>
      </c>
      <c r="AA17" s="219">
        <v>3000</v>
      </c>
      <c r="AB17" s="220">
        <v>4098</v>
      </c>
      <c r="AC17" s="459" t="s">
        <v>1065</v>
      </c>
      <c r="AD17" s="219">
        <v>3000</v>
      </c>
      <c r="AE17" s="220">
        <v>4362</v>
      </c>
      <c r="AF17" s="459" t="s">
        <v>1172</v>
      </c>
      <c r="AG17" s="219">
        <v>3000</v>
      </c>
      <c r="AH17" s="220">
        <v>4519</v>
      </c>
      <c r="AI17" s="459" t="s">
        <v>1283</v>
      </c>
      <c r="AJ17" s="219">
        <v>3000</v>
      </c>
      <c r="AK17" s="220"/>
      <c r="AL17" s="220"/>
      <c r="AM17" s="219">
        <v>3000</v>
      </c>
      <c r="AN17" s="220"/>
      <c r="AO17" s="220"/>
      <c r="AP17" s="219">
        <v>3500</v>
      </c>
      <c r="AQ17" s="220"/>
      <c r="AR17" s="220"/>
      <c r="AS17" s="219">
        <v>0</v>
      </c>
      <c r="AT17" s="220"/>
      <c r="AU17" s="220"/>
      <c r="AV17" s="176">
        <f t="shared" si="0"/>
        <v>29000</v>
      </c>
      <c r="AW17" s="218">
        <f t="shared" si="1"/>
        <v>24283</v>
      </c>
      <c r="AX17" s="177" t="s">
        <v>411</v>
      </c>
    </row>
    <row r="18" spans="1:50" ht="204.75" customHeight="1" x14ac:dyDescent="0.25">
      <c r="A18" s="175" t="s">
        <v>405</v>
      </c>
      <c r="B18" s="173" t="s">
        <v>406</v>
      </c>
      <c r="C18" s="173" t="s">
        <v>407</v>
      </c>
      <c r="D18" s="172">
        <v>6</v>
      </c>
      <c r="E18" s="173" t="s">
        <v>413</v>
      </c>
      <c r="F18" s="173"/>
      <c r="G18" s="172" t="s">
        <v>409</v>
      </c>
      <c r="H18" s="172" t="s">
        <v>410</v>
      </c>
      <c r="I18" s="174">
        <v>3430</v>
      </c>
      <c r="J18" s="174">
        <v>11841</v>
      </c>
      <c r="K18" s="247">
        <v>1200</v>
      </c>
      <c r="L18" s="428">
        <v>100</v>
      </c>
      <c r="M18" s="429">
        <v>57</v>
      </c>
      <c r="N18" s="430" t="s">
        <v>743</v>
      </c>
      <c r="O18" s="431">
        <v>100</v>
      </c>
      <c r="P18" s="427">
        <v>110</v>
      </c>
      <c r="Q18" s="427" t="s">
        <v>744</v>
      </c>
      <c r="R18" s="421">
        <v>100</v>
      </c>
      <c r="S18" s="422">
        <v>77</v>
      </c>
      <c r="T18" s="440" t="s">
        <v>775</v>
      </c>
      <c r="U18" s="219">
        <v>100</v>
      </c>
      <c r="V18" s="460">
        <v>92</v>
      </c>
      <c r="W18" s="440" t="s">
        <v>904</v>
      </c>
      <c r="X18" s="440">
        <v>100</v>
      </c>
      <c r="Y18" s="440">
        <v>90</v>
      </c>
      <c r="Z18" s="440" t="s">
        <v>979</v>
      </c>
      <c r="AA18" s="219">
        <v>100</v>
      </c>
      <c r="AB18" s="460">
        <v>66</v>
      </c>
      <c r="AC18" s="440" t="s">
        <v>1027</v>
      </c>
      <c r="AD18" s="219">
        <v>100</v>
      </c>
      <c r="AE18" s="496">
        <v>56</v>
      </c>
      <c r="AF18" s="440" t="s">
        <v>1111</v>
      </c>
      <c r="AG18" s="440">
        <v>100</v>
      </c>
      <c r="AH18" s="220">
        <v>52</v>
      </c>
      <c r="AI18" s="440" t="s">
        <v>1252</v>
      </c>
      <c r="AJ18" s="219">
        <v>100</v>
      </c>
      <c r="AK18" s="220"/>
      <c r="AL18" s="220"/>
      <c r="AM18" s="219">
        <v>100</v>
      </c>
      <c r="AN18" s="220"/>
      <c r="AO18" s="220"/>
      <c r="AP18" s="219">
        <v>100</v>
      </c>
      <c r="AQ18" s="220"/>
      <c r="AR18" s="220"/>
      <c r="AS18" s="219">
        <v>100</v>
      </c>
      <c r="AT18" s="220"/>
      <c r="AU18" s="220"/>
      <c r="AV18" s="176">
        <f t="shared" si="0"/>
        <v>1200</v>
      </c>
      <c r="AW18" s="218">
        <f t="shared" si="1"/>
        <v>600</v>
      </c>
      <c r="AX18" s="177" t="s">
        <v>411</v>
      </c>
    </row>
    <row r="19" spans="1:50" ht="254.25" customHeight="1" x14ac:dyDescent="0.25">
      <c r="A19" s="175" t="s">
        <v>405</v>
      </c>
      <c r="B19" s="173" t="s">
        <v>406</v>
      </c>
      <c r="C19" s="173" t="s">
        <v>407</v>
      </c>
      <c r="D19" s="172">
        <v>7</v>
      </c>
      <c r="E19" s="173" t="s">
        <v>414</v>
      </c>
      <c r="F19" s="173"/>
      <c r="G19" s="172" t="s">
        <v>409</v>
      </c>
      <c r="H19" s="172" t="s">
        <v>410</v>
      </c>
      <c r="I19" s="174">
        <v>13336</v>
      </c>
      <c r="J19" s="174">
        <v>12778</v>
      </c>
      <c r="K19" s="247">
        <v>1200</v>
      </c>
      <c r="L19" s="415">
        <v>0</v>
      </c>
      <c r="M19" s="432">
        <v>63</v>
      </c>
      <c r="N19" s="433" t="s">
        <v>745</v>
      </c>
      <c r="O19" s="434">
        <v>100</v>
      </c>
      <c r="P19" s="435">
        <v>75</v>
      </c>
      <c r="Q19" s="435" t="s">
        <v>746</v>
      </c>
      <c r="R19" s="421">
        <v>125</v>
      </c>
      <c r="S19" s="422">
        <v>185</v>
      </c>
      <c r="T19" s="435" t="s">
        <v>830</v>
      </c>
      <c r="U19" s="219">
        <v>125</v>
      </c>
      <c r="V19" s="220">
        <v>283</v>
      </c>
      <c r="W19" s="420" t="s">
        <v>871</v>
      </c>
      <c r="X19" s="219">
        <v>125</v>
      </c>
      <c r="Y19" s="220">
        <v>409</v>
      </c>
      <c r="Z19" s="420" t="s">
        <v>962</v>
      </c>
      <c r="AA19" s="219">
        <v>125</v>
      </c>
      <c r="AB19" s="220">
        <v>401</v>
      </c>
      <c r="AC19" s="420" t="s">
        <v>1018</v>
      </c>
      <c r="AD19" s="219">
        <v>125</v>
      </c>
      <c r="AE19" s="497" t="s">
        <v>1138</v>
      </c>
      <c r="AF19" s="420" t="s">
        <v>1139</v>
      </c>
      <c r="AG19" s="219">
        <v>125</v>
      </c>
      <c r="AH19" s="220">
        <v>405</v>
      </c>
      <c r="AI19" s="420" t="s">
        <v>1217</v>
      </c>
      <c r="AJ19" s="219">
        <v>125</v>
      </c>
      <c r="AK19" s="220"/>
      <c r="AL19" s="220"/>
      <c r="AM19" s="219">
        <v>125</v>
      </c>
      <c r="AN19" s="220"/>
      <c r="AO19" s="220"/>
      <c r="AP19" s="219">
        <v>100</v>
      </c>
      <c r="AQ19" s="220"/>
      <c r="AR19" s="220"/>
      <c r="AS19" s="219">
        <v>0</v>
      </c>
      <c r="AT19" s="220"/>
      <c r="AU19" s="220"/>
      <c r="AV19" s="176">
        <f t="shared" si="0"/>
        <v>1200</v>
      </c>
      <c r="AW19" s="218" t="e">
        <f t="shared" si="1"/>
        <v>#VALUE!</v>
      </c>
      <c r="AX19" s="177" t="s">
        <v>411</v>
      </c>
    </row>
    <row r="20" spans="1:50" ht="146.25" customHeight="1" x14ac:dyDescent="0.25">
      <c r="A20" s="175" t="s">
        <v>405</v>
      </c>
      <c r="B20" s="173" t="s">
        <v>406</v>
      </c>
      <c r="C20" s="173" t="s">
        <v>407</v>
      </c>
      <c r="D20" s="172">
        <v>8</v>
      </c>
      <c r="E20" s="173" t="s">
        <v>415</v>
      </c>
      <c r="F20" s="173"/>
      <c r="G20" s="172" t="s">
        <v>409</v>
      </c>
      <c r="H20" s="172" t="s">
        <v>410</v>
      </c>
      <c r="I20" s="174">
        <v>14921</v>
      </c>
      <c r="J20" s="174">
        <v>24269</v>
      </c>
      <c r="K20" s="247">
        <v>2400</v>
      </c>
      <c r="L20" s="415">
        <v>0</v>
      </c>
      <c r="M20" s="432">
        <v>0</v>
      </c>
      <c r="N20" s="436" t="s">
        <v>618</v>
      </c>
      <c r="O20" s="434">
        <v>160</v>
      </c>
      <c r="P20" s="435">
        <v>217</v>
      </c>
      <c r="Q20" s="438" t="s">
        <v>747</v>
      </c>
      <c r="R20" s="421">
        <v>280</v>
      </c>
      <c r="S20" s="220">
        <v>599</v>
      </c>
      <c r="T20" s="420" t="s">
        <v>751</v>
      </c>
      <c r="U20" s="219">
        <v>280</v>
      </c>
      <c r="V20" s="220">
        <v>516</v>
      </c>
      <c r="W20" s="420" t="s">
        <v>864</v>
      </c>
      <c r="X20" s="219">
        <v>280</v>
      </c>
      <c r="Y20" s="220">
        <v>618</v>
      </c>
      <c r="Z20" s="420" t="s">
        <v>931</v>
      </c>
      <c r="AA20" s="219">
        <v>280</v>
      </c>
      <c r="AB20" s="220">
        <v>548</v>
      </c>
      <c r="AC20" s="420" t="s">
        <v>1092</v>
      </c>
      <c r="AD20" s="219">
        <v>280</v>
      </c>
      <c r="AE20" s="220">
        <v>550</v>
      </c>
      <c r="AF20" s="420" t="s">
        <v>1098</v>
      </c>
      <c r="AG20" s="219">
        <v>280</v>
      </c>
      <c r="AH20" s="220">
        <v>529</v>
      </c>
      <c r="AI20" s="420" t="s">
        <v>1189</v>
      </c>
      <c r="AJ20" s="219">
        <v>280</v>
      </c>
      <c r="AK20" s="220"/>
      <c r="AL20" s="220"/>
      <c r="AM20" s="219">
        <v>280</v>
      </c>
      <c r="AN20" s="220"/>
      <c r="AO20" s="220"/>
      <c r="AP20" s="219">
        <v>0</v>
      </c>
      <c r="AQ20" s="220"/>
      <c r="AR20" s="220"/>
      <c r="AS20" s="219">
        <v>0</v>
      </c>
      <c r="AT20" s="220"/>
      <c r="AU20" s="220"/>
      <c r="AV20" s="176">
        <f t="shared" si="0"/>
        <v>2400</v>
      </c>
      <c r="AW20" s="218">
        <f t="shared" si="1"/>
        <v>3577</v>
      </c>
      <c r="AX20" s="177" t="s">
        <v>411</v>
      </c>
    </row>
  </sheetData>
  <autoFilter ref="A13:AX20"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C6:K6"/>
    <mergeCell ref="O6:Q6"/>
    <mergeCell ref="A1:B4"/>
    <mergeCell ref="C4:AU4"/>
    <mergeCell ref="A8:B10"/>
    <mergeCell ref="T8:U8"/>
    <mergeCell ref="T9:U9"/>
    <mergeCell ref="T10:U10"/>
    <mergeCell ref="N8:P10"/>
    <mergeCell ref="Q8:S8"/>
    <mergeCell ref="Q9:S9"/>
    <mergeCell ref="Q10:S10"/>
    <mergeCell ref="A6:B6"/>
    <mergeCell ref="AV1:AX1"/>
    <mergeCell ref="AV2:AX2"/>
    <mergeCell ref="AV3:AX3"/>
    <mergeCell ref="AV4:AX4"/>
    <mergeCell ref="C1:AU1"/>
    <mergeCell ref="C2:AU2"/>
    <mergeCell ref="C3:AU3"/>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13:A14"/>
    <mergeCell ref="B13:B14"/>
    <mergeCell ref="C13:C14"/>
    <mergeCell ref="D13:D14"/>
    <mergeCell ref="E13:E14"/>
    <mergeCell ref="BG13:BG14"/>
    <mergeCell ref="BA13:BA14"/>
    <mergeCell ref="BB13:BB14"/>
    <mergeCell ref="BC13:BC14"/>
    <mergeCell ref="BD13:BD14"/>
    <mergeCell ref="BE13:BE14"/>
    <mergeCell ref="BF13:BF14"/>
    <mergeCell ref="AW13:AW14"/>
    <mergeCell ref="AX13:AX14"/>
    <mergeCell ref="AY13:AY14"/>
    <mergeCell ref="AZ13:AZ14"/>
    <mergeCell ref="X13:Z13"/>
    <mergeCell ref="AJ13:AL13"/>
    <mergeCell ref="AM13:AO13"/>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7109375" customWidth="1"/>
    <col min="5" max="5" width="1.28515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19"/>
      <c r="B3" s="505"/>
      <c r="C3" s="505"/>
      <c r="D3" s="505"/>
      <c r="E3" s="505"/>
      <c r="F3" s="505"/>
      <c r="G3" s="505"/>
      <c r="H3" s="505"/>
      <c r="I3" s="505"/>
      <c r="J3" s="505"/>
      <c r="K3" s="505"/>
      <c r="L3" s="505"/>
      <c r="M3" s="505"/>
      <c r="N3" s="505"/>
      <c r="O3" s="505"/>
      <c r="P3" s="2"/>
      <c r="Q3" s="1"/>
      <c r="R3" s="1"/>
      <c r="S3" s="1"/>
      <c r="T3" s="1"/>
      <c r="U3" s="1"/>
      <c r="V3" s="1"/>
      <c r="W3" s="1"/>
      <c r="X3" s="1"/>
      <c r="Y3" s="1"/>
      <c r="Z3" s="1"/>
      <c r="AA3" s="1"/>
      <c r="AB3" s="1"/>
    </row>
    <row r="4" spans="1:28" ht="39.75" customHeight="1" x14ac:dyDescent="0.35">
      <c r="A4" s="520" t="s">
        <v>91</v>
      </c>
      <c r="B4" s="505"/>
      <c r="C4" s="505"/>
      <c r="D4" s="505"/>
      <c r="E4" s="505"/>
      <c r="F4" s="505"/>
      <c r="G4" s="505"/>
      <c r="H4" s="505"/>
      <c r="I4" s="505"/>
      <c r="J4" s="505"/>
      <c r="K4" s="505"/>
      <c r="L4" s="505"/>
      <c r="M4" s="505"/>
      <c r="N4" s="505"/>
      <c r="O4" s="505"/>
      <c r="P4" s="2"/>
      <c r="Q4" s="1"/>
      <c r="R4" s="1"/>
      <c r="S4" s="1"/>
      <c r="T4" s="1"/>
      <c r="U4" s="1"/>
      <c r="V4" s="1"/>
      <c r="W4" s="1"/>
      <c r="X4" s="1"/>
      <c r="Y4" s="1"/>
      <c r="Z4" s="1"/>
      <c r="AA4" s="1"/>
      <c r="AB4" s="1"/>
    </row>
    <row r="5" spans="1:28" ht="21" hidden="1" customHeight="1" x14ac:dyDescent="0.35">
      <c r="A5" s="519"/>
      <c r="B5" s="505"/>
      <c r="C5" s="505"/>
      <c r="D5" s="505"/>
      <c r="E5" s="505"/>
      <c r="F5" s="505"/>
      <c r="G5" s="505"/>
      <c r="H5" s="505"/>
      <c r="I5" s="505"/>
      <c r="J5" s="505"/>
      <c r="K5" s="505"/>
      <c r="L5" s="505"/>
      <c r="M5" s="505"/>
      <c r="N5" s="505"/>
      <c r="O5" s="505"/>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21" t="s">
        <v>92</v>
      </c>
      <c r="C7" s="505"/>
      <c r="D7" s="505"/>
      <c r="E7" s="1"/>
      <c r="F7" s="522">
        <v>2024</v>
      </c>
      <c r="G7" s="52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05"/>
      <c r="C8" s="505"/>
      <c r="D8" s="505"/>
      <c r="E8" s="1"/>
      <c r="F8" s="524">
        <v>16263770000</v>
      </c>
      <c r="G8" s="52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3"/>
      <c r="Q10" s="1"/>
      <c r="R10" s="1"/>
      <c r="S10" s="1"/>
      <c r="T10" s="1"/>
      <c r="U10" s="1"/>
      <c r="V10" s="1"/>
      <c r="W10" s="1"/>
      <c r="X10" s="1"/>
      <c r="Y10" s="1"/>
      <c r="Z10" s="1"/>
      <c r="AA10" s="1"/>
      <c r="AB10" s="1"/>
    </row>
    <row r="11" spans="1:28" ht="20.25" customHeight="1" x14ac:dyDescent="0.25">
      <c r="A11" s="508" t="s">
        <v>94</v>
      </c>
      <c r="B11" s="505"/>
      <c r="C11" s="505"/>
      <c r="D11" s="505"/>
      <c r="E11" s="505"/>
      <c r="F11" s="505"/>
      <c r="G11" s="505"/>
      <c r="H11" s="505"/>
      <c r="I11" s="505"/>
      <c r="J11" s="505"/>
      <c r="K11" s="505"/>
      <c r="L11" s="505"/>
      <c r="M11" s="505"/>
      <c r="N11" s="505"/>
      <c r="O11" s="505"/>
      <c r="P11" s="284"/>
      <c r="Q11" s="285"/>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4"/>
      <c r="Q12" s="285"/>
      <c r="R12" s="1"/>
      <c r="S12" s="1"/>
      <c r="T12" s="1"/>
      <c r="U12" s="1"/>
      <c r="V12" s="1"/>
      <c r="W12" s="1"/>
      <c r="X12" s="1"/>
      <c r="Y12" s="1"/>
      <c r="Z12" s="1"/>
      <c r="AA12" s="1"/>
      <c r="AB12" s="1"/>
    </row>
    <row r="13" spans="1:28" ht="21.75" customHeight="1" x14ac:dyDescent="0.25">
      <c r="A13" s="509" t="s">
        <v>95</v>
      </c>
      <c r="B13" s="510" t="s">
        <v>96</v>
      </c>
      <c r="C13" s="5"/>
      <c r="D13" s="7" t="s">
        <v>97</v>
      </c>
      <c r="E13" s="5"/>
      <c r="F13" s="8" t="s">
        <v>98</v>
      </c>
      <c r="G13" s="5"/>
      <c r="H13" s="8" t="s">
        <v>98</v>
      </c>
      <c r="I13" s="5"/>
      <c r="J13" s="8" t="s">
        <v>99</v>
      </c>
      <c r="K13" s="9">
        <v>2024</v>
      </c>
      <c r="L13" s="9">
        <v>2025</v>
      </c>
      <c r="M13" s="9">
        <v>2026</v>
      </c>
      <c r="N13" s="9">
        <v>2027</v>
      </c>
      <c r="O13" s="9" t="s">
        <v>93</v>
      </c>
      <c r="P13" s="286"/>
      <c r="Q13" s="1"/>
      <c r="R13" s="1"/>
      <c r="S13" s="1"/>
      <c r="T13" s="1"/>
      <c r="U13" s="1"/>
      <c r="V13" s="1"/>
      <c r="W13" s="1"/>
      <c r="X13" s="1"/>
      <c r="Y13" s="1"/>
      <c r="Z13" s="1"/>
      <c r="AA13" s="1"/>
      <c r="AB13" s="1"/>
    </row>
    <row r="14" spans="1:28" ht="21.75" customHeight="1" x14ac:dyDescent="0.25">
      <c r="A14" s="505"/>
      <c r="B14" s="511"/>
      <c r="C14" s="5"/>
      <c r="D14" s="506">
        <v>1</v>
      </c>
      <c r="E14" s="5"/>
      <c r="F14" s="506" t="s">
        <v>21</v>
      </c>
      <c r="G14" s="5"/>
      <c r="H14" s="506"/>
      <c r="I14" s="5"/>
      <c r="J14" s="10" t="s">
        <v>100</v>
      </c>
      <c r="K14" s="11">
        <v>15</v>
      </c>
      <c r="L14" s="12">
        <v>50</v>
      </c>
      <c r="M14" s="12">
        <v>85</v>
      </c>
      <c r="N14" s="13">
        <v>100</v>
      </c>
      <c r="O14" s="11">
        <v>100</v>
      </c>
      <c r="P14" s="283"/>
      <c r="Q14" s="1"/>
      <c r="R14" s="1"/>
      <c r="S14" s="1"/>
      <c r="T14" s="1"/>
      <c r="U14" s="1"/>
      <c r="V14" s="1"/>
      <c r="W14" s="1"/>
      <c r="X14" s="1"/>
      <c r="Y14" s="1"/>
      <c r="Z14" s="1"/>
      <c r="AA14" s="1"/>
      <c r="AB14" s="1"/>
    </row>
    <row r="15" spans="1:28" ht="21.75" customHeight="1" x14ac:dyDescent="0.25">
      <c r="A15" s="505"/>
      <c r="B15" s="507"/>
      <c r="C15" s="5"/>
      <c r="D15" s="507"/>
      <c r="E15" s="5"/>
      <c r="F15" s="507"/>
      <c r="G15" s="5"/>
      <c r="H15" s="507"/>
      <c r="I15" s="5"/>
      <c r="J15" s="10" t="s">
        <v>101</v>
      </c>
      <c r="K15" s="4"/>
      <c r="L15" s="4"/>
      <c r="M15" s="4"/>
      <c r="N15" s="4"/>
      <c r="O15" s="4">
        <f t="shared" ref="O15" si="0">SUM(K15:N15)</f>
        <v>0</v>
      </c>
      <c r="P15" s="283"/>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87"/>
      <c r="Q16" s="1"/>
      <c r="R16" s="1"/>
      <c r="S16" s="1"/>
      <c r="T16" s="1"/>
      <c r="U16" s="1"/>
      <c r="V16" s="1"/>
      <c r="W16" s="1"/>
      <c r="X16" s="1"/>
      <c r="Y16" s="1"/>
      <c r="Z16" s="1"/>
      <c r="AA16" s="1"/>
      <c r="AB16" s="1"/>
    </row>
    <row r="17" spans="1:28" ht="15" customHeight="1" x14ac:dyDescent="0.25">
      <c r="A17" s="504" t="s">
        <v>102</v>
      </c>
      <c r="B17" s="505"/>
      <c r="C17" s="505"/>
      <c r="D17" s="505"/>
      <c r="E17" s="505"/>
      <c r="F17" s="505"/>
      <c r="G17" s="505"/>
      <c r="H17" s="505"/>
      <c r="I17" s="505"/>
      <c r="J17" s="505"/>
      <c r="K17" s="505"/>
      <c r="L17" s="505"/>
      <c r="M17" s="505"/>
      <c r="N17" s="505"/>
      <c r="O17" s="505"/>
      <c r="P17" s="288"/>
      <c r="Q17" s="1"/>
      <c r="R17" s="1"/>
      <c r="S17" s="1"/>
      <c r="T17" s="1"/>
      <c r="U17" s="1"/>
      <c r="V17" s="1"/>
      <c r="W17" s="1"/>
      <c r="X17" s="1"/>
      <c r="Y17" s="1"/>
      <c r="Z17" s="1"/>
      <c r="AA17" s="1"/>
      <c r="AB17" s="1"/>
    </row>
    <row r="18" spans="1:28" ht="26.25" customHeight="1" x14ac:dyDescent="0.25">
      <c r="A18" s="509" t="s">
        <v>103</v>
      </c>
      <c r="B18" s="518" t="s">
        <v>104</v>
      </c>
      <c r="C18" s="5"/>
      <c r="D18" s="55" t="s">
        <v>105</v>
      </c>
      <c r="E18" s="5"/>
      <c r="F18" s="56" t="s">
        <v>98</v>
      </c>
      <c r="G18" s="5"/>
      <c r="H18" s="58" t="s">
        <v>106</v>
      </c>
      <c r="I18" s="5"/>
      <c r="J18" s="56" t="s">
        <v>99</v>
      </c>
      <c r="K18" s="57">
        <v>2024</v>
      </c>
      <c r="L18" s="57">
        <v>2025</v>
      </c>
      <c r="M18" s="57">
        <v>2026</v>
      </c>
      <c r="N18" s="57">
        <v>2027</v>
      </c>
      <c r="O18" s="57" t="s">
        <v>93</v>
      </c>
      <c r="P18" s="286"/>
      <c r="Q18" s="1"/>
      <c r="R18" s="1"/>
      <c r="S18" s="1"/>
      <c r="T18" s="1"/>
      <c r="U18" s="1"/>
      <c r="V18" s="1"/>
      <c r="W18" s="1"/>
      <c r="X18" s="1"/>
      <c r="Y18" s="1"/>
      <c r="Z18" s="1"/>
      <c r="AA18" s="1"/>
      <c r="AB18" s="1"/>
    </row>
    <row r="19" spans="1:28" ht="15" customHeight="1" x14ac:dyDescent="0.25">
      <c r="A19" s="505"/>
      <c r="B19" s="511"/>
      <c r="C19" s="5"/>
      <c r="D19" s="506">
        <v>1</v>
      </c>
      <c r="E19" s="5"/>
      <c r="F19" s="506" t="s">
        <v>23</v>
      </c>
      <c r="G19" s="5"/>
      <c r="H19" s="506">
        <v>10</v>
      </c>
      <c r="I19" s="5"/>
      <c r="J19" s="10" t="s">
        <v>100</v>
      </c>
      <c r="K19" s="11">
        <v>1</v>
      </c>
      <c r="L19" s="12">
        <v>1</v>
      </c>
      <c r="M19" s="12">
        <v>1</v>
      </c>
      <c r="N19" s="12">
        <v>1</v>
      </c>
      <c r="O19" s="15">
        <v>1</v>
      </c>
      <c r="P19" s="283"/>
      <c r="Q19" s="1"/>
      <c r="R19" s="1"/>
      <c r="S19" s="1"/>
      <c r="T19" s="1"/>
      <c r="U19" s="1"/>
      <c r="V19" s="1"/>
      <c r="W19" s="1"/>
      <c r="X19" s="1"/>
      <c r="Y19" s="1"/>
      <c r="Z19" s="1"/>
      <c r="AA19" s="1"/>
      <c r="AB19" s="1"/>
    </row>
    <row r="20" spans="1:28" ht="15" customHeight="1" x14ac:dyDescent="0.25">
      <c r="A20" s="505"/>
      <c r="B20" s="507"/>
      <c r="C20" s="5"/>
      <c r="D20" s="507"/>
      <c r="E20" s="5"/>
      <c r="F20" s="507"/>
      <c r="G20" s="5"/>
      <c r="H20" s="507"/>
      <c r="I20" s="5"/>
      <c r="J20" s="10" t="s">
        <v>101</v>
      </c>
      <c r="K20" s="16">
        <v>888953000</v>
      </c>
      <c r="L20" s="16">
        <v>1449000000</v>
      </c>
      <c r="M20" s="16">
        <v>1491000000</v>
      </c>
      <c r="N20" s="16">
        <v>1535000000</v>
      </c>
      <c r="O20" s="15">
        <f>+SUM(K20:N20)</f>
        <v>5363953000</v>
      </c>
      <c r="P20" s="289"/>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3"/>
      <c r="Q21" s="1"/>
      <c r="R21" s="1"/>
      <c r="S21" s="1"/>
      <c r="T21" s="1"/>
      <c r="U21" s="1"/>
      <c r="V21" s="1"/>
      <c r="W21" s="1"/>
      <c r="X21" s="1"/>
      <c r="Y21" s="1"/>
      <c r="Z21" s="1"/>
      <c r="AA21" s="1"/>
      <c r="AB21" s="1"/>
    </row>
    <row r="22" spans="1:28" ht="26.25" customHeight="1" x14ac:dyDescent="0.25">
      <c r="A22" s="509" t="s">
        <v>103</v>
      </c>
      <c r="B22" s="528" t="s">
        <v>107</v>
      </c>
      <c r="C22" s="5"/>
      <c r="D22" s="59" t="s">
        <v>105</v>
      </c>
      <c r="E22" s="5"/>
      <c r="F22" s="60" t="s">
        <v>98</v>
      </c>
      <c r="G22" s="5"/>
      <c r="H22" s="60" t="s">
        <v>106</v>
      </c>
      <c r="I22" s="5"/>
      <c r="J22" s="60" t="s">
        <v>99</v>
      </c>
      <c r="K22" s="61">
        <v>2024</v>
      </c>
      <c r="L22" s="61">
        <v>2025</v>
      </c>
      <c r="M22" s="61">
        <v>2026</v>
      </c>
      <c r="N22" s="61">
        <v>2027</v>
      </c>
      <c r="O22" s="61" t="s">
        <v>93</v>
      </c>
      <c r="P22" s="286"/>
      <c r="Q22" s="1"/>
      <c r="R22" s="1"/>
      <c r="S22" s="1"/>
      <c r="T22" s="1"/>
      <c r="U22" s="1"/>
      <c r="V22" s="1"/>
      <c r="W22" s="1"/>
      <c r="X22" s="1"/>
      <c r="Y22" s="1"/>
      <c r="Z22" s="1"/>
      <c r="AA22" s="1"/>
      <c r="AB22" s="1"/>
    </row>
    <row r="23" spans="1:28" ht="15" customHeight="1" x14ac:dyDescent="0.25">
      <c r="A23" s="505"/>
      <c r="B23" s="511"/>
      <c r="C23" s="5"/>
      <c r="D23" s="506">
        <v>1</v>
      </c>
      <c r="E23" s="5"/>
      <c r="F23" s="506" t="s">
        <v>23</v>
      </c>
      <c r="G23" s="5"/>
      <c r="H23" s="506">
        <v>10</v>
      </c>
      <c r="I23" s="5"/>
      <c r="J23" s="10" t="s">
        <v>100</v>
      </c>
      <c r="K23" s="11">
        <v>1</v>
      </c>
      <c r="L23" s="12">
        <v>1</v>
      </c>
      <c r="M23" s="12">
        <v>1</v>
      </c>
      <c r="N23" s="12">
        <v>1</v>
      </c>
      <c r="O23" s="15">
        <v>1</v>
      </c>
      <c r="P23" s="283"/>
      <c r="Q23" s="14"/>
      <c r="R23" s="1"/>
      <c r="S23" s="1"/>
      <c r="T23" s="1"/>
      <c r="U23" s="1"/>
      <c r="V23" s="1"/>
      <c r="W23" s="1"/>
      <c r="X23" s="1"/>
      <c r="Y23" s="1"/>
      <c r="Z23" s="1"/>
      <c r="AA23" s="1"/>
      <c r="AB23" s="1"/>
    </row>
    <row r="24" spans="1:28" ht="15" customHeight="1" x14ac:dyDescent="0.25">
      <c r="A24" s="505"/>
      <c r="B24" s="507"/>
      <c r="C24" s="5"/>
      <c r="D24" s="507"/>
      <c r="E24" s="5"/>
      <c r="F24" s="507"/>
      <c r="G24" s="5"/>
      <c r="H24" s="507"/>
      <c r="I24" s="5"/>
      <c r="J24" s="10" t="s">
        <v>101</v>
      </c>
      <c r="K24" s="16">
        <v>4981991000</v>
      </c>
      <c r="L24" s="16">
        <v>4590500000</v>
      </c>
      <c r="M24" s="16">
        <v>4888100000</v>
      </c>
      <c r="N24" s="16">
        <v>10463515000</v>
      </c>
      <c r="O24" s="15">
        <f>+SUM(K24:N24)</f>
        <v>24924106000</v>
      </c>
      <c r="P24" s="289"/>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3"/>
      <c r="Q25" s="1"/>
      <c r="R25" s="1"/>
      <c r="S25" s="1"/>
      <c r="T25" s="1"/>
      <c r="U25" s="1"/>
      <c r="V25" s="1"/>
      <c r="W25" s="1"/>
      <c r="X25" s="1"/>
      <c r="Y25" s="1"/>
      <c r="Z25" s="1"/>
      <c r="AA25" s="1"/>
      <c r="AB25" s="1"/>
    </row>
    <row r="26" spans="1:28" ht="26.25" customHeight="1" x14ac:dyDescent="0.25">
      <c r="A26" s="509" t="s">
        <v>103</v>
      </c>
      <c r="B26" s="525" t="s">
        <v>108</v>
      </c>
      <c r="C26" s="5"/>
      <c r="D26" s="62" t="s">
        <v>105</v>
      </c>
      <c r="E26" s="5"/>
      <c r="F26" s="63" t="s">
        <v>98</v>
      </c>
      <c r="G26" s="5"/>
      <c r="H26" s="63" t="s">
        <v>106</v>
      </c>
      <c r="I26" s="5"/>
      <c r="J26" s="63" t="s">
        <v>99</v>
      </c>
      <c r="K26" s="64">
        <v>2024</v>
      </c>
      <c r="L26" s="64">
        <v>2025</v>
      </c>
      <c r="M26" s="64">
        <v>2026</v>
      </c>
      <c r="N26" s="64">
        <v>2027</v>
      </c>
      <c r="O26" s="64" t="s">
        <v>93</v>
      </c>
      <c r="P26" s="286"/>
      <c r="Q26" s="1"/>
      <c r="R26" s="1"/>
      <c r="S26" s="1"/>
      <c r="T26" s="1"/>
      <c r="U26" s="1"/>
      <c r="V26" s="1"/>
      <c r="W26" s="1"/>
      <c r="X26" s="1"/>
      <c r="Y26" s="1"/>
      <c r="Z26" s="1"/>
      <c r="AA26" s="1"/>
      <c r="AB26" s="1"/>
    </row>
    <row r="27" spans="1:28" ht="15" customHeight="1" x14ac:dyDescent="0.25">
      <c r="A27" s="505"/>
      <c r="B27" s="526"/>
      <c r="C27" s="5"/>
      <c r="D27" s="506">
        <v>1</v>
      </c>
      <c r="E27" s="5"/>
      <c r="F27" s="506" t="s">
        <v>23</v>
      </c>
      <c r="G27" s="5"/>
      <c r="H27" s="506">
        <v>10</v>
      </c>
      <c r="I27" s="5"/>
      <c r="J27" s="10" t="s">
        <v>100</v>
      </c>
      <c r="K27" s="11">
        <v>1</v>
      </c>
      <c r="L27" s="12">
        <v>1</v>
      </c>
      <c r="M27" s="12">
        <v>1</v>
      </c>
      <c r="N27" s="12">
        <v>1</v>
      </c>
      <c r="O27" s="15">
        <v>1</v>
      </c>
      <c r="P27" s="283"/>
      <c r="Q27" s="1"/>
      <c r="R27" s="1"/>
      <c r="S27" s="1"/>
      <c r="T27" s="1"/>
      <c r="U27" s="1"/>
      <c r="V27" s="1"/>
      <c r="W27" s="1"/>
      <c r="X27" s="1"/>
      <c r="Y27" s="1"/>
      <c r="Z27" s="1"/>
      <c r="AA27" s="1"/>
      <c r="AB27" s="1"/>
    </row>
    <row r="28" spans="1:28" ht="15" customHeight="1" x14ac:dyDescent="0.25">
      <c r="A28" s="505"/>
      <c r="B28" s="527"/>
      <c r="C28" s="5"/>
      <c r="D28" s="507"/>
      <c r="E28" s="5"/>
      <c r="F28" s="507"/>
      <c r="G28" s="5"/>
      <c r="H28" s="507"/>
      <c r="I28" s="5"/>
      <c r="J28" s="10" t="s">
        <v>101</v>
      </c>
      <c r="K28" s="16">
        <v>140634000</v>
      </c>
      <c r="L28" s="16">
        <v>332000000</v>
      </c>
      <c r="M28" s="16">
        <v>400000000</v>
      </c>
      <c r="N28" s="16">
        <v>332000000</v>
      </c>
      <c r="O28" s="15">
        <f>+SUM(K28:N28)</f>
        <v>1204634000</v>
      </c>
      <c r="P28" s="289"/>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3"/>
      <c r="Q29" s="1"/>
      <c r="R29" s="1"/>
      <c r="S29" s="1"/>
      <c r="T29" s="1"/>
      <c r="U29" s="1"/>
      <c r="V29" s="1"/>
      <c r="W29" s="1"/>
      <c r="X29" s="1"/>
      <c r="Y29" s="1"/>
      <c r="Z29" s="1"/>
      <c r="AA29" s="1"/>
      <c r="AB29" s="1"/>
    </row>
    <row r="30" spans="1:28" ht="26.25" customHeight="1" x14ac:dyDescent="0.25">
      <c r="A30" s="509" t="s">
        <v>103</v>
      </c>
      <c r="B30" s="517" t="s">
        <v>109</v>
      </c>
      <c r="C30" s="5"/>
      <c r="D30" s="65" t="s">
        <v>105</v>
      </c>
      <c r="E30" s="5"/>
      <c r="F30" s="66" t="s">
        <v>98</v>
      </c>
      <c r="G30" s="5"/>
      <c r="H30" s="66" t="s">
        <v>106</v>
      </c>
      <c r="I30" s="5"/>
      <c r="J30" s="66" t="s">
        <v>99</v>
      </c>
      <c r="K30" s="67">
        <v>2024</v>
      </c>
      <c r="L30" s="67">
        <v>2025</v>
      </c>
      <c r="M30" s="67">
        <v>2026</v>
      </c>
      <c r="N30" s="67">
        <v>2027</v>
      </c>
      <c r="O30" s="67" t="s">
        <v>93</v>
      </c>
      <c r="P30" s="286"/>
      <c r="Q30" s="1"/>
      <c r="R30" s="1"/>
      <c r="S30" s="1"/>
      <c r="T30" s="1"/>
      <c r="U30" s="1"/>
      <c r="V30" s="1"/>
      <c r="W30" s="1"/>
      <c r="X30" s="1"/>
      <c r="Y30" s="1"/>
      <c r="Z30" s="1"/>
      <c r="AA30" s="1"/>
      <c r="AB30" s="1"/>
    </row>
    <row r="31" spans="1:28" ht="15" customHeight="1" x14ac:dyDescent="0.25">
      <c r="A31" s="505"/>
      <c r="B31" s="511"/>
      <c r="C31" s="5"/>
      <c r="D31" s="506">
        <v>100</v>
      </c>
      <c r="E31" s="5"/>
      <c r="F31" s="506" t="s">
        <v>33</v>
      </c>
      <c r="G31" s="5"/>
      <c r="H31" s="506">
        <v>15</v>
      </c>
      <c r="I31" s="5"/>
      <c r="J31" s="10" t="s">
        <v>100</v>
      </c>
      <c r="K31" s="19">
        <v>0.15</v>
      </c>
      <c r="L31" s="19">
        <v>0.5</v>
      </c>
      <c r="M31" s="19">
        <v>0.85</v>
      </c>
      <c r="N31" s="19">
        <v>1</v>
      </c>
      <c r="O31" s="20">
        <v>100</v>
      </c>
      <c r="P31" s="283"/>
      <c r="Q31" s="1"/>
      <c r="R31" s="1"/>
      <c r="S31" s="1"/>
      <c r="T31" s="1"/>
      <c r="U31" s="1"/>
      <c r="V31" s="1"/>
      <c r="W31" s="1"/>
      <c r="X31" s="1"/>
      <c r="Y31" s="1"/>
      <c r="Z31" s="1"/>
      <c r="AA31" s="1"/>
      <c r="AB31" s="1"/>
    </row>
    <row r="32" spans="1:28" ht="15" customHeight="1" x14ac:dyDescent="0.25">
      <c r="A32" s="505"/>
      <c r="B32" s="507"/>
      <c r="C32" s="5"/>
      <c r="D32" s="507"/>
      <c r="E32" s="5"/>
      <c r="F32" s="507"/>
      <c r="G32" s="5"/>
      <c r="H32" s="507"/>
      <c r="I32" s="5"/>
      <c r="J32" s="10" t="s">
        <v>101</v>
      </c>
      <c r="K32" s="16">
        <v>265950000</v>
      </c>
      <c r="L32" s="16">
        <v>699000000</v>
      </c>
      <c r="M32" s="16">
        <v>808000000</v>
      </c>
      <c r="N32" s="16">
        <v>812000000</v>
      </c>
      <c r="O32" s="15">
        <f>+SUM(K32:N32)</f>
        <v>2584950000</v>
      </c>
      <c r="P32" s="289"/>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3"/>
      <c r="Q33" s="1"/>
      <c r="R33" s="1"/>
      <c r="S33" s="1"/>
      <c r="T33" s="1"/>
      <c r="U33" s="1"/>
      <c r="V33" s="1"/>
      <c r="W33" s="1"/>
      <c r="X33" s="1"/>
      <c r="Y33" s="1"/>
      <c r="Z33" s="1"/>
      <c r="AA33" s="1"/>
      <c r="AB33" s="1"/>
    </row>
    <row r="34" spans="1:28" ht="15" customHeight="1" x14ac:dyDescent="0.25">
      <c r="A34" s="508" t="s">
        <v>110</v>
      </c>
      <c r="B34" s="505"/>
      <c r="C34" s="505"/>
      <c r="D34" s="505"/>
      <c r="E34" s="505"/>
      <c r="F34" s="505"/>
      <c r="G34" s="505"/>
      <c r="H34" s="505"/>
      <c r="I34" s="505"/>
      <c r="J34" s="505"/>
      <c r="K34" s="505"/>
      <c r="L34" s="505"/>
      <c r="M34" s="505"/>
      <c r="N34" s="505"/>
      <c r="O34" s="505"/>
      <c r="P34" s="283"/>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4"/>
      <c r="Q35" s="285"/>
      <c r="R35" s="1"/>
      <c r="S35" s="1"/>
      <c r="T35" s="1"/>
      <c r="U35" s="1"/>
      <c r="V35" s="1"/>
      <c r="W35" s="1"/>
      <c r="X35" s="1"/>
      <c r="Y35" s="1"/>
      <c r="Z35" s="1"/>
      <c r="AA35" s="1"/>
      <c r="AB35" s="1"/>
    </row>
    <row r="36" spans="1:28" ht="21.75" customHeight="1" x14ac:dyDescent="0.25">
      <c r="A36" s="509" t="s">
        <v>95</v>
      </c>
      <c r="B36" s="510" t="s">
        <v>111</v>
      </c>
      <c r="C36" s="5"/>
      <c r="D36" s="7" t="s">
        <v>97</v>
      </c>
      <c r="E36" s="5"/>
      <c r="F36" s="8" t="s">
        <v>98</v>
      </c>
      <c r="G36" s="5"/>
      <c r="H36" s="8" t="s">
        <v>106</v>
      </c>
      <c r="I36" s="5"/>
      <c r="J36" s="8" t="s">
        <v>99</v>
      </c>
      <c r="K36" s="9">
        <v>2024</v>
      </c>
      <c r="L36" s="9">
        <v>2025</v>
      </c>
      <c r="M36" s="9">
        <v>2026</v>
      </c>
      <c r="N36" s="9">
        <v>2027</v>
      </c>
      <c r="O36" s="9" t="s">
        <v>93</v>
      </c>
      <c r="P36" s="286"/>
      <c r="Q36" s="1"/>
      <c r="R36" s="1"/>
      <c r="S36" s="1"/>
      <c r="T36" s="1"/>
      <c r="U36" s="1"/>
      <c r="V36" s="1"/>
      <c r="W36" s="1"/>
      <c r="X36" s="1"/>
      <c r="Y36" s="1"/>
      <c r="Z36" s="1"/>
      <c r="AA36" s="1"/>
      <c r="AB36" s="1"/>
    </row>
    <row r="37" spans="1:28" ht="21.75" customHeight="1" x14ac:dyDescent="0.25">
      <c r="A37" s="505"/>
      <c r="B37" s="511"/>
      <c r="C37" s="5"/>
      <c r="D37" s="506">
        <v>5</v>
      </c>
      <c r="E37" s="5"/>
      <c r="F37" s="506" t="s">
        <v>21</v>
      </c>
      <c r="G37" s="5"/>
      <c r="H37" s="506">
        <v>15</v>
      </c>
      <c r="I37" s="5"/>
      <c r="J37" s="10" t="s">
        <v>100</v>
      </c>
      <c r="K37" s="21">
        <v>1.7</v>
      </c>
      <c r="L37" s="21">
        <v>1.6</v>
      </c>
      <c r="M37" s="21">
        <v>0.9</v>
      </c>
      <c r="N37" s="21">
        <v>0.8</v>
      </c>
      <c r="O37" s="22">
        <f t="shared" ref="O37:O38" si="1">SUM(K37:N37)</f>
        <v>5</v>
      </c>
      <c r="P37" s="283"/>
      <c r="Q37" s="1"/>
      <c r="R37" s="1"/>
      <c r="S37" s="1"/>
      <c r="T37" s="1"/>
      <c r="U37" s="1"/>
      <c r="V37" s="1"/>
      <c r="W37" s="1"/>
      <c r="X37" s="1"/>
      <c r="Y37" s="1"/>
      <c r="Z37" s="1"/>
      <c r="AA37" s="1"/>
      <c r="AB37" s="1"/>
    </row>
    <row r="38" spans="1:28" ht="21.75" customHeight="1" x14ac:dyDescent="0.25">
      <c r="A38" s="505"/>
      <c r="B38" s="507"/>
      <c r="C38" s="5"/>
      <c r="D38" s="507"/>
      <c r="E38" s="5"/>
      <c r="F38" s="507"/>
      <c r="G38" s="5"/>
      <c r="H38" s="507"/>
      <c r="I38" s="5"/>
      <c r="J38" s="10" t="s">
        <v>101</v>
      </c>
      <c r="K38" s="4">
        <v>5128476000</v>
      </c>
      <c r="L38" s="4">
        <v>12620465000</v>
      </c>
      <c r="M38" s="4">
        <v>12136050000</v>
      </c>
      <c r="N38" s="4">
        <v>6868716000</v>
      </c>
      <c r="O38" s="23">
        <f t="shared" si="1"/>
        <v>36753707000</v>
      </c>
      <c r="P38" s="283"/>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3"/>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3"/>
      <c r="Q40" s="1"/>
      <c r="R40" s="1"/>
      <c r="S40" s="1"/>
      <c r="T40" s="1"/>
      <c r="U40" s="1"/>
      <c r="V40" s="1"/>
      <c r="W40" s="1"/>
      <c r="X40" s="1"/>
      <c r="Y40" s="1"/>
      <c r="Z40" s="1"/>
      <c r="AA40" s="1"/>
      <c r="AB40" s="1"/>
    </row>
    <row r="41" spans="1:28" ht="26.25" customHeight="1" x14ac:dyDescent="0.25">
      <c r="A41" s="509" t="s">
        <v>103</v>
      </c>
      <c r="B41" s="518"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05"/>
      <c r="B42" s="511"/>
      <c r="C42" s="5"/>
      <c r="D42" s="506">
        <v>5</v>
      </c>
      <c r="E42" s="5"/>
      <c r="F42" s="506" t="s">
        <v>21</v>
      </c>
      <c r="G42" s="5"/>
      <c r="H42" s="506">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05"/>
      <c r="B43" s="507"/>
      <c r="C43" s="5"/>
      <c r="D43" s="507"/>
      <c r="E43" s="5"/>
      <c r="F43" s="507"/>
      <c r="G43" s="5"/>
      <c r="H43" s="507"/>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08" t="s">
        <v>113</v>
      </c>
      <c r="B46" s="505"/>
      <c r="C46" s="505"/>
      <c r="D46" s="505"/>
      <c r="E46" s="505"/>
      <c r="F46" s="505"/>
      <c r="G46" s="505"/>
      <c r="H46" s="505"/>
      <c r="I46" s="505"/>
      <c r="J46" s="505"/>
      <c r="K46" s="505"/>
      <c r="L46" s="505"/>
      <c r="M46" s="505"/>
      <c r="N46" s="505"/>
      <c r="O46" s="505"/>
      <c r="P46" s="284"/>
      <c r="Q46" s="285"/>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4"/>
      <c r="Q47" s="285"/>
      <c r="R47" s="1"/>
      <c r="S47" s="1"/>
      <c r="T47" s="1"/>
      <c r="U47" s="1"/>
      <c r="V47" s="1"/>
      <c r="W47" s="1"/>
      <c r="X47" s="1"/>
      <c r="Y47" s="1"/>
      <c r="Z47" s="1"/>
      <c r="AA47" s="1"/>
      <c r="AB47" s="1"/>
    </row>
    <row r="48" spans="1:28" ht="30" customHeight="1" x14ac:dyDescent="0.25">
      <c r="A48" s="509" t="s">
        <v>95</v>
      </c>
      <c r="B48" s="510" t="s">
        <v>114</v>
      </c>
      <c r="C48" s="5"/>
      <c r="D48" s="7" t="s">
        <v>97</v>
      </c>
      <c r="E48" s="5"/>
      <c r="F48" s="8" t="s">
        <v>98</v>
      </c>
      <c r="G48" s="5"/>
      <c r="H48" s="8" t="s">
        <v>106</v>
      </c>
      <c r="I48" s="5"/>
      <c r="J48" s="8" t="s">
        <v>99</v>
      </c>
      <c r="K48" s="9">
        <v>2024</v>
      </c>
      <c r="L48" s="9">
        <v>2025</v>
      </c>
      <c r="M48" s="9">
        <v>2026</v>
      </c>
      <c r="N48" s="9">
        <v>2027</v>
      </c>
      <c r="O48" s="9" t="s">
        <v>93</v>
      </c>
      <c r="P48" s="286"/>
      <c r="Q48" s="1"/>
      <c r="R48" s="1"/>
      <c r="S48" s="1"/>
      <c r="T48" s="1"/>
      <c r="U48" s="1"/>
      <c r="V48" s="1"/>
      <c r="W48" s="1"/>
      <c r="X48" s="1"/>
      <c r="Y48" s="1"/>
      <c r="Z48" s="1"/>
      <c r="AA48" s="1"/>
      <c r="AB48" s="1"/>
    </row>
    <row r="49" spans="1:28" ht="21.75" customHeight="1" x14ac:dyDescent="0.25">
      <c r="A49" s="505"/>
      <c r="B49" s="511"/>
      <c r="C49" s="5"/>
      <c r="D49" s="506">
        <v>100</v>
      </c>
      <c r="E49" s="5"/>
      <c r="F49" s="506" t="s">
        <v>33</v>
      </c>
      <c r="G49" s="5"/>
      <c r="H49" s="506">
        <f>+H54+H58</f>
        <v>28</v>
      </c>
      <c r="I49" s="5"/>
      <c r="J49" s="10" t="s">
        <v>100</v>
      </c>
      <c r="K49" s="24"/>
      <c r="L49" s="24"/>
      <c r="M49" s="24"/>
      <c r="N49" s="24"/>
      <c r="O49" s="15">
        <v>100</v>
      </c>
      <c r="P49" s="283"/>
      <c r="Q49" s="1"/>
      <c r="R49" s="1"/>
      <c r="S49" s="1"/>
      <c r="T49" s="1"/>
      <c r="U49" s="1"/>
      <c r="V49" s="1"/>
      <c r="W49" s="1"/>
      <c r="X49" s="1"/>
      <c r="Y49" s="1"/>
      <c r="Z49" s="1"/>
      <c r="AA49" s="1"/>
      <c r="AB49" s="1"/>
    </row>
    <row r="50" spans="1:28" ht="21.75" customHeight="1" x14ac:dyDescent="0.25">
      <c r="A50" s="505"/>
      <c r="B50" s="507"/>
      <c r="C50" s="5"/>
      <c r="D50" s="507"/>
      <c r="E50" s="5"/>
      <c r="F50" s="507"/>
      <c r="G50" s="5"/>
      <c r="H50" s="507"/>
      <c r="I50" s="5"/>
      <c r="J50" s="10" t="s">
        <v>101</v>
      </c>
      <c r="K50" s="4">
        <v>767728000</v>
      </c>
      <c r="L50" s="4">
        <v>1580000000</v>
      </c>
      <c r="M50" s="4">
        <v>1846000000</v>
      </c>
      <c r="N50" s="4">
        <v>631200000</v>
      </c>
      <c r="O50" s="23">
        <f>SUM(K50:N50)</f>
        <v>4824928000</v>
      </c>
      <c r="P50" s="283"/>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87"/>
      <c r="Q51" s="1"/>
      <c r="R51" s="1"/>
      <c r="S51" s="1"/>
      <c r="T51" s="1"/>
      <c r="U51" s="1"/>
      <c r="V51" s="1"/>
      <c r="W51" s="1"/>
      <c r="X51" s="1"/>
      <c r="Y51" s="1"/>
      <c r="Z51" s="1"/>
      <c r="AA51" s="1"/>
      <c r="AB51" s="1"/>
    </row>
    <row r="52" spans="1:28" ht="15" customHeight="1" x14ac:dyDescent="0.25">
      <c r="A52" s="529" t="s">
        <v>102</v>
      </c>
      <c r="B52" s="529"/>
      <c r="C52" s="529"/>
      <c r="D52" s="529"/>
      <c r="E52" s="529"/>
      <c r="F52" s="529"/>
      <c r="G52" s="529"/>
      <c r="H52" s="529"/>
      <c r="I52" s="529"/>
      <c r="J52" s="529"/>
      <c r="K52" s="529"/>
      <c r="L52" s="529"/>
      <c r="M52" s="529"/>
      <c r="N52" s="529"/>
      <c r="O52" s="529"/>
      <c r="P52" s="288"/>
      <c r="Q52" s="1"/>
      <c r="R52" s="1"/>
      <c r="S52" s="1"/>
      <c r="T52" s="1"/>
      <c r="U52" s="1"/>
      <c r="V52" s="1"/>
      <c r="W52" s="1"/>
      <c r="X52" s="1"/>
      <c r="Y52" s="1"/>
      <c r="Z52" s="1"/>
      <c r="AA52" s="1"/>
      <c r="AB52" s="1"/>
    </row>
    <row r="53" spans="1:28" ht="26.25" customHeight="1" x14ac:dyDescent="0.25">
      <c r="A53" s="512" t="s">
        <v>103</v>
      </c>
      <c r="B53" s="513" t="s">
        <v>115</v>
      </c>
      <c r="C53" s="5"/>
      <c r="D53" s="55" t="s">
        <v>105</v>
      </c>
      <c r="E53" s="5"/>
      <c r="F53" s="56" t="s">
        <v>98</v>
      </c>
      <c r="G53" s="5"/>
      <c r="H53" s="56" t="s">
        <v>106</v>
      </c>
      <c r="I53" s="5"/>
      <c r="J53" s="56" t="s">
        <v>99</v>
      </c>
      <c r="K53" s="57">
        <v>2024</v>
      </c>
      <c r="L53" s="57">
        <v>2025</v>
      </c>
      <c r="M53" s="57">
        <v>2026</v>
      </c>
      <c r="N53" s="57">
        <v>2027</v>
      </c>
      <c r="O53" s="57" t="s">
        <v>93</v>
      </c>
      <c r="P53" s="286"/>
      <c r="Q53" s="1"/>
      <c r="R53" s="1"/>
      <c r="S53" s="1"/>
      <c r="T53" s="1"/>
      <c r="U53" s="1"/>
      <c r="V53" s="1"/>
      <c r="W53" s="1"/>
      <c r="X53" s="1"/>
      <c r="Y53" s="1"/>
      <c r="Z53" s="1"/>
      <c r="AA53" s="1"/>
      <c r="AB53" s="1"/>
    </row>
    <row r="54" spans="1:28" ht="15" customHeight="1" x14ac:dyDescent="0.25">
      <c r="A54" s="512"/>
      <c r="B54" s="514"/>
      <c r="C54" s="5"/>
      <c r="D54" s="506">
        <v>100</v>
      </c>
      <c r="E54" s="5"/>
      <c r="F54" s="506" t="s">
        <v>33</v>
      </c>
      <c r="G54" s="5"/>
      <c r="H54" s="506">
        <v>15</v>
      </c>
      <c r="I54" s="5"/>
      <c r="J54" s="10" t="s">
        <v>100</v>
      </c>
      <c r="K54" s="24">
        <v>0.1</v>
      </c>
      <c r="L54" s="24">
        <v>0.5</v>
      </c>
      <c r="M54" s="24"/>
      <c r="N54" s="24"/>
      <c r="O54" s="15">
        <v>100</v>
      </c>
      <c r="P54" s="283"/>
      <c r="Q54" s="1"/>
      <c r="R54" s="1"/>
      <c r="S54" s="1"/>
      <c r="T54" s="1"/>
      <c r="U54" s="1"/>
      <c r="V54" s="1"/>
      <c r="W54" s="1"/>
      <c r="X54" s="1"/>
      <c r="Y54" s="1"/>
      <c r="Z54" s="1"/>
      <c r="AA54" s="1"/>
      <c r="AB54" s="1"/>
    </row>
    <row r="55" spans="1:28" ht="15" customHeight="1" x14ac:dyDescent="0.25">
      <c r="A55" s="512"/>
      <c r="B55" s="515"/>
      <c r="C55" s="5"/>
      <c r="D55" s="516"/>
      <c r="E55" s="5"/>
      <c r="F55" s="516"/>
      <c r="G55" s="5"/>
      <c r="H55" s="507"/>
      <c r="I55" s="5"/>
      <c r="J55" s="10" t="s">
        <v>101</v>
      </c>
      <c r="K55" s="16">
        <v>627228000</v>
      </c>
      <c r="L55" s="16">
        <v>1260000000</v>
      </c>
      <c r="M55" s="16">
        <v>1516000000</v>
      </c>
      <c r="N55" s="16">
        <v>516794000</v>
      </c>
      <c r="O55" s="15">
        <f>+SUM(K55:N55)</f>
        <v>3920022000</v>
      </c>
      <c r="P55" s="289"/>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3"/>
      <c r="Q56" s="1"/>
      <c r="R56" s="1"/>
      <c r="S56" s="1"/>
      <c r="T56" s="1"/>
      <c r="U56" s="1"/>
      <c r="V56" s="1"/>
      <c r="W56" s="1"/>
      <c r="X56" s="1"/>
      <c r="Y56" s="1"/>
      <c r="Z56" s="1"/>
      <c r="AA56" s="1"/>
      <c r="AB56" s="1"/>
    </row>
    <row r="57" spans="1:28" ht="26.25" customHeight="1" x14ac:dyDescent="0.25">
      <c r="A57" s="509" t="s">
        <v>103</v>
      </c>
      <c r="B57" s="528" t="s">
        <v>116</v>
      </c>
      <c r="C57" s="5"/>
      <c r="D57" s="59" t="s">
        <v>105</v>
      </c>
      <c r="E57" s="5"/>
      <c r="F57" s="60" t="s">
        <v>98</v>
      </c>
      <c r="G57" s="5"/>
      <c r="H57" s="60" t="s">
        <v>106</v>
      </c>
      <c r="I57" s="5"/>
      <c r="J57" s="60" t="s">
        <v>99</v>
      </c>
      <c r="K57" s="61">
        <v>2024</v>
      </c>
      <c r="L57" s="61">
        <v>2025</v>
      </c>
      <c r="M57" s="61">
        <v>2026</v>
      </c>
      <c r="N57" s="61">
        <v>2027</v>
      </c>
      <c r="O57" s="61" t="s">
        <v>93</v>
      </c>
      <c r="P57" s="286"/>
      <c r="Q57" s="1"/>
      <c r="R57" s="1"/>
      <c r="S57" s="1"/>
      <c r="T57" s="1"/>
      <c r="U57" s="1"/>
      <c r="V57" s="1"/>
      <c r="W57" s="1"/>
      <c r="X57" s="1"/>
      <c r="Y57" s="1"/>
      <c r="Z57" s="1"/>
      <c r="AA57" s="1"/>
      <c r="AB57" s="1"/>
    </row>
    <row r="58" spans="1:28" ht="15" customHeight="1" x14ac:dyDescent="0.25">
      <c r="A58" s="505"/>
      <c r="B58" s="511"/>
      <c r="C58" s="5"/>
      <c r="D58" s="506">
        <v>100</v>
      </c>
      <c r="E58" s="5"/>
      <c r="F58" s="506" t="s">
        <v>23</v>
      </c>
      <c r="G58" s="5"/>
      <c r="H58" s="506">
        <v>13</v>
      </c>
      <c r="I58" s="5"/>
      <c r="J58" s="10" t="s">
        <v>100</v>
      </c>
      <c r="K58" s="24">
        <v>0.05</v>
      </c>
      <c r="L58" s="24"/>
      <c r="M58" s="24"/>
      <c r="N58" s="24"/>
      <c r="O58" s="15">
        <v>100</v>
      </c>
      <c r="P58" s="283"/>
      <c r="Q58" s="14"/>
      <c r="R58" s="1"/>
      <c r="S58" s="1"/>
      <c r="T58" s="1"/>
      <c r="U58" s="1"/>
      <c r="V58" s="1"/>
      <c r="W58" s="1"/>
      <c r="X58" s="1"/>
      <c r="Y58" s="1"/>
      <c r="Z58" s="1"/>
      <c r="AA58" s="1"/>
      <c r="AB58" s="1"/>
    </row>
    <row r="59" spans="1:28" ht="15" customHeight="1" x14ac:dyDescent="0.25">
      <c r="A59" s="505"/>
      <c r="B59" s="507"/>
      <c r="C59" s="5"/>
      <c r="D59" s="507"/>
      <c r="E59" s="5"/>
      <c r="F59" s="507"/>
      <c r="G59" s="5"/>
      <c r="H59" s="507"/>
      <c r="I59" s="5"/>
      <c r="J59" s="10" t="s">
        <v>101</v>
      </c>
      <c r="K59" s="16">
        <v>140500000</v>
      </c>
      <c r="L59" s="16">
        <v>320000000</v>
      </c>
      <c r="M59" s="16">
        <v>330000000</v>
      </c>
      <c r="N59" s="16">
        <v>114406000</v>
      </c>
      <c r="O59" s="15">
        <f>+SUM(K59:N59)</f>
        <v>904906000</v>
      </c>
      <c r="P59" s="289"/>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3"/>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08" t="s">
        <v>117</v>
      </c>
      <c r="B62" s="505"/>
      <c r="C62" s="505"/>
      <c r="D62" s="505"/>
      <c r="E62" s="505"/>
      <c r="F62" s="505"/>
      <c r="G62" s="505"/>
      <c r="H62" s="505"/>
      <c r="I62" s="505"/>
      <c r="J62" s="505"/>
      <c r="K62" s="505"/>
      <c r="L62" s="505"/>
      <c r="M62" s="505"/>
      <c r="N62" s="505"/>
      <c r="O62" s="505"/>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09" t="s">
        <v>95</v>
      </c>
      <c r="B64" s="510"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05"/>
      <c r="B65" s="511"/>
      <c r="C65" s="5"/>
      <c r="D65" s="506">
        <v>60</v>
      </c>
      <c r="E65" s="5"/>
      <c r="F65" s="506" t="s">
        <v>33</v>
      </c>
      <c r="G65" s="5"/>
      <c r="H65" s="506">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05"/>
      <c r="B66" s="507"/>
      <c r="C66" s="5"/>
      <c r="D66" s="507"/>
      <c r="E66" s="5"/>
      <c r="F66" s="507"/>
      <c r="G66" s="5"/>
      <c r="H66" s="507"/>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04" t="s">
        <v>102</v>
      </c>
      <c r="B68" s="505"/>
      <c r="C68" s="505"/>
      <c r="D68" s="505"/>
      <c r="E68" s="505"/>
      <c r="F68" s="505"/>
      <c r="G68" s="505"/>
      <c r="H68" s="505"/>
      <c r="I68" s="505"/>
      <c r="J68" s="505"/>
      <c r="K68" s="505"/>
      <c r="L68" s="505"/>
      <c r="M68" s="505"/>
      <c r="N68" s="505"/>
      <c r="O68" s="505"/>
      <c r="P68" s="1"/>
      <c r="Q68" s="1"/>
      <c r="R68" s="1"/>
      <c r="S68" s="1"/>
      <c r="T68" s="1"/>
      <c r="U68" s="1"/>
      <c r="V68" s="1"/>
      <c r="W68" s="1"/>
      <c r="X68" s="1"/>
      <c r="Y68" s="1"/>
      <c r="Z68" s="1"/>
      <c r="AA68" s="1"/>
      <c r="AB68" s="1"/>
    </row>
    <row r="69" spans="1:28" ht="25.5" customHeight="1" x14ac:dyDescent="0.25">
      <c r="A69" s="509" t="s">
        <v>103</v>
      </c>
      <c r="B69" s="518"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05"/>
      <c r="B70" s="511"/>
      <c r="C70" s="5"/>
      <c r="D70" s="506">
        <v>60</v>
      </c>
      <c r="E70" s="5"/>
      <c r="F70" s="506" t="s">
        <v>33</v>
      </c>
      <c r="G70" s="5"/>
      <c r="H70" s="506">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05"/>
      <c r="B71" s="507"/>
      <c r="C71" s="5"/>
      <c r="D71" s="507"/>
      <c r="E71" s="5"/>
      <c r="F71" s="507"/>
      <c r="G71" s="5"/>
      <c r="H71" s="507"/>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theme="0" tint="-4.9989318521683403E-2"/>
    <pageSetUpPr fitToPage="1"/>
  </sheetPr>
  <dimension ref="A1:G36"/>
  <sheetViews>
    <sheetView zoomScale="70" zoomScaleNormal="70" workbookViewId="0">
      <selection activeCell="G19" sqref="G19"/>
    </sheetView>
  </sheetViews>
  <sheetFormatPr baseColWidth="10" defaultColWidth="11.42578125" defaultRowHeight="15" x14ac:dyDescent="0.25"/>
  <cols>
    <col min="1" max="1" width="17.7109375" customWidth="1"/>
    <col min="2" max="2" width="15.42578125" customWidth="1"/>
    <col min="3" max="4" width="36.42578125" customWidth="1"/>
    <col min="5" max="5" width="34" customWidth="1"/>
  </cols>
  <sheetData>
    <row r="1" spans="1:7" ht="22.5" customHeight="1" thickBot="1" x14ac:dyDescent="0.3">
      <c r="A1" s="974"/>
      <c r="B1" s="975" t="s">
        <v>182</v>
      </c>
      <c r="C1" s="975"/>
      <c r="D1" s="975"/>
      <c r="E1" s="601" t="s">
        <v>839</v>
      </c>
      <c r="F1" s="602"/>
      <c r="G1" s="603"/>
    </row>
    <row r="2" spans="1:7" ht="22.5" customHeight="1" thickBot="1" x14ac:dyDescent="0.3">
      <c r="A2" s="974"/>
      <c r="B2" s="976" t="s">
        <v>184</v>
      </c>
      <c r="C2" s="976"/>
      <c r="D2" s="976"/>
      <c r="E2" s="601" t="s">
        <v>840</v>
      </c>
      <c r="F2" s="602"/>
      <c r="G2" s="603"/>
    </row>
    <row r="3" spans="1:7" ht="38.25" customHeight="1" thickBot="1" x14ac:dyDescent="0.3">
      <c r="A3" s="974"/>
      <c r="B3" s="800" t="s">
        <v>848</v>
      </c>
      <c r="C3" s="801"/>
      <c r="D3" s="802"/>
      <c r="E3" s="601" t="s">
        <v>841</v>
      </c>
      <c r="F3" s="602"/>
      <c r="G3" s="603"/>
    </row>
    <row r="4" spans="1:7" ht="22.5" customHeight="1" thickBot="1" x14ac:dyDescent="0.3">
      <c r="A4" s="974"/>
      <c r="B4" s="803" t="s">
        <v>416</v>
      </c>
      <c r="C4" s="804"/>
      <c r="D4" s="805"/>
      <c r="E4" s="601" t="s">
        <v>851</v>
      </c>
      <c r="F4" s="602"/>
      <c r="G4" s="603"/>
    </row>
    <row r="5" spans="1:7" ht="22.5" customHeight="1" thickBot="1" x14ac:dyDescent="0.3">
      <c r="A5" s="451"/>
      <c r="B5" s="75"/>
      <c r="C5" s="75"/>
      <c r="D5" s="75"/>
      <c r="E5" s="150"/>
      <c r="F5" s="150"/>
      <c r="G5" s="150"/>
    </row>
    <row r="6" spans="1:7" ht="51" customHeight="1" thickBot="1" x14ac:dyDescent="0.3">
      <c r="A6" s="592" t="s">
        <v>847</v>
      </c>
      <c r="B6" s="593"/>
      <c r="C6" s="977" t="s">
        <v>308</v>
      </c>
      <c r="D6" s="978"/>
      <c r="E6" s="979"/>
    </row>
    <row r="7" spans="1:7" x14ac:dyDescent="0.25">
      <c r="A7" s="833" t="s">
        <v>417</v>
      </c>
      <c r="B7" s="834"/>
      <c r="C7" s="834"/>
      <c r="D7" s="834"/>
      <c r="E7" s="835"/>
    </row>
    <row r="8" spans="1:7" ht="45.75" customHeight="1" thickBot="1" x14ac:dyDescent="0.3">
      <c r="A8" s="123" t="s">
        <v>418</v>
      </c>
      <c r="B8" s="123" t="s">
        <v>419</v>
      </c>
      <c r="C8" s="124" t="s">
        <v>420</v>
      </c>
      <c r="D8" s="972" t="s">
        <v>421</v>
      </c>
      <c r="E8" s="973"/>
    </row>
    <row r="9" spans="1:7" ht="135" customHeight="1" x14ac:dyDescent="0.25">
      <c r="A9" s="125">
        <v>45863</v>
      </c>
      <c r="B9" s="125">
        <v>45863</v>
      </c>
      <c r="C9" s="139" t="s">
        <v>1175</v>
      </c>
      <c r="D9" s="970" t="s">
        <v>1174</v>
      </c>
      <c r="E9" s="971"/>
    </row>
    <row r="10" spans="1:7" x14ac:dyDescent="0.25">
      <c r="A10" s="125"/>
      <c r="B10" s="126"/>
      <c r="C10" s="140"/>
      <c r="D10" s="752"/>
      <c r="E10" s="967"/>
    </row>
    <row r="11" spans="1:7" x14ac:dyDescent="0.25">
      <c r="A11" s="125"/>
      <c r="B11" s="126"/>
      <c r="C11" s="140"/>
      <c r="D11" s="752"/>
      <c r="E11" s="967"/>
    </row>
    <row r="12" spans="1:7" x14ac:dyDescent="0.25">
      <c r="A12" s="127"/>
      <c r="B12" s="128"/>
      <c r="C12" s="140"/>
      <c r="D12" s="752"/>
      <c r="E12" s="967"/>
    </row>
    <row r="13" spans="1:7" x14ac:dyDescent="0.25">
      <c r="A13" s="129"/>
      <c r="B13" s="128"/>
      <c r="C13" s="140"/>
      <c r="D13" s="752"/>
      <c r="E13" s="967"/>
    </row>
    <row r="14" spans="1:7" x14ac:dyDescent="0.25">
      <c r="A14" s="129"/>
      <c r="B14" s="128"/>
      <c r="C14" s="141"/>
      <c r="D14" s="752"/>
      <c r="E14" s="967"/>
    </row>
    <row r="15" spans="1:7" x14ac:dyDescent="0.25">
      <c r="A15" s="129"/>
      <c r="B15" s="128"/>
      <c r="C15" s="141"/>
      <c r="D15" s="752"/>
      <c r="E15" s="967"/>
    </row>
    <row r="16" spans="1:7" x14ac:dyDescent="0.25">
      <c r="A16" s="130"/>
      <c r="B16" s="128"/>
      <c r="C16" s="140"/>
      <c r="D16" s="752"/>
      <c r="E16" s="967"/>
    </row>
    <row r="17" spans="1:5" x14ac:dyDescent="0.25">
      <c r="A17" s="131"/>
      <c r="B17" s="132"/>
      <c r="C17" s="142"/>
      <c r="D17" s="752"/>
      <c r="E17" s="967"/>
    </row>
    <row r="18" spans="1:5" x14ac:dyDescent="0.25">
      <c r="A18" s="131"/>
      <c r="B18" s="132"/>
      <c r="C18" s="142"/>
      <c r="D18" s="752"/>
      <c r="E18" s="967"/>
    </row>
    <row r="19" spans="1:5" x14ac:dyDescent="0.25">
      <c r="A19" s="133"/>
      <c r="B19" s="134"/>
      <c r="C19" s="136"/>
      <c r="D19" s="752"/>
      <c r="E19" s="967"/>
    </row>
    <row r="20" spans="1:5" x14ac:dyDescent="0.25">
      <c r="A20" s="135"/>
      <c r="B20" s="136"/>
      <c r="C20" s="136"/>
      <c r="D20" s="752"/>
      <c r="E20" s="967"/>
    </row>
    <row r="21" spans="1:5" x14ac:dyDescent="0.25">
      <c r="A21" s="135"/>
      <c r="B21" s="136"/>
      <c r="C21" s="136"/>
      <c r="D21" s="752"/>
      <c r="E21" s="967"/>
    </row>
    <row r="22" spans="1:5" x14ac:dyDescent="0.25">
      <c r="A22" s="135"/>
      <c r="B22" s="136"/>
      <c r="C22" s="136"/>
      <c r="D22" s="752"/>
      <c r="E22" s="967"/>
    </row>
    <row r="23" spans="1:5" x14ac:dyDescent="0.25">
      <c r="A23" s="135"/>
      <c r="B23" s="136"/>
      <c r="C23" s="136"/>
      <c r="D23" s="752"/>
      <c r="E23" s="967"/>
    </row>
    <row r="24" spans="1:5" x14ac:dyDescent="0.25">
      <c r="A24" s="135"/>
      <c r="B24" s="136"/>
      <c r="C24" s="136"/>
      <c r="D24" s="752"/>
      <c r="E24" s="967"/>
    </row>
    <row r="25" spans="1:5" x14ac:dyDescent="0.25">
      <c r="A25" s="135"/>
      <c r="B25" s="136"/>
      <c r="C25" s="136"/>
      <c r="D25" s="752"/>
      <c r="E25" s="967"/>
    </row>
    <row r="26" spans="1:5" x14ac:dyDescent="0.25">
      <c r="A26" s="135"/>
      <c r="B26" s="136"/>
      <c r="C26" s="136"/>
      <c r="D26" s="752"/>
      <c r="E26" s="967"/>
    </row>
    <row r="27" spans="1:5" x14ac:dyDescent="0.25">
      <c r="A27" s="135"/>
      <c r="B27" s="136"/>
      <c r="C27" s="136"/>
      <c r="D27" s="752"/>
      <c r="E27" s="967"/>
    </row>
    <row r="28" spans="1:5" x14ac:dyDescent="0.25">
      <c r="A28" s="135"/>
      <c r="B28" s="136"/>
      <c r="C28" s="136"/>
      <c r="D28" s="752"/>
      <c r="E28" s="967"/>
    </row>
    <row r="29" spans="1:5" x14ac:dyDescent="0.25">
      <c r="A29" s="135"/>
      <c r="B29" s="136"/>
      <c r="C29" s="136"/>
      <c r="D29" s="752"/>
      <c r="E29" s="967"/>
    </row>
    <row r="30" spans="1:5" x14ac:dyDescent="0.25">
      <c r="A30" s="135"/>
      <c r="B30" s="136"/>
      <c r="C30" s="136"/>
      <c r="D30" s="752"/>
      <c r="E30" s="967"/>
    </row>
    <row r="31" spans="1:5" x14ac:dyDescent="0.25">
      <c r="A31" s="135"/>
      <c r="B31" s="136"/>
      <c r="C31" s="136"/>
      <c r="D31" s="752"/>
      <c r="E31" s="967"/>
    </row>
    <row r="32" spans="1:5" x14ac:dyDescent="0.25">
      <c r="A32" s="135"/>
      <c r="B32" s="136"/>
      <c r="C32" s="136"/>
      <c r="D32" s="752"/>
      <c r="E32" s="967"/>
    </row>
    <row r="33" spans="1:5" x14ac:dyDescent="0.25">
      <c r="A33" s="135"/>
      <c r="B33" s="136"/>
      <c r="C33" s="136"/>
      <c r="D33" s="752"/>
      <c r="E33" s="967"/>
    </row>
    <row r="34" spans="1:5" x14ac:dyDescent="0.25">
      <c r="A34" s="135"/>
      <c r="B34" s="136"/>
      <c r="C34" s="136"/>
      <c r="D34" s="752"/>
      <c r="E34" s="967"/>
    </row>
    <row r="35" spans="1:5" x14ac:dyDescent="0.25">
      <c r="A35" s="135"/>
      <c r="B35" s="136"/>
      <c r="C35" s="136"/>
      <c r="D35" s="752"/>
      <c r="E35" s="967"/>
    </row>
    <row r="36" spans="1:5" ht="15.75" thickBot="1" x14ac:dyDescent="0.3">
      <c r="A36" s="137"/>
      <c r="B36" s="138"/>
      <c r="C36" s="138"/>
      <c r="D36" s="968"/>
      <c r="E36" s="969"/>
    </row>
  </sheetData>
  <mergeCells count="41">
    <mergeCell ref="D8:E8"/>
    <mergeCell ref="A1:A4"/>
    <mergeCell ref="B1:D1"/>
    <mergeCell ref="B2:D2"/>
    <mergeCell ref="A7:E7"/>
    <mergeCell ref="B3:D3"/>
    <mergeCell ref="B4:D4"/>
    <mergeCell ref="E1:G1"/>
    <mergeCell ref="E2:G2"/>
    <mergeCell ref="E3:G3"/>
    <mergeCell ref="E4:G4"/>
    <mergeCell ref="A6:B6"/>
    <mergeCell ref="C6:E6"/>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34:E34"/>
    <mergeCell ref="D35:E35"/>
    <mergeCell ref="D36:E36"/>
    <mergeCell ref="D29:E29"/>
    <mergeCell ref="D30:E30"/>
    <mergeCell ref="D31:E31"/>
    <mergeCell ref="D32:E32"/>
    <mergeCell ref="D33:E33"/>
  </mergeCells>
  <pageMargins left="0.7" right="0.7" top="0.75" bottom="0.75" header="0.3" footer="0.3"/>
  <pageSetup scale="7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9" t="s">
        <v>23</v>
      </c>
      <c r="D2" s="159" t="s">
        <v>422</v>
      </c>
      <c r="F2" s="159" t="s">
        <v>20</v>
      </c>
    </row>
    <row r="3" spans="2:6" x14ac:dyDescent="0.25">
      <c r="B3" s="159" t="s">
        <v>33</v>
      </c>
      <c r="D3" s="159" t="s">
        <v>34</v>
      </c>
      <c r="F3" s="159" t="s">
        <v>42</v>
      </c>
    </row>
    <row r="4" spans="2:6" x14ac:dyDescent="0.25">
      <c r="B4" s="159" t="s">
        <v>21</v>
      </c>
      <c r="F4" s="159" t="s">
        <v>50</v>
      </c>
    </row>
    <row r="5" spans="2:6" x14ac:dyDescent="0.25">
      <c r="F5" s="159"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423</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46" t="s">
        <v>125</v>
      </c>
      <c r="D12" s="547"/>
      <c r="E12" s="544" t="s">
        <v>424</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row>
    <row r="15" spans="1:30" ht="29.25" customHeight="1" x14ac:dyDescent="0.25">
      <c r="A15" s="290"/>
      <c r="B15" s="31"/>
      <c r="C15" s="533" t="s">
        <v>425</v>
      </c>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row>
    <row r="16" spans="1:30"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row>
    <row r="17" spans="1:30"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row>
    <row r="18" spans="1:30"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row>
    <row r="19" spans="1:30"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row>
    <row r="20" spans="1:30"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row>
    <row r="21" spans="1:30"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row>
    <row r="22" spans="1:30"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row>
    <row r="23" spans="1:30"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23</v>
      </c>
      <c r="X23" s="535"/>
      <c r="Y23" s="535"/>
      <c r="Z23" s="535"/>
      <c r="AA23" s="523"/>
      <c r="AB23" s="298"/>
      <c r="AC23" s="290"/>
      <c r="AD23" s="290"/>
    </row>
    <row r="24" spans="1:30"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row>
    <row r="25" spans="1:30"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row>
    <row r="26" spans="1:30" ht="29.25" customHeight="1" x14ac:dyDescent="0.25">
      <c r="A26" s="290"/>
      <c r="B26" s="31"/>
      <c r="C26" s="541" t="s">
        <v>426</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row>
    <row r="27" spans="1:30"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row>
    <row r="28" spans="1:30"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row>
    <row r="29" spans="1:30" ht="29.25" customHeight="1" x14ac:dyDescent="0.25">
      <c r="A29" s="290"/>
      <c r="B29" s="31"/>
      <c r="C29" s="541" t="s">
        <v>423</v>
      </c>
      <c r="D29" s="535"/>
      <c r="E29" s="535"/>
      <c r="F29" s="535"/>
      <c r="G29" s="535"/>
      <c r="H29" s="535"/>
      <c r="I29" s="535"/>
      <c r="J29" s="535"/>
      <c r="K29" s="523"/>
      <c r="L29" s="300"/>
      <c r="M29" s="541" t="s">
        <v>427</v>
      </c>
      <c r="N29" s="535"/>
      <c r="O29" s="535"/>
      <c r="P29" s="535"/>
      <c r="Q29" s="535"/>
      <c r="R29" s="535"/>
      <c r="S29" s="535"/>
      <c r="T29" s="535"/>
      <c r="U29" s="535"/>
      <c r="V29" s="535"/>
      <c r="W29" s="535"/>
      <c r="X29" s="535"/>
      <c r="Y29" s="535"/>
      <c r="Z29" s="535"/>
      <c r="AA29" s="523"/>
      <c r="AB29" s="306"/>
      <c r="AC29" s="290"/>
      <c r="AD29" s="290"/>
    </row>
    <row r="30" spans="1:30"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row>
    <row r="31" spans="1:30"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row>
    <row r="32" spans="1:30" ht="90" customHeight="1" x14ac:dyDescent="0.25">
      <c r="A32" s="290"/>
      <c r="B32" s="31"/>
      <c r="C32" s="540" t="s">
        <v>428</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row>
    <row r="33" spans="1:30"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row>
    <row r="34" spans="1:30" ht="15.75" customHeight="1" x14ac:dyDescent="0.25">
      <c r="A34" s="290"/>
      <c r="B34" s="31"/>
      <c r="C34" s="539" t="s">
        <v>139</v>
      </c>
      <c r="D34" s="531"/>
      <c r="E34" s="303"/>
      <c r="F34" s="533" t="s">
        <v>22</v>
      </c>
      <c r="G34" s="523"/>
      <c r="H34" s="303"/>
      <c r="I34" s="290"/>
      <c r="J34" s="310" t="s">
        <v>140</v>
      </c>
      <c r="K34" s="533">
        <v>1</v>
      </c>
      <c r="L34" s="535"/>
      <c r="M34" s="535"/>
      <c r="N34" s="523"/>
      <c r="O34" s="303"/>
      <c r="P34" s="303"/>
      <c r="Q34" s="294" t="s">
        <v>141</v>
      </c>
      <c r="R34" s="290"/>
      <c r="S34" s="303"/>
      <c r="T34" s="303"/>
      <c r="U34" s="303"/>
      <c r="V34" s="303"/>
      <c r="W34" s="533" t="s">
        <v>20</v>
      </c>
      <c r="X34" s="535"/>
      <c r="Y34" s="535"/>
      <c r="Z34" s="535"/>
      <c r="AA34" s="523"/>
      <c r="AB34" s="302"/>
      <c r="AC34" s="290"/>
      <c r="AD34" s="290"/>
    </row>
    <row r="35" spans="1:30"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row>
    <row r="36" spans="1:30" ht="32.25" customHeight="1" x14ac:dyDescent="0.25">
      <c r="A36" s="290"/>
      <c r="B36" s="31"/>
      <c r="C36" s="290"/>
      <c r="D36" s="310" t="s">
        <v>142</v>
      </c>
      <c r="E36" s="303"/>
      <c r="F36" s="540" t="s">
        <v>429</v>
      </c>
      <c r="G36" s="535"/>
      <c r="H36" s="535"/>
      <c r="I36" s="535"/>
      <c r="J36" s="535"/>
      <c r="K36" s="535"/>
      <c r="L36" s="535"/>
      <c r="M36" s="523"/>
      <c r="N36" s="290"/>
      <c r="O36" s="310" t="s">
        <v>144</v>
      </c>
      <c r="P36" s="541">
        <v>1</v>
      </c>
      <c r="Q36" s="535"/>
      <c r="R36" s="535"/>
      <c r="S36" s="535"/>
      <c r="T36" s="535"/>
      <c r="U36" s="535"/>
      <c r="V36" s="535"/>
      <c r="W36" s="535"/>
      <c r="X36" s="535"/>
      <c r="Y36" s="535"/>
      <c r="Z36" s="535"/>
      <c r="AA36" s="523"/>
      <c r="AB36" s="298"/>
      <c r="AC36" s="290"/>
      <c r="AD36" s="290"/>
    </row>
    <row r="37" spans="1:30"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row>
    <row r="38" spans="1:30"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row>
    <row r="39" spans="1:30"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row>
    <row r="40" spans="1:30"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row>
    <row r="41" spans="1:30"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row>
    <row r="42" spans="1:30" ht="15.75" customHeight="1" x14ac:dyDescent="0.25">
      <c r="A42" s="290"/>
      <c r="B42" s="31"/>
      <c r="C42" s="303" t="s">
        <v>140</v>
      </c>
      <c r="D42" s="541">
        <v>1</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row>
    <row r="43" spans="1:30"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row>
    <row r="44" spans="1:30"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row>
    <row r="45" spans="1:30"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row>
    <row r="46" spans="1:30"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row>
    <row r="47" spans="1:30"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row>
    <row r="48" spans="1:30"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row>
    <row r="49" spans="1:30"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row>
    <row r="50" spans="1:30" ht="15.75" customHeight="1" x14ac:dyDescent="0.25">
      <c r="A50" s="317"/>
      <c r="B50" s="41"/>
      <c r="C50" s="44">
        <v>2024</v>
      </c>
      <c r="D50" s="45">
        <v>45474</v>
      </c>
      <c r="E50" s="560">
        <v>45656</v>
      </c>
      <c r="F50" s="523"/>
      <c r="G50" s="46">
        <v>1</v>
      </c>
      <c r="H50" s="565" t="s">
        <v>423</v>
      </c>
      <c r="I50" s="535"/>
      <c r="J50" s="535"/>
      <c r="K50" s="535"/>
      <c r="L50" s="535"/>
      <c r="M50" s="535"/>
      <c r="N50" s="535"/>
      <c r="O50" s="535"/>
      <c r="P50" s="535"/>
      <c r="Q50" s="535"/>
      <c r="R50" s="535"/>
      <c r="S50" s="535"/>
      <c r="T50" s="535"/>
      <c r="U50" s="535"/>
      <c r="V50" s="535"/>
      <c r="W50" s="535"/>
      <c r="X50" s="535"/>
      <c r="Y50" s="535"/>
      <c r="Z50" s="535"/>
      <c r="AA50" s="523"/>
      <c r="AB50" s="312"/>
      <c r="AC50" s="317"/>
      <c r="AD50" s="317"/>
    </row>
    <row r="51" spans="1:30" ht="15.75" customHeight="1" x14ac:dyDescent="0.25">
      <c r="A51" s="317"/>
      <c r="B51" s="41"/>
      <c r="C51" s="44">
        <v>2025</v>
      </c>
      <c r="D51" s="45">
        <v>45658</v>
      </c>
      <c r="E51" s="560">
        <v>46021</v>
      </c>
      <c r="F51" s="523"/>
      <c r="G51" s="46">
        <v>1</v>
      </c>
      <c r="H51" s="565" t="s">
        <v>423</v>
      </c>
      <c r="I51" s="535"/>
      <c r="J51" s="535"/>
      <c r="K51" s="535"/>
      <c r="L51" s="535"/>
      <c r="M51" s="535"/>
      <c r="N51" s="535"/>
      <c r="O51" s="535"/>
      <c r="P51" s="535"/>
      <c r="Q51" s="535"/>
      <c r="R51" s="535"/>
      <c r="S51" s="535"/>
      <c r="T51" s="535"/>
      <c r="U51" s="535"/>
      <c r="V51" s="535"/>
      <c r="W51" s="535"/>
      <c r="X51" s="535"/>
      <c r="Y51" s="535"/>
      <c r="Z51" s="535"/>
      <c r="AA51" s="523"/>
      <c r="AB51" s="312"/>
      <c r="AC51" s="317"/>
      <c r="AD51" s="317"/>
    </row>
    <row r="52" spans="1:30" ht="15.75" customHeight="1" x14ac:dyDescent="0.25">
      <c r="A52" s="317"/>
      <c r="B52" s="41"/>
      <c r="C52" s="44">
        <v>2026</v>
      </c>
      <c r="D52" s="45">
        <v>46023</v>
      </c>
      <c r="E52" s="560">
        <v>46386</v>
      </c>
      <c r="F52" s="523"/>
      <c r="G52" s="46">
        <v>1</v>
      </c>
      <c r="H52" s="565" t="s">
        <v>423</v>
      </c>
      <c r="I52" s="535"/>
      <c r="J52" s="535"/>
      <c r="K52" s="535"/>
      <c r="L52" s="535"/>
      <c r="M52" s="535"/>
      <c r="N52" s="535"/>
      <c r="O52" s="535"/>
      <c r="P52" s="535"/>
      <c r="Q52" s="535"/>
      <c r="R52" s="535"/>
      <c r="S52" s="535"/>
      <c r="T52" s="535"/>
      <c r="U52" s="535"/>
      <c r="V52" s="535"/>
      <c r="W52" s="535"/>
      <c r="X52" s="535"/>
      <c r="Y52" s="535"/>
      <c r="Z52" s="535"/>
      <c r="AA52" s="523"/>
      <c r="AB52" s="312"/>
      <c r="AC52" s="317"/>
      <c r="AD52" s="317"/>
    </row>
    <row r="53" spans="1:30" ht="15.75" customHeight="1" x14ac:dyDescent="0.25">
      <c r="A53" s="317"/>
      <c r="B53" s="41"/>
      <c r="C53" s="44">
        <v>2027</v>
      </c>
      <c r="D53" s="45">
        <v>46388</v>
      </c>
      <c r="E53" s="560">
        <v>46751</v>
      </c>
      <c r="F53" s="523"/>
      <c r="G53" s="46">
        <v>1</v>
      </c>
      <c r="H53" s="565" t="s">
        <v>423</v>
      </c>
      <c r="I53" s="535"/>
      <c r="J53" s="535"/>
      <c r="K53" s="535"/>
      <c r="L53" s="535"/>
      <c r="M53" s="535"/>
      <c r="N53" s="535"/>
      <c r="O53" s="535"/>
      <c r="P53" s="535"/>
      <c r="Q53" s="535"/>
      <c r="R53" s="535"/>
      <c r="S53" s="535"/>
      <c r="T53" s="535"/>
      <c r="U53" s="535"/>
      <c r="V53" s="535"/>
      <c r="W53" s="535"/>
      <c r="X53" s="535"/>
      <c r="Y53" s="535"/>
      <c r="Z53" s="535"/>
      <c r="AA53" s="523"/>
      <c r="AB53" s="312"/>
      <c r="AC53" s="317"/>
      <c r="AD53" s="317"/>
    </row>
    <row r="54" spans="1:30"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row>
    <row r="55" spans="1:30"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row>
    <row r="56" spans="1:30"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row>
    <row r="57" spans="1:30"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row>
    <row r="58" spans="1:30"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row>
    <row r="59" spans="1:30"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row>
    <row r="60" spans="1:30"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row>
    <row r="61" spans="1:30"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row>
    <row r="62" spans="1:30"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row>
    <row r="63" spans="1:30"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row>
    <row r="64" spans="1:30"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row>
    <row r="65" spans="1:30"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row>
    <row r="66" spans="1:30"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row>
    <row r="67" spans="1:30"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row>
    <row r="68" spans="1:30"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row>
    <row r="69" spans="1:30"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row>
    <row r="70" spans="1:30"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row>
    <row r="71" spans="1:30"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row>
    <row r="72" spans="1:30"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row>
    <row r="73" spans="1:30"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row>
    <row r="74" spans="1:30"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row>
    <row r="75" spans="1:30"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row>
    <row r="76" spans="1:30"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row>
    <row r="77" spans="1:30"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row>
    <row r="78" spans="1:30"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row>
    <row r="79" spans="1:30"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row>
    <row r="80" spans="1:30"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row>
    <row r="81" spans="1:30"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row>
    <row r="82" spans="1:30"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row>
    <row r="83" spans="1:30"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430</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46" t="s">
        <v>125</v>
      </c>
      <c r="D12" s="547"/>
      <c r="E12" s="544" t="s">
        <v>431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row>
    <row r="15" spans="1:30" ht="29.25" customHeight="1" x14ac:dyDescent="0.25">
      <c r="A15" s="290"/>
      <c r="B15" s="31"/>
      <c r="C15" s="533" t="s">
        <v>432</v>
      </c>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row>
    <row r="16" spans="1:30"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row>
    <row r="17" spans="1:30"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row>
    <row r="18" spans="1:30"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row>
    <row r="19" spans="1:30"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row>
    <row r="20" spans="1:30"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row>
    <row r="21" spans="1:30"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row>
    <row r="22" spans="1:30"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row>
    <row r="23" spans="1:30"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21</v>
      </c>
      <c r="X23" s="535"/>
      <c r="Y23" s="535"/>
      <c r="Z23" s="535"/>
      <c r="AA23" s="523"/>
      <c r="AB23" s="298"/>
      <c r="AC23" s="290"/>
      <c r="AD23" s="290"/>
    </row>
    <row r="24" spans="1:30"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row>
    <row r="25" spans="1:30"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row>
    <row r="26" spans="1:30" ht="39.75" customHeight="1" x14ac:dyDescent="0.25">
      <c r="A26" s="290"/>
      <c r="B26" s="31"/>
      <c r="C26" s="980" t="s">
        <v>433</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row>
    <row r="27" spans="1:30"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row>
    <row r="28" spans="1:30"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row>
    <row r="29" spans="1:30" ht="29.25" customHeight="1" x14ac:dyDescent="0.25">
      <c r="A29" s="290"/>
      <c r="B29" s="31"/>
      <c r="C29" s="541" t="s">
        <v>434</v>
      </c>
      <c r="D29" s="535"/>
      <c r="E29" s="535"/>
      <c r="F29" s="535"/>
      <c r="G29" s="535"/>
      <c r="H29" s="535"/>
      <c r="I29" s="535"/>
      <c r="J29" s="535"/>
      <c r="K29" s="523"/>
      <c r="L29" s="300"/>
      <c r="M29" s="541"/>
      <c r="N29" s="535"/>
      <c r="O29" s="535"/>
      <c r="P29" s="535"/>
      <c r="Q29" s="535"/>
      <c r="R29" s="535"/>
      <c r="S29" s="535"/>
      <c r="T29" s="535"/>
      <c r="U29" s="535"/>
      <c r="V29" s="535"/>
      <c r="W29" s="535"/>
      <c r="X29" s="535"/>
      <c r="Y29" s="535"/>
      <c r="Z29" s="535"/>
      <c r="AA29" s="523"/>
      <c r="AB29" s="306"/>
      <c r="AC29" s="290"/>
      <c r="AD29" s="290"/>
    </row>
    <row r="30" spans="1:30"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row>
    <row r="31" spans="1:30"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row>
    <row r="32" spans="1:30" ht="90" customHeight="1" x14ac:dyDescent="0.25">
      <c r="A32" s="290"/>
      <c r="B32" s="31"/>
      <c r="C32" s="540" t="s">
        <v>435</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row>
    <row r="33" spans="1:30"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row>
    <row r="34" spans="1:30" ht="15.75" customHeight="1" x14ac:dyDescent="0.25">
      <c r="A34" s="290"/>
      <c r="B34" s="31"/>
      <c r="C34" s="539" t="s">
        <v>139</v>
      </c>
      <c r="D34" s="531"/>
      <c r="E34" s="303"/>
      <c r="F34" s="533" t="s">
        <v>22</v>
      </c>
      <c r="G34" s="523"/>
      <c r="H34" s="303"/>
      <c r="I34" s="290"/>
      <c r="J34" s="310" t="s">
        <v>140</v>
      </c>
      <c r="K34" s="533">
        <v>1.2</v>
      </c>
      <c r="L34" s="535"/>
      <c r="M34" s="535"/>
      <c r="N34" s="523"/>
      <c r="O34" s="303"/>
      <c r="P34" s="303"/>
      <c r="Q34" s="294" t="s">
        <v>141</v>
      </c>
      <c r="R34" s="290"/>
      <c r="S34" s="303"/>
      <c r="T34" s="303"/>
      <c r="U34" s="303"/>
      <c r="V34" s="303"/>
      <c r="W34" s="533" t="s">
        <v>20</v>
      </c>
      <c r="X34" s="535"/>
      <c r="Y34" s="535"/>
      <c r="Z34" s="535"/>
      <c r="AA34" s="523"/>
      <c r="AB34" s="302"/>
      <c r="AC34" s="290"/>
      <c r="AD34" s="290"/>
    </row>
    <row r="35" spans="1:30"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row>
    <row r="36" spans="1:30" ht="32.25" customHeight="1" x14ac:dyDescent="0.25">
      <c r="A36" s="290"/>
      <c r="B36" s="31"/>
      <c r="C36" s="290"/>
      <c r="D36" s="310" t="s">
        <v>142</v>
      </c>
      <c r="E36" s="303"/>
      <c r="F36" s="540" t="s">
        <v>436</v>
      </c>
      <c r="G36" s="535"/>
      <c r="H36" s="535"/>
      <c r="I36" s="535"/>
      <c r="J36" s="535"/>
      <c r="K36" s="535"/>
      <c r="L36" s="535"/>
      <c r="M36" s="523"/>
      <c r="N36" s="290"/>
      <c r="O36" s="310" t="s">
        <v>144</v>
      </c>
      <c r="P36" s="541">
        <v>0</v>
      </c>
      <c r="Q36" s="535"/>
      <c r="R36" s="535"/>
      <c r="S36" s="535"/>
      <c r="T36" s="535"/>
      <c r="U36" s="535"/>
      <c r="V36" s="535"/>
      <c r="W36" s="535"/>
      <c r="X36" s="535"/>
      <c r="Y36" s="535"/>
      <c r="Z36" s="535"/>
      <c r="AA36" s="523"/>
      <c r="AB36" s="298"/>
      <c r="AC36" s="290"/>
      <c r="AD36" s="290"/>
    </row>
    <row r="37" spans="1:30"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row>
    <row r="38" spans="1:30"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row>
    <row r="39" spans="1:30"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row>
    <row r="40" spans="1:30"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row>
    <row r="41" spans="1:30"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row>
    <row r="42" spans="1:30" ht="15.75" customHeight="1" x14ac:dyDescent="0.25">
      <c r="A42" s="290"/>
      <c r="B42" s="31"/>
      <c r="C42" s="303" t="s">
        <v>140</v>
      </c>
      <c r="D42" s="541">
        <v>1</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row>
    <row r="43" spans="1:30"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row>
    <row r="44" spans="1:30"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row>
    <row r="45" spans="1:30"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row>
    <row r="46" spans="1:30"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row>
    <row r="47" spans="1:30"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row>
    <row r="48" spans="1:30"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row>
    <row r="49" spans="1:30"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row>
    <row r="50" spans="1:30" ht="15.75" customHeight="1" x14ac:dyDescent="0.25">
      <c r="A50" s="317"/>
      <c r="B50" s="41"/>
      <c r="C50" s="44">
        <v>2024</v>
      </c>
      <c r="D50" s="45">
        <v>45474</v>
      </c>
      <c r="E50" s="560">
        <v>45656</v>
      </c>
      <c r="F50" s="523"/>
      <c r="G50" s="46">
        <v>1.2</v>
      </c>
      <c r="H50" s="565" t="s">
        <v>437</v>
      </c>
      <c r="I50" s="535"/>
      <c r="J50" s="535"/>
      <c r="K50" s="535"/>
      <c r="L50" s="535"/>
      <c r="M50" s="535"/>
      <c r="N50" s="535"/>
      <c r="O50" s="535"/>
      <c r="P50" s="535"/>
      <c r="Q50" s="535"/>
      <c r="R50" s="535"/>
      <c r="S50" s="535"/>
      <c r="T50" s="535"/>
      <c r="U50" s="535"/>
      <c r="V50" s="535"/>
      <c r="W50" s="535"/>
      <c r="X50" s="535"/>
      <c r="Y50" s="535"/>
      <c r="Z50" s="535"/>
      <c r="AA50" s="523"/>
      <c r="AB50" s="312"/>
      <c r="AC50" s="317"/>
      <c r="AD50" s="317"/>
    </row>
    <row r="51" spans="1:30" ht="15.75" customHeight="1" x14ac:dyDescent="0.25">
      <c r="A51" s="317"/>
      <c r="B51" s="41"/>
      <c r="C51" s="44">
        <v>2025</v>
      </c>
      <c r="D51" s="45">
        <v>45658</v>
      </c>
      <c r="E51" s="560">
        <v>46021</v>
      </c>
      <c r="F51" s="523"/>
      <c r="G51" s="46">
        <v>1.7</v>
      </c>
      <c r="H51" s="565" t="s">
        <v>437</v>
      </c>
      <c r="I51" s="535"/>
      <c r="J51" s="535"/>
      <c r="K51" s="535"/>
      <c r="L51" s="535"/>
      <c r="M51" s="535"/>
      <c r="N51" s="535"/>
      <c r="O51" s="535"/>
      <c r="P51" s="535"/>
      <c r="Q51" s="535"/>
      <c r="R51" s="535"/>
      <c r="S51" s="535"/>
      <c r="T51" s="535"/>
      <c r="U51" s="535"/>
      <c r="V51" s="535"/>
      <c r="W51" s="535"/>
      <c r="X51" s="535"/>
      <c r="Y51" s="535"/>
      <c r="Z51" s="535"/>
      <c r="AA51" s="523"/>
      <c r="AB51" s="312"/>
      <c r="AC51" s="317"/>
      <c r="AD51" s="317"/>
    </row>
    <row r="52" spans="1:30" ht="15.75" customHeight="1" x14ac:dyDescent="0.25">
      <c r="A52" s="317"/>
      <c r="B52" s="41"/>
      <c r="C52" s="44">
        <v>2026</v>
      </c>
      <c r="D52" s="45">
        <v>46023</v>
      </c>
      <c r="E52" s="560">
        <v>46386</v>
      </c>
      <c r="F52" s="523"/>
      <c r="G52" s="46">
        <v>1.1000000000000001</v>
      </c>
      <c r="H52" s="565" t="s">
        <v>437</v>
      </c>
      <c r="I52" s="535"/>
      <c r="J52" s="535"/>
      <c r="K52" s="535"/>
      <c r="L52" s="535"/>
      <c r="M52" s="535"/>
      <c r="N52" s="535"/>
      <c r="O52" s="535"/>
      <c r="P52" s="535"/>
      <c r="Q52" s="535"/>
      <c r="R52" s="535"/>
      <c r="S52" s="535"/>
      <c r="T52" s="535"/>
      <c r="U52" s="535"/>
      <c r="V52" s="535"/>
      <c r="W52" s="535"/>
      <c r="X52" s="535"/>
      <c r="Y52" s="535"/>
      <c r="Z52" s="535"/>
      <c r="AA52" s="523"/>
      <c r="AB52" s="312"/>
      <c r="AC52" s="317"/>
      <c r="AD52" s="317"/>
    </row>
    <row r="53" spans="1:30" ht="15.75" customHeight="1" x14ac:dyDescent="0.25">
      <c r="A53" s="317"/>
      <c r="B53" s="41"/>
      <c r="C53" s="44">
        <v>2027</v>
      </c>
      <c r="D53" s="45">
        <v>46388</v>
      </c>
      <c r="E53" s="560">
        <v>46751</v>
      </c>
      <c r="F53" s="523"/>
      <c r="G53" s="46">
        <v>1</v>
      </c>
      <c r="H53" s="565" t="s">
        <v>437</v>
      </c>
      <c r="I53" s="535"/>
      <c r="J53" s="535"/>
      <c r="K53" s="535"/>
      <c r="L53" s="535"/>
      <c r="M53" s="535"/>
      <c r="N53" s="535"/>
      <c r="O53" s="535"/>
      <c r="P53" s="535"/>
      <c r="Q53" s="535"/>
      <c r="R53" s="535"/>
      <c r="S53" s="535"/>
      <c r="T53" s="535"/>
      <c r="U53" s="535"/>
      <c r="V53" s="535"/>
      <c r="W53" s="535"/>
      <c r="X53" s="535"/>
      <c r="Y53" s="535"/>
      <c r="Z53" s="535"/>
      <c r="AA53" s="523"/>
      <c r="AB53" s="312"/>
      <c r="AC53" s="317"/>
      <c r="AD53" s="317"/>
    </row>
    <row r="54" spans="1:30"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row>
    <row r="55" spans="1:30"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row>
    <row r="56" spans="1:30"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row>
    <row r="57" spans="1:30"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row>
    <row r="58" spans="1:30"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row>
    <row r="59" spans="1:30"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row>
    <row r="60" spans="1:30"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row>
    <row r="61" spans="1:30"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row>
    <row r="62" spans="1:30"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row>
    <row r="63" spans="1:30"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row>
    <row r="64" spans="1:30"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row>
    <row r="65" spans="1:30"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row>
    <row r="66" spans="1:30"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row>
    <row r="67" spans="1:30"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row>
    <row r="68" spans="1:30"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row>
    <row r="69" spans="1:30"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row>
    <row r="70" spans="1:30"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row>
    <row r="71" spans="1:30"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row>
    <row r="72" spans="1:30"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row>
    <row r="73" spans="1:30"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row>
    <row r="74" spans="1:30"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row>
    <row r="75" spans="1:30"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row>
    <row r="76" spans="1:30"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row>
    <row r="77" spans="1:30"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row>
    <row r="78" spans="1:30"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row>
    <row r="79" spans="1:30"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row>
    <row r="80" spans="1:30"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row>
    <row r="81" spans="1:30"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row>
    <row r="82" spans="1:30"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row>
    <row r="83" spans="1:30"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row>
    <row r="2" spans="1:33"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c r="AE2" s="290"/>
      <c r="AF2" s="290"/>
      <c r="AG2" s="290"/>
    </row>
    <row r="3" spans="1:33"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c r="AE3" s="290"/>
      <c r="AF3" s="290"/>
      <c r="AG3" s="290"/>
    </row>
    <row r="4" spans="1:33"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c r="AE4" s="290"/>
      <c r="AF4" s="290"/>
      <c r="AG4" s="290"/>
    </row>
    <row r="5" spans="1:33"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c r="AE5" s="290"/>
      <c r="AF5" s="290"/>
      <c r="AG5" s="290"/>
    </row>
    <row r="6" spans="1:33"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c r="AE6" s="290"/>
      <c r="AF6" s="290"/>
      <c r="AG6" s="290"/>
    </row>
    <row r="7" spans="1:33"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c r="AE7" s="290"/>
      <c r="AF7" s="290"/>
      <c r="AG7" s="290"/>
    </row>
    <row r="8" spans="1:33"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c r="AE8" s="290"/>
      <c r="AF8" s="982" t="s">
        <v>438</v>
      </c>
      <c r="AG8" s="531"/>
    </row>
    <row r="9" spans="1:33"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c r="AE9" s="290"/>
      <c r="AF9" s="290"/>
      <c r="AG9" s="290"/>
    </row>
    <row r="10" spans="1:33" ht="30" customHeight="1" x14ac:dyDescent="0.25">
      <c r="A10" s="290"/>
      <c r="B10" s="31"/>
      <c r="C10" s="532" t="s">
        <v>123</v>
      </c>
      <c r="D10" s="531"/>
      <c r="E10" s="533" t="s">
        <v>114</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c r="AE10" s="290"/>
      <c r="AF10" s="290"/>
      <c r="AG10" s="290"/>
    </row>
    <row r="11" spans="1:33"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c r="AE11" s="290"/>
      <c r="AF11" s="52" t="s">
        <v>439</v>
      </c>
      <c r="AG11" s="52" t="s">
        <v>440</v>
      </c>
    </row>
    <row r="12" spans="1:33" ht="29.25" customHeight="1" x14ac:dyDescent="0.25">
      <c r="A12" s="290"/>
      <c r="B12" s="31"/>
      <c r="C12" s="546" t="s">
        <v>125</v>
      </c>
      <c r="D12" s="547"/>
      <c r="E12" s="544" t="s">
        <v>441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c r="AE12" s="290"/>
      <c r="AF12" s="37" t="s">
        <v>442</v>
      </c>
      <c r="AG12" s="37">
        <v>28</v>
      </c>
    </row>
    <row r="13" spans="1:33"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c r="AE13" s="290"/>
      <c r="AF13" s="37" t="s">
        <v>443</v>
      </c>
      <c r="AG13" s="37">
        <v>100</v>
      </c>
    </row>
    <row r="14" spans="1:33"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c r="AE14" s="290"/>
      <c r="AF14" s="37" t="s">
        <v>444</v>
      </c>
      <c r="AG14" s="37">
        <v>34</v>
      </c>
    </row>
    <row r="15" spans="1:33" ht="29.25" customHeight="1" x14ac:dyDescent="0.25">
      <c r="A15" s="290"/>
      <c r="B15" s="31"/>
      <c r="C15" s="533" t="s">
        <v>445</v>
      </c>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c r="AE15" s="290"/>
      <c r="AF15" s="37" t="s">
        <v>446</v>
      </c>
      <c r="AG15" s="37">
        <v>100</v>
      </c>
    </row>
    <row r="16" spans="1:33"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c r="AE16" s="290"/>
      <c r="AF16" s="37" t="s">
        <v>447</v>
      </c>
      <c r="AG16" s="37">
        <v>38</v>
      </c>
    </row>
    <row r="17" spans="1:33"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c r="AE17" s="290"/>
      <c r="AF17" s="37" t="s">
        <v>448</v>
      </c>
      <c r="AG17" s="37">
        <v>100</v>
      </c>
    </row>
    <row r="18" spans="1:33"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c r="AE18" s="290"/>
      <c r="AF18" s="37" t="s">
        <v>449</v>
      </c>
      <c r="AG18" s="37">
        <v>25</v>
      </c>
    </row>
    <row r="19" spans="1:33"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c r="AE19" s="290"/>
      <c r="AF19" s="290"/>
      <c r="AG19" s="290"/>
    </row>
    <row r="20" spans="1:33"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c r="AE20" s="290"/>
      <c r="AF20" s="290"/>
      <c r="AG20" s="290"/>
    </row>
    <row r="21" spans="1:33"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c r="AE21" s="290"/>
      <c r="AF21" s="290"/>
      <c r="AG21" s="290"/>
    </row>
    <row r="22" spans="1:33"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c r="AE22" s="290"/>
      <c r="AF22" s="290"/>
      <c r="AG22" s="290"/>
    </row>
    <row r="23" spans="1:33"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33</v>
      </c>
      <c r="X23" s="535"/>
      <c r="Y23" s="535"/>
      <c r="Z23" s="535"/>
      <c r="AA23" s="523"/>
      <c r="AB23" s="298"/>
      <c r="AC23" s="290"/>
      <c r="AD23" s="290"/>
      <c r="AE23" s="290"/>
      <c r="AF23" s="290"/>
      <c r="AG23" s="290"/>
    </row>
    <row r="24" spans="1:33"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c r="AE24" s="290"/>
      <c r="AF24" s="290"/>
      <c r="AG24" s="290"/>
    </row>
    <row r="25" spans="1:33"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c r="AE25" s="290"/>
      <c r="AF25" s="290"/>
      <c r="AG25" s="290"/>
    </row>
    <row r="26" spans="1:33" ht="39.75" customHeight="1" x14ac:dyDescent="0.25">
      <c r="A26" s="290"/>
      <c r="B26" s="31"/>
      <c r="C26" s="981" t="s">
        <v>433</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c r="AE26" s="290"/>
      <c r="AF26" s="325">
        <f>+(((((AG12/100)*AG13)+((AG14/100)*AG15)+((AG16/100)*AG17))*AG18)/100)</f>
        <v>25</v>
      </c>
      <c r="AG26" s="290"/>
    </row>
    <row r="27" spans="1:33"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c r="AE27" s="290"/>
      <c r="AF27" s="290"/>
      <c r="AG27" s="290"/>
    </row>
    <row r="28" spans="1:33"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c r="AE28" s="290"/>
      <c r="AF28" s="290"/>
      <c r="AG28" s="290"/>
    </row>
    <row r="29" spans="1:33" ht="29.25" customHeight="1" x14ac:dyDescent="0.25">
      <c r="A29" s="290"/>
      <c r="B29" s="31"/>
      <c r="C29" s="541" t="s">
        <v>434</v>
      </c>
      <c r="D29" s="535"/>
      <c r="E29" s="535"/>
      <c r="F29" s="535"/>
      <c r="G29" s="535"/>
      <c r="H29" s="535"/>
      <c r="I29" s="535"/>
      <c r="J29" s="535"/>
      <c r="K29" s="523"/>
      <c r="L29" s="300"/>
      <c r="M29" s="541"/>
      <c r="N29" s="535"/>
      <c r="O29" s="535"/>
      <c r="P29" s="535"/>
      <c r="Q29" s="535"/>
      <c r="R29" s="535"/>
      <c r="S29" s="535"/>
      <c r="T29" s="535"/>
      <c r="U29" s="535"/>
      <c r="V29" s="535"/>
      <c r="W29" s="535"/>
      <c r="X29" s="535"/>
      <c r="Y29" s="535"/>
      <c r="Z29" s="535"/>
      <c r="AA29" s="523"/>
      <c r="AB29" s="306"/>
      <c r="AC29" s="290"/>
      <c r="AD29" s="290"/>
      <c r="AE29" s="290"/>
      <c r="AF29" s="290"/>
      <c r="AG29" s="290"/>
    </row>
    <row r="30" spans="1:33"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c r="AE30" s="290"/>
      <c r="AF30" s="290"/>
      <c r="AG30" s="290"/>
    </row>
    <row r="31" spans="1:33"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c r="AE31" s="290"/>
      <c r="AF31" s="290"/>
      <c r="AG31" s="290"/>
    </row>
    <row r="32" spans="1:33" ht="90" customHeight="1" x14ac:dyDescent="0.25">
      <c r="A32" s="290"/>
      <c r="B32" s="31"/>
      <c r="C32" s="540" t="s">
        <v>435</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c r="AE32" s="290"/>
      <c r="AF32" s="290"/>
      <c r="AG32" s="290"/>
    </row>
    <row r="33" spans="1:33"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c r="AE33" s="290"/>
      <c r="AF33" s="290"/>
      <c r="AG33" s="290"/>
    </row>
    <row r="34" spans="1:33" ht="15.75" customHeight="1" x14ac:dyDescent="0.25">
      <c r="A34" s="290"/>
      <c r="B34" s="31"/>
      <c r="C34" s="539" t="s">
        <v>139</v>
      </c>
      <c r="D34" s="531"/>
      <c r="E34" s="303"/>
      <c r="F34" s="533" t="s">
        <v>34</v>
      </c>
      <c r="G34" s="523"/>
      <c r="H34" s="303"/>
      <c r="I34" s="290"/>
      <c r="J34" s="310" t="s">
        <v>140</v>
      </c>
      <c r="K34" s="533">
        <v>25</v>
      </c>
      <c r="L34" s="535"/>
      <c r="M34" s="535"/>
      <c r="N34" s="523"/>
      <c r="O34" s="303"/>
      <c r="P34" s="303"/>
      <c r="Q34" s="294" t="s">
        <v>141</v>
      </c>
      <c r="R34" s="290"/>
      <c r="S34" s="303"/>
      <c r="T34" s="303"/>
      <c r="U34" s="303"/>
      <c r="V34" s="303"/>
      <c r="W34" s="533" t="s">
        <v>20</v>
      </c>
      <c r="X34" s="535"/>
      <c r="Y34" s="535"/>
      <c r="Z34" s="535"/>
      <c r="AA34" s="523"/>
      <c r="AB34" s="302"/>
      <c r="AC34" s="290"/>
      <c r="AD34" s="290"/>
      <c r="AE34" s="290"/>
      <c r="AF34" s="290"/>
      <c r="AG34" s="290"/>
    </row>
    <row r="35" spans="1:33"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c r="AE35" s="290"/>
      <c r="AF35" s="290"/>
      <c r="AG35" s="290"/>
    </row>
    <row r="36" spans="1:33" ht="32.25" customHeight="1" x14ac:dyDescent="0.25">
      <c r="A36" s="290"/>
      <c r="B36" s="31"/>
      <c r="C36" s="290"/>
      <c r="D36" s="310" t="s">
        <v>142</v>
      </c>
      <c r="E36" s="303"/>
      <c r="F36" s="540" t="s">
        <v>450</v>
      </c>
      <c r="G36" s="535"/>
      <c r="H36" s="535"/>
      <c r="I36" s="535"/>
      <c r="J36" s="535"/>
      <c r="K36" s="535"/>
      <c r="L36" s="535"/>
      <c r="M36" s="523"/>
      <c r="N36" s="290"/>
      <c r="O36" s="310" t="s">
        <v>144</v>
      </c>
      <c r="P36" s="541">
        <v>0</v>
      </c>
      <c r="Q36" s="535"/>
      <c r="R36" s="535"/>
      <c r="S36" s="535"/>
      <c r="T36" s="535"/>
      <c r="U36" s="535"/>
      <c r="V36" s="535"/>
      <c r="W36" s="535"/>
      <c r="X36" s="535"/>
      <c r="Y36" s="535"/>
      <c r="Z36" s="535"/>
      <c r="AA36" s="523"/>
      <c r="AB36" s="298"/>
      <c r="AC36" s="290"/>
      <c r="AD36" s="290"/>
      <c r="AE36" s="290"/>
      <c r="AF36" s="290"/>
      <c r="AG36" s="290"/>
    </row>
    <row r="37" spans="1:33"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c r="AE37" s="290"/>
      <c r="AF37" s="290"/>
      <c r="AG37" s="290"/>
    </row>
    <row r="38" spans="1:33"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c r="AE38" s="290"/>
      <c r="AF38" s="290"/>
      <c r="AG38" s="290"/>
    </row>
    <row r="39" spans="1:33"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c r="AE39" s="290"/>
      <c r="AF39" s="290"/>
      <c r="AG39" s="290"/>
    </row>
    <row r="40" spans="1:33"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c r="AE40" s="290"/>
      <c r="AF40" s="290"/>
      <c r="AG40" s="290"/>
    </row>
    <row r="41" spans="1:33"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c r="AE41" s="290"/>
      <c r="AF41" s="290"/>
      <c r="AG41" s="290"/>
    </row>
    <row r="42" spans="1:33" ht="15.75" customHeight="1" x14ac:dyDescent="0.25">
      <c r="A42" s="290"/>
      <c r="B42" s="31"/>
      <c r="C42" s="303" t="s">
        <v>140</v>
      </c>
      <c r="D42" s="541">
        <v>25</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c r="AE42" s="290"/>
      <c r="AF42" s="290"/>
      <c r="AG42" s="290"/>
    </row>
    <row r="43" spans="1:33"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c r="AE43" s="290"/>
      <c r="AF43" s="290"/>
      <c r="AG43" s="290"/>
    </row>
    <row r="44" spans="1:33"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c r="AE44" s="290"/>
      <c r="AF44" s="290"/>
      <c r="AG44" s="290"/>
    </row>
    <row r="45" spans="1:33"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c r="AE45" s="290"/>
      <c r="AF45" s="290"/>
      <c r="AG45" s="290"/>
    </row>
    <row r="46" spans="1:33"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c r="AE46" s="313"/>
      <c r="AF46" s="313"/>
      <c r="AG46" s="313"/>
    </row>
    <row r="47" spans="1:33"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c r="AE47" s="290"/>
      <c r="AF47" s="290"/>
      <c r="AG47" s="290"/>
    </row>
    <row r="48" spans="1:33"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c r="AE48" s="317"/>
      <c r="AF48" s="317"/>
      <c r="AG48" s="317"/>
    </row>
    <row r="49" spans="1:33"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c r="AE49" s="317"/>
      <c r="AF49" s="317"/>
      <c r="AG49" s="317"/>
    </row>
    <row r="50" spans="1:33" ht="15.75" customHeight="1" x14ac:dyDescent="0.25">
      <c r="A50" s="317"/>
      <c r="B50" s="41"/>
      <c r="C50" s="44">
        <v>2024</v>
      </c>
      <c r="D50" s="45">
        <v>45474</v>
      </c>
      <c r="E50" s="560">
        <v>45656</v>
      </c>
      <c r="F50" s="523"/>
      <c r="G50" s="46">
        <v>25</v>
      </c>
      <c r="H50" s="565" t="s">
        <v>451</v>
      </c>
      <c r="I50" s="535"/>
      <c r="J50" s="535"/>
      <c r="K50" s="535"/>
      <c r="L50" s="535"/>
      <c r="M50" s="535"/>
      <c r="N50" s="535"/>
      <c r="O50" s="535"/>
      <c r="P50" s="535"/>
      <c r="Q50" s="535"/>
      <c r="R50" s="535"/>
      <c r="S50" s="535"/>
      <c r="T50" s="535"/>
      <c r="U50" s="535"/>
      <c r="V50" s="535"/>
      <c r="W50" s="535"/>
      <c r="X50" s="535"/>
      <c r="Y50" s="535"/>
      <c r="Z50" s="535"/>
      <c r="AA50" s="523"/>
      <c r="AB50" s="312"/>
      <c r="AC50" s="317"/>
      <c r="AD50" s="317"/>
      <c r="AE50" s="317"/>
      <c r="AF50" s="317"/>
      <c r="AG50" s="317"/>
    </row>
    <row r="51" spans="1:33" ht="15.75" customHeight="1" x14ac:dyDescent="0.25">
      <c r="A51" s="317"/>
      <c r="B51" s="41"/>
      <c r="C51" s="44">
        <v>2025</v>
      </c>
      <c r="D51" s="45">
        <v>45658</v>
      </c>
      <c r="E51" s="560">
        <v>46021</v>
      </c>
      <c r="F51" s="523"/>
      <c r="G51" s="46">
        <v>65</v>
      </c>
      <c r="H51" s="565" t="s">
        <v>451</v>
      </c>
      <c r="I51" s="535"/>
      <c r="J51" s="535"/>
      <c r="K51" s="535"/>
      <c r="L51" s="535"/>
      <c r="M51" s="535"/>
      <c r="N51" s="535"/>
      <c r="O51" s="535"/>
      <c r="P51" s="535"/>
      <c r="Q51" s="535"/>
      <c r="R51" s="535"/>
      <c r="S51" s="535"/>
      <c r="T51" s="535"/>
      <c r="U51" s="535"/>
      <c r="V51" s="535"/>
      <c r="W51" s="535"/>
      <c r="X51" s="535"/>
      <c r="Y51" s="535"/>
      <c r="Z51" s="535"/>
      <c r="AA51" s="523"/>
      <c r="AB51" s="312"/>
      <c r="AC51" s="317"/>
      <c r="AD51" s="317"/>
      <c r="AE51" s="317"/>
      <c r="AF51" s="317"/>
      <c r="AG51" s="317"/>
    </row>
    <row r="52" spans="1:33" ht="15.75" customHeight="1" x14ac:dyDescent="0.25">
      <c r="A52" s="317"/>
      <c r="B52" s="41"/>
      <c r="C52" s="44">
        <v>2026</v>
      </c>
      <c r="D52" s="45">
        <v>46023</v>
      </c>
      <c r="E52" s="560">
        <v>46386</v>
      </c>
      <c r="F52" s="523"/>
      <c r="G52" s="46">
        <v>85</v>
      </c>
      <c r="H52" s="565" t="s">
        <v>451</v>
      </c>
      <c r="I52" s="535"/>
      <c r="J52" s="535"/>
      <c r="K52" s="535"/>
      <c r="L52" s="535"/>
      <c r="M52" s="535"/>
      <c r="N52" s="535"/>
      <c r="O52" s="535"/>
      <c r="P52" s="535"/>
      <c r="Q52" s="535"/>
      <c r="R52" s="535"/>
      <c r="S52" s="535"/>
      <c r="T52" s="535"/>
      <c r="U52" s="535"/>
      <c r="V52" s="535"/>
      <c r="W52" s="535"/>
      <c r="X52" s="535"/>
      <c r="Y52" s="535"/>
      <c r="Z52" s="535"/>
      <c r="AA52" s="523"/>
      <c r="AB52" s="312"/>
      <c r="AC52" s="317"/>
      <c r="AD52" s="317"/>
      <c r="AE52" s="317"/>
      <c r="AF52" s="317"/>
      <c r="AG52" s="317"/>
    </row>
    <row r="53" spans="1:33" ht="15.75" customHeight="1" x14ac:dyDescent="0.25">
      <c r="A53" s="317"/>
      <c r="B53" s="41"/>
      <c r="C53" s="44">
        <v>2027</v>
      </c>
      <c r="D53" s="45">
        <v>46388</v>
      </c>
      <c r="E53" s="560">
        <v>46751</v>
      </c>
      <c r="F53" s="523"/>
      <c r="G53" s="46">
        <v>100</v>
      </c>
      <c r="H53" s="565" t="s">
        <v>451</v>
      </c>
      <c r="I53" s="535"/>
      <c r="J53" s="535"/>
      <c r="K53" s="535"/>
      <c r="L53" s="535"/>
      <c r="M53" s="535"/>
      <c r="N53" s="535"/>
      <c r="O53" s="535"/>
      <c r="P53" s="535"/>
      <c r="Q53" s="535"/>
      <c r="R53" s="535"/>
      <c r="S53" s="535"/>
      <c r="T53" s="535"/>
      <c r="U53" s="535"/>
      <c r="V53" s="535"/>
      <c r="W53" s="535"/>
      <c r="X53" s="535"/>
      <c r="Y53" s="535"/>
      <c r="Z53" s="535"/>
      <c r="AA53" s="523"/>
      <c r="AB53" s="312"/>
      <c r="AC53" s="317"/>
      <c r="AD53" s="317"/>
      <c r="AE53" s="317"/>
      <c r="AF53" s="317"/>
      <c r="AG53" s="317"/>
    </row>
    <row r="54" spans="1:33"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c r="AE54" s="317"/>
      <c r="AF54" s="317"/>
      <c r="AG54" s="317"/>
    </row>
    <row r="55" spans="1:33"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c r="AE55" s="290"/>
      <c r="AF55" s="290"/>
      <c r="AG55" s="290"/>
    </row>
    <row r="56" spans="1:33"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c r="AE56" s="290"/>
      <c r="AF56" s="290"/>
      <c r="AG56" s="290"/>
    </row>
    <row r="57" spans="1:33"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c r="AE57" s="290"/>
      <c r="AF57" s="290"/>
      <c r="AG57" s="290"/>
    </row>
    <row r="58" spans="1:33"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c r="AE58" s="290"/>
      <c r="AF58" s="290"/>
      <c r="AG58" s="290"/>
    </row>
    <row r="59" spans="1:33"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c r="AE59" s="290"/>
      <c r="AF59" s="290"/>
      <c r="AG59" s="290"/>
    </row>
    <row r="60" spans="1:33"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c r="AE60" s="290"/>
      <c r="AF60" s="290"/>
      <c r="AG60" s="290"/>
    </row>
    <row r="61" spans="1:33"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c r="AE61" s="290"/>
      <c r="AF61" s="290"/>
      <c r="AG61" s="290"/>
    </row>
    <row r="62" spans="1:33"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c r="AE62" s="290"/>
      <c r="AF62" s="290"/>
      <c r="AG62" s="290"/>
    </row>
    <row r="63" spans="1:33"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c r="AE63" s="290"/>
      <c r="AF63" s="290"/>
      <c r="AG63" s="290"/>
    </row>
    <row r="64" spans="1:33"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c r="AE64" s="290"/>
      <c r="AF64" s="290"/>
      <c r="AG64" s="290"/>
    </row>
    <row r="65" spans="1:33"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c r="AE65" s="290"/>
      <c r="AF65" s="290"/>
      <c r="AG65" s="290"/>
    </row>
    <row r="66" spans="1:33"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c r="AE66" s="290"/>
      <c r="AF66" s="290"/>
      <c r="AG66" s="290"/>
    </row>
    <row r="67" spans="1:33"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c r="AE67" s="290"/>
      <c r="AF67" s="290"/>
      <c r="AG67" s="290"/>
    </row>
    <row r="68" spans="1:33"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c r="AE68" s="290"/>
      <c r="AF68" s="290"/>
      <c r="AG68" s="290"/>
    </row>
    <row r="69" spans="1:33"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c r="AE69" s="290"/>
      <c r="AF69" s="290"/>
      <c r="AG69" s="290"/>
    </row>
    <row r="70" spans="1:33"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c r="AE70" s="290"/>
      <c r="AF70" s="290"/>
      <c r="AG70" s="290"/>
    </row>
    <row r="71" spans="1:33"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c r="AE71" s="290"/>
      <c r="AF71" s="290"/>
      <c r="AG71" s="290"/>
    </row>
    <row r="72" spans="1:33"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c r="AE72" s="290"/>
      <c r="AF72" s="290"/>
      <c r="AG72" s="290"/>
    </row>
    <row r="73" spans="1:33"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c r="AE73" s="290"/>
      <c r="AF73" s="290"/>
      <c r="AG73" s="290"/>
    </row>
    <row r="74" spans="1:33"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c r="AE74" s="290"/>
      <c r="AF74" s="290"/>
      <c r="AG74" s="290"/>
    </row>
    <row r="75" spans="1:33"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c r="AE75" s="290"/>
      <c r="AF75" s="290"/>
      <c r="AG75" s="290"/>
    </row>
    <row r="76" spans="1:33"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c r="AE76" s="290"/>
      <c r="AF76" s="290"/>
      <c r="AG76" s="290"/>
    </row>
    <row r="77" spans="1:33"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row>
    <row r="78" spans="1:33"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row>
    <row r="79" spans="1:33"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row>
    <row r="80" spans="1:33"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row>
    <row r="81" spans="1:33"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row>
    <row r="82" spans="1:33"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row>
    <row r="83" spans="1:33"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row>
    <row r="84" spans="1:33"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row>
    <row r="85" spans="1:33"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row>
    <row r="86" spans="1:33"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row>
    <row r="87" spans="1:33"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row>
    <row r="88" spans="1:33"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row>
    <row r="89" spans="1:33"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row>
    <row r="90" spans="1:33"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row>
    <row r="91" spans="1:33"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row>
    <row r="92" spans="1:33"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row>
    <row r="93" spans="1:33"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row>
    <row r="94" spans="1:33"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row>
    <row r="95" spans="1:33"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row>
    <row r="96" spans="1:33"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row>
    <row r="97" spans="1:33"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row>
    <row r="98" spans="1:33"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row>
    <row r="99" spans="1:33"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row>
    <row r="100" spans="1:33"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row>
    <row r="101" spans="1:33"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row>
    <row r="102" spans="1:33"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row>
    <row r="103" spans="1:33"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row>
    <row r="104" spans="1:33"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row>
    <row r="105" spans="1:33"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row>
    <row r="106" spans="1:33"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row>
    <row r="107" spans="1:33"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row>
    <row r="108" spans="1:33"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row>
    <row r="109" spans="1:33"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row>
    <row r="110" spans="1:33"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row>
    <row r="111" spans="1:33"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row>
    <row r="112" spans="1:33"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row>
    <row r="113" spans="1:33"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row>
    <row r="114" spans="1:33"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row>
    <row r="115" spans="1:33"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row>
    <row r="116" spans="1:33"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row>
    <row r="117" spans="1:33"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row>
    <row r="118" spans="1:33"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row>
    <row r="119" spans="1:33"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row>
    <row r="120" spans="1:33"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row>
    <row r="121" spans="1:33"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row>
    <row r="122" spans="1:33"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row>
    <row r="123" spans="1:33"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row>
    <row r="124" spans="1:33"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row>
    <row r="125" spans="1:33"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row>
    <row r="126" spans="1:33"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row>
    <row r="127" spans="1:33"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row>
    <row r="128" spans="1:33"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row>
    <row r="129" spans="1:33"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row>
    <row r="130" spans="1:33"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row>
    <row r="131" spans="1:33"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row>
    <row r="132" spans="1:33"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row>
    <row r="133" spans="1:33"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row>
    <row r="134" spans="1:33"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row>
    <row r="135" spans="1:33"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row>
    <row r="136" spans="1:33"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row>
    <row r="137" spans="1:33"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row>
    <row r="138" spans="1:33"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row>
    <row r="139" spans="1:33"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row>
    <row r="140" spans="1:33"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row>
    <row r="141" spans="1:33"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row>
    <row r="142" spans="1:33"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row>
    <row r="143" spans="1:33"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row>
    <row r="144" spans="1:33"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row>
    <row r="145" spans="1:33"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row>
    <row r="146" spans="1:33"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row>
    <row r="147" spans="1:33"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row>
    <row r="148" spans="1:33"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row>
    <row r="149" spans="1:33"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row>
    <row r="150" spans="1:33"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row>
    <row r="151" spans="1:33"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row>
    <row r="152" spans="1:33"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row>
    <row r="153" spans="1:33"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row>
    <row r="154" spans="1:33"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row>
    <row r="155" spans="1:33"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row>
    <row r="156" spans="1:33"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row>
    <row r="157" spans="1:33"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row>
    <row r="158" spans="1:33"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row>
    <row r="159" spans="1:33"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row>
    <row r="160" spans="1:33"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row>
    <row r="161" spans="1:33"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row>
    <row r="162" spans="1:33"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row>
    <row r="163" spans="1:33"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row>
    <row r="164" spans="1:33"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row>
    <row r="165" spans="1:33"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row>
    <row r="166" spans="1:33"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row>
    <row r="167" spans="1:33"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row>
    <row r="168" spans="1:33"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row>
    <row r="169" spans="1:33"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row>
    <row r="170" spans="1:33"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row>
    <row r="171" spans="1:33"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row>
    <row r="172" spans="1:33"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row>
    <row r="173" spans="1:33"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row>
    <row r="174" spans="1:33"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row>
    <row r="175" spans="1:33"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row>
    <row r="176" spans="1:33"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row>
    <row r="177" spans="1:33"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row>
    <row r="178" spans="1:33"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row>
    <row r="179" spans="1:33"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row>
    <row r="180" spans="1:33"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row>
    <row r="181" spans="1:33"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row>
    <row r="182" spans="1:33"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row>
    <row r="183" spans="1:33"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row>
    <row r="184" spans="1:33"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row>
    <row r="185" spans="1:33"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row>
    <row r="186" spans="1:33"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row>
    <row r="187" spans="1:33"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row>
    <row r="188" spans="1:33"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row>
    <row r="189" spans="1:33"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row>
    <row r="190" spans="1:33"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row>
    <row r="191" spans="1:33"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row>
    <row r="192" spans="1:33"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row>
    <row r="193" spans="1:33"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row>
    <row r="194" spans="1:33"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row>
    <row r="195" spans="1:33"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row>
    <row r="196" spans="1:33"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row>
    <row r="197" spans="1:33"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row>
    <row r="198" spans="1:33"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row>
    <row r="199" spans="1:33"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row>
    <row r="200" spans="1:33"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row>
    <row r="201" spans="1:33"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row>
    <row r="202" spans="1:33"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row>
    <row r="203" spans="1:33"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row>
    <row r="204" spans="1:33"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row>
    <row r="205" spans="1:33"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row>
    <row r="206" spans="1:33"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row>
    <row r="207" spans="1:33"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row>
    <row r="208" spans="1:33"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row>
    <row r="209" spans="1:33"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row>
    <row r="210" spans="1:33"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row>
    <row r="211" spans="1:33"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row>
    <row r="212" spans="1:33"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row>
    <row r="213" spans="1:33"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row>
    <row r="214" spans="1:33"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row>
    <row r="215" spans="1:33"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row>
    <row r="216" spans="1:33"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row>
    <row r="217" spans="1:33"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row>
    <row r="218" spans="1:33"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row>
    <row r="219" spans="1:33"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row>
    <row r="220" spans="1:33"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row>
    <row r="221" spans="1:33"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row>
    <row r="222" spans="1:33"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row>
    <row r="223" spans="1:33"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row>
    <row r="224" spans="1:33"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row>
    <row r="225" spans="1:33"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row>
    <row r="226" spans="1:33"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row>
    <row r="227" spans="1:33"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row>
    <row r="228" spans="1:33"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row>
    <row r="229" spans="1:33"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row>
    <row r="230" spans="1:33"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row>
    <row r="231" spans="1:33"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row>
    <row r="232" spans="1:33"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row>
    <row r="233" spans="1:33"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row>
    <row r="234" spans="1:33"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row>
    <row r="235" spans="1:33"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row>
    <row r="236" spans="1:33"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row>
    <row r="237" spans="1:33"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row>
    <row r="238" spans="1:33"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row>
    <row r="239" spans="1:33"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row>
    <row r="240" spans="1:33"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row>
    <row r="241" spans="1:33"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row>
    <row r="242" spans="1:33"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row>
    <row r="243" spans="1:33"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row>
    <row r="244" spans="1:33"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row>
    <row r="245" spans="1:33"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row>
    <row r="246" spans="1:33"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row>
    <row r="247" spans="1:33"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row>
    <row r="248" spans="1:33"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row>
    <row r="249" spans="1:33"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row>
    <row r="250" spans="1:33"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row>
    <row r="251" spans="1:33"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row>
    <row r="252" spans="1:33"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row>
    <row r="253" spans="1:33"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row>
    <row r="254" spans="1:33"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row>
    <row r="255" spans="1:33"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row>
    <row r="256" spans="1:33"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row>
    <row r="257" spans="1:33"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row>
    <row r="258" spans="1:33"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row>
    <row r="259" spans="1:33"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row>
    <row r="260" spans="1:33"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row>
    <row r="261" spans="1:33"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row>
    <row r="262" spans="1:33"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row>
    <row r="263" spans="1:33"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row>
    <row r="264" spans="1:33"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row>
    <row r="265" spans="1:33"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row>
    <row r="266" spans="1:33"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row>
    <row r="267" spans="1:33"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row>
    <row r="268" spans="1:33"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row>
    <row r="269" spans="1:33"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row>
    <row r="270" spans="1:33"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row>
    <row r="271" spans="1:33"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row>
    <row r="272" spans="1:33"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row>
    <row r="273" spans="1:33"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row>
    <row r="274" spans="1:33"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row>
    <row r="275" spans="1:33"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row>
    <row r="276" spans="1:33"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row>
    <row r="277" spans="1:33"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row>
    <row r="278" spans="1:33"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row>
    <row r="279" spans="1:33"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row>
    <row r="280" spans="1:33"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row>
    <row r="281" spans="1:33"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row>
    <row r="282" spans="1:33"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row>
    <row r="283" spans="1:33"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row>
    <row r="284" spans="1:33"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row>
    <row r="285" spans="1:33"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row>
    <row r="286" spans="1:33"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row>
    <row r="287" spans="1:33"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row>
    <row r="288" spans="1:33"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row>
    <row r="289" spans="1:33"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row>
    <row r="290" spans="1:33"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row>
    <row r="291" spans="1:33"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row>
    <row r="292" spans="1:33"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row>
    <row r="293" spans="1:33"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row>
    <row r="294" spans="1:33"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row>
    <row r="295" spans="1:33"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row>
    <row r="296" spans="1:33"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row>
    <row r="297" spans="1:33"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row>
    <row r="298" spans="1:33"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row>
    <row r="299" spans="1:33"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row>
    <row r="300" spans="1:33"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row>
    <row r="301" spans="1:33"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row>
    <row r="302" spans="1:33"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row>
    <row r="303" spans="1:33"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row>
    <row r="304" spans="1:33"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row>
    <row r="305" spans="1:33"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row>
    <row r="306" spans="1:33"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row>
    <row r="307" spans="1:33"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row>
    <row r="308" spans="1:33"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row>
    <row r="309" spans="1:33"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row>
    <row r="310" spans="1:33"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row>
    <row r="311" spans="1:33"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row>
    <row r="312" spans="1:33"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row>
    <row r="313" spans="1:33"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row>
    <row r="314" spans="1:33"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row>
    <row r="315" spans="1:33"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row>
    <row r="316" spans="1:33"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row>
    <row r="317" spans="1:33"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row>
    <row r="318" spans="1:33"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row>
    <row r="319" spans="1:33"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row>
    <row r="320" spans="1:33"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row>
    <row r="321" spans="1:33"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row>
    <row r="322" spans="1:33"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row>
    <row r="323" spans="1:33"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row>
    <row r="324" spans="1:33"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row>
    <row r="325" spans="1:33"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row>
    <row r="326" spans="1:33"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row>
    <row r="327" spans="1:33"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row>
    <row r="328" spans="1:33"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row>
    <row r="329" spans="1:33"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row>
    <row r="330" spans="1:33"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row>
    <row r="331" spans="1:33"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row>
    <row r="332" spans="1:33"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row>
    <row r="333" spans="1:33"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row>
    <row r="334" spans="1:33"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row>
    <row r="335" spans="1:33"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row>
    <row r="336" spans="1:33"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row>
    <row r="337" spans="1:33"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row>
    <row r="338" spans="1:33"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row>
    <row r="339" spans="1:33"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row>
    <row r="340" spans="1:33"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row>
    <row r="341" spans="1:33"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row>
    <row r="342" spans="1:33"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row>
    <row r="343" spans="1:33"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row>
    <row r="344" spans="1:33"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row>
    <row r="345" spans="1:33"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row>
    <row r="346" spans="1:33"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row>
    <row r="347" spans="1:33"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row>
    <row r="348" spans="1:33"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row>
    <row r="349" spans="1:33"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row>
    <row r="350" spans="1:33"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row>
    <row r="351" spans="1:33"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row>
    <row r="352" spans="1:33"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row>
    <row r="353" spans="1:33"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row>
    <row r="354" spans="1:33"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row>
    <row r="355" spans="1:33"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row>
    <row r="356" spans="1:33"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row>
    <row r="357" spans="1:33"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row>
    <row r="358" spans="1:33"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row>
    <row r="359" spans="1:33"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row>
    <row r="360" spans="1:33"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row>
    <row r="361" spans="1:33"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row>
    <row r="362" spans="1:33"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row>
    <row r="363" spans="1:33"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row>
    <row r="364" spans="1:33"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row>
    <row r="365" spans="1:33"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row>
    <row r="366" spans="1:33"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row>
    <row r="367" spans="1:33"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row>
    <row r="368" spans="1:33"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row>
    <row r="369" spans="1:33"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row>
    <row r="370" spans="1:33"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row>
    <row r="371" spans="1:33"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row>
    <row r="372" spans="1:33"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row>
    <row r="373" spans="1:33"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row>
    <row r="374" spans="1:33"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row>
    <row r="375" spans="1:33"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row>
    <row r="376" spans="1:33"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row>
    <row r="377" spans="1:33"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row>
    <row r="378" spans="1:33"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row>
    <row r="379" spans="1:33"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row>
    <row r="380" spans="1:33"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row>
    <row r="381" spans="1:33"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row>
    <row r="382" spans="1:33"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row>
    <row r="383" spans="1:33"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row>
    <row r="384" spans="1:33"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row>
    <row r="385" spans="1:33"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row>
    <row r="386" spans="1:33"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row>
    <row r="387" spans="1:33"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row>
    <row r="388" spans="1:33"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row>
    <row r="389" spans="1:33"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row>
    <row r="390" spans="1:33"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row>
    <row r="391" spans="1:33"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row>
    <row r="392" spans="1:33"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row>
    <row r="393" spans="1:33"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row>
    <row r="394" spans="1:33"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row>
    <row r="395" spans="1:33"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row>
    <row r="396" spans="1:33"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row>
    <row r="397" spans="1:33"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row>
    <row r="398" spans="1:33"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row>
    <row r="399" spans="1:33"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row>
    <row r="400" spans="1:33"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row>
    <row r="401" spans="1:33"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row>
    <row r="402" spans="1:33"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row>
    <row r="403" spans="1:33"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row>
    <row r="404" spans="1:33"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row>
    <row r="405" spans="1:33"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row>
    <row r="406" spans="1:33"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row>
    <row r="407" spans="1:33"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row>
    <row r="408" spans="1:33"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row>
    <row r="409" spans="1:33"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row>
    <row r="410" spans="1:33"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row>
    <row r="411" spans="1:33"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row>
    <row r="412" spans="1:33"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row>
    <row r="413" spans="1:33"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row>
    <row r="414" spans="1:33"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row>
    <row r="415" spans="1:33"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row>
    <row r="416" spans="1:33"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row>
    <row r="417" spans="1:33"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row>
    <row r="418" spans="1:33"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row>
    <row r="419" spans="1:33"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row>
    <row r="420" spans="1:33"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row>
    <row r="421" spans="1:33"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row>
    <row r="422" spans="1:33"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row>
    <row r="423" spans="1:33"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row>
    <row r="424" spans="1:33"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row>
    <row r="425" spans="1:33"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row>
    <row r="426" spans="1:33"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row>
    <row r="427" spans="1:33"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row>
    <row r="428" spans="1:33"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row>
    <row r="429" spans="1:33"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row>
    <row r="430" spans="1:33"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row>
    <row r="431" spans="1:33"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row>
    <row r="432" spans="1:33"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row>
    <row r="433" spans="1:33"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row>
    <row r="434" spans="1:33"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row>
    <row r="435" spans="1:33"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row>
    <row r="436" spans="1:33"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row>
    <row r="437" spans="1:33"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row>
    <row r="438" spans="1:33"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row>
    <row r="439" spans="1:33"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row>
    <row r="440" spans="1:33"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row>
    <row r="441" spans="1:33"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row>
    <row r="442" spans="1:33"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row>
    <row r="443" spans="1:33"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row>
    <row r="444" spans="1:33"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row>
    <row r="445" spans="1:33"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row>
    <row r="446" spans="1:33"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row>
    <row r="447" spans="1:33"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row>
    <row r="448" spans="1:33"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row>
    <row r="449" spans="1:33"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row>
    <row r="450" spans="1:33"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row>
    <row r="451" spans="1:33"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row>
    <row r="452" spans="1:33"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row>
    <row r="453" spans="1:33"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row>
    <row r="454" spans="1:33"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row>
    <row r="455" spans="1:33"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row>
    <row r="456" spans="1:33"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row>
    <row r="457" spans="1:33"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row>
    <row r="458" spans="1:33"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row>
    <row r="459" spans="1:33"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row>
    <row r="460" spans="1:33"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row>
    <row r="461" spans="1:33"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row>
    <row r="462" spans="1:33"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row>
    <row r="463" spans="1:33"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row>
    <row r="464" spans="1:33"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row>
    <row r="465" spans="1:33"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row>
    <row r="466" spans="1:33"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row>
    <row r="467" spans="1:33"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row>
    <row r="468" spans="1:33"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row>
    <row r="469" spans="1:33"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row>
    <row r="470" spans="1:33"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row>
    <row r="471" spans="1:33"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row>
    <row r="472" spans="1:33"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row>
    <row r="473" spans="1:33"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row>
    <row r="474" spans="1:33"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row>
    <row r="475" spans="1:33"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row>
    <row r="476" spans="1:33"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row>
    <row r="477" spans="1:33"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row>
    <row r="478" spans="1:33"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row>
    <row r="479" spans="1:33"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row>
    <row r="480" spans="1:33"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row>
    <row r="481" spans="1:33"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row>
    <row r="482" spans="1:33"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row>
    <row r="483" spans="1:33"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row>
    <row r="484" spans="1:33"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row>
    <row r="485" spans="1:33"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row>
    <row r="486" spans="1:33"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row>
    <row r="487" spans="1:33"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row>
    <row r="488" spans="1:33"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row>
    <row r="489" spans="1:33"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row>
    <row r="490" spans="1:33"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row>
    <row r="491" spans="1:33"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row>
    <row r="492" spans="1:33"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row>
    <row r="493" spans="1:33"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row>
    <row r="494" spans="1:33"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row>
    <row r="495" spans="1:33"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row>
    <row r="496" spans="1:33"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row>
    <row r="497" spans="1:33"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row>
    <row r="498" spans="1:33"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row>
    <row r="499" spans="1:33"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row>
    <row r="500" spans="1:33"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row>
    <row r="501" spans="1:33"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row>
    <row r="502" spans="1:33"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row>
    <row r="503" spans="1:33"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row>
    <row r="504" spans="1:33"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row>
    <row r="505" spans="1:33"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row>
    <row r="506" spans="1:33"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row>
    <row r="507" spans="1:33"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row>
    <row r="508" spans="1:33"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row>
    <row r="509" spans="1:33"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row>
    <row r="510" spans="1:33"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row>
    <row r="511" spans="1:33"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row>
    <row r="512" spans="1:33"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row>
    <row r="513" spans="1:33"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row>
    <row r="514" spans="1:33"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row>
    <row r="515" spans="1:33"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row>
    <row r="516" spans="1:33"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row>
    <row r="517" spans="1:33"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row>
    <row r="518" spans="1:33"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row>
    <row r="519" spans="1:33"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row>
    <row r="520" spans="1:33"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row>
    <row r="521" spans="1:33"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row>
    <row r="522" spans="1:33"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row>
    <row r="523" spans="1:33"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row>
    <row r="524" spans="1:33"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row>
    <row r="525" spans="1:33"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row>
    <row r="526" spans="1:33"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row>
    <row r="527" spans="1:33"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row>
    <row r="528" spans="1:33"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row>
    <row r="529" spans="1:33"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row>
    <row r="530" spans="1:33"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row>
    <row r="531" spans="1:33"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row>
    <row r="532" spans="1:33"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row>
    <row r="533" spans="1:33"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row>
    <row r="534" spans="1:33"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row>
    <row r="535" spans="1:33"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row>
    <row r="536" spans="1:33"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row>
    <row r="537" spans="1:33"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row>
    <row r="538" spans="1:33"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row>
    <row r="539" spans="1:33"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row>
    <row r="540" spans="1:33"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row>
    <row r="541" spans="1:33"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row>
    <row r="542" spans="1:33"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row>
    <row r="543" spans="1:33"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row>
    <row r="544" spans="1:33"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row>
    <row r="545" spans="1:33"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row>
    <row r="546" spans="1:33"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row>
    <row r="547" spans="1:33"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row>
    <row r="548" spans="1:33"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row>
    <row r="549" spans="1:33"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row>
    <row r="550" spans="1:33"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row>
    <row r="551" spans="1:33"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row>
    <row r="552" spans="1:33"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row>
    <row r="553" spans="1:33"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row>
    <row r="554" spans="1:33"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row>
    <row r="555" spans="1:33"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row>
    <row r="556" spans="1:33"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row>
    <row r="557" spans="1:33"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row>
    <row r="558" spans="1:33"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row>
    <row r="559" spans="1:33"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row>
    <row r="560" spans="1:33"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row>
    <row r="561" spans="1:33"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row>
    <row r="562" spans="1:33"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row>
    <row r="563" spans="1:33"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row>
    <row r="564" spans="1:33"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row>
    <row r="565" spans="1:33"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row>
    <row r="566" spans="1:33"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row>
    <row r="567" spans="1:33"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row>
    <row r="568" spans="1:33"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row>
    <row r="569" spans="1:33"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row>
    <row r="570" spans="1:33"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row>
    <row r="571" spans="1:33"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row>
    <row r="572" spans="1:33"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row>
    <row r="573" spans="1:33"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row>
    <row r="574" spans="1:33"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row>
    <row r="575" spans="1:33"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row>
    <row r="576" spans="1:33"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row>
    <row r="577" spans="1:33"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row>
    <row r="578" spans="1:33"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row>
    <row r="579" spans="1:33"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row>
    <row r="580" spans="1:33"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row>
    <row r="581" spans="1:33"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row>
    <row r="582" spans="1:33"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row>
    <row r="583" spans="1:33"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row>
    <row r="584" spans="1:33"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row>
    <row r="585" spans="1:33"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row>
    <row r="586" spans="1:33"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row>
    <row r="587" spans="1:33"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row>
    <row r="588" spans="1:33"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row>
    <row r="589" spans="1:33"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row>
    <row r="590" spans="1:33"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row>
    <row r="591" spans="1:33"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row>
    <row r="592" spans="1:33"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row>
    <row r="593" spans="1:33"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row>
    <row r="594" spans="1:33"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row>
    <row r="595" spans="1:33"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row>
    <row r="596" spans="1:33"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row>
    <row r="597" spans="1:33"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row>
    <row r="598" spans="1:33"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row>
    <row r="599" spans="1:33"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row>
    <row r="600" spans="1:33"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row>
    <row r="601" spans="1:33"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row>
    <row r="602" spans="1:33"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row>
    <row r="603" spans="1:33"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row>
    <row r="604" spans="1:33"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row>
    <row r="605" spans="1:33"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row>
    <row r="606" spans="1:33"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row>
    <row r="607" spans="1:33"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row>
    <row r="608" spans="1:33"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row>
    <row r="609" spans="1:33"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row>
    <row r="610" spans="1:33"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row>
    <row r="611" spans="1:33"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row>
    <row r="612" spans="1:33"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row>
    <row r="613" spans="1:33"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row>
    <row r="614" spans="1:33"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row>
    <row r="615" spans="1:33"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row>
    <row r="616" spans="1:33"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row>
    <row r="617" spans="1:33"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row>
    <row r="618" spans="1:33"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row>
    <row r="619" spans="1:33"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row>
    <row r="620" spans="1:33"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row>
    <row r="621" spans="1:33"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row>
    <row r="622" spans="1:33"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row>
    <row r="623" spans="1:33"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row>
    <row r="624" spans="1:33"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row>
    <row r="625" spans="1:33"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row>
    <row r="626" spans="1:33"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row>
    <row r="627" spans="1:33"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row>
    <row r="628" spans="1:33"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row>
    <row r="629" spans="1:33"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row>
    <row r="630" spans="1:33"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row>
    <row r="631" spans="1:33"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row>
    <row r="632" spans="1:33"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row>
    <row r="633" spans="1:33"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row>
    <row r="634" spans="1:33"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row>
    <row r="635" spans="1:33"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row>
    <row r="636" spans="1:33"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row>
    <row r="637" spans="1:33"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row>
    <row r="638" spans="1:33"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row>
    <row r="639" spans="1:33"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row>
    <row r="640" spans="1:33"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row>
    <row r="641" spans="1:33"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row>
    <row r="642" spans="1:33"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row>
    <row r="643" spans="1:33"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row>
    <row r="644" spans="1:33"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row>
    <row r="645" spans="1:33"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row>
    <row r="646" spans="1:33"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row>
    <row r="647" spans="1:33"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row>
    <row r="648" spans="1:33"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row>
    <row r="649" spans="1:33"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row>
    <row r="650" spans="1:33"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row>
    <row r="651" spans="1:33"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row>
    <row r="652" spans="1:33"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row>
    <row r="653" spans="1:33"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row>
    <row r="654" spans="1:33"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row>
    <row r="655" spans="1:33"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row>
    <row r="656" spans="1:33"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row>
    <row r="657" spans="1:33"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row>
    <row r="658" spans="1:33"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row>
    <row r="659" spans="1:33"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row>
    <row r="660" spans="1:33"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row>
    <row r="661" spans="1:33"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row>
    <row r="662" spans="1:33"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row>
    <row r="663" spans="1:33"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row>
    <row r="664" spans="1:33"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row>
    <row r="665" spans="1:33"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row>
    <row r="666" spans="1:33"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row>
    <row r="667" spans="1:33"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row>
    <row r="668" spans="1:33"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row>
    <row r="669" spans="1:33"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row>
    <row r="670" spans="1:33"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row>
    <row r="671" spans="1:33"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row>
    <row r="672" spans="1:33"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row>
    <row r="673" spans="1:33"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row>
    <row r="674" spans="1:33"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row>
    <row r="675" spans="1:33"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row>
    <row r="676" spans="1:33"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row>
    <row r="677" spans="1:33"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row>
    <row r="678" spans="1:33"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row>
    <row r="679" spans="1:33"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row>
    <row r="680" spans="1:33"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row>
    <row r="681" spans="1:33"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row>
    <row r="682" spans="1:33"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row>
    <row r="683" spans="1:33"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row>
    <row r="684" spans="1:33"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row>
    <row r="685" spans="1:33"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row>
    <row r="686" spans="1:33"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row>
    <row r="687" spans="1:33"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row>
    <row r="688" spans="1:33"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row>
    <row r="689" spans="1:33"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row>
    <row r="690" spans="1:33"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row>
    <row r="691" spans="1:33"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row>
    <row r="692" spans="1:33"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row>
    <row r="693" spans="1:33"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row>
    <row r="694" spans="1:33"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row>
    <row r="695" spans="1:33"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row>
    <row r="696" spans="1:33"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row>
    <row r="697" spans="1:33"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row>
    <row r="698" spans="1:33"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row>
    <row r="699" spans="1:33"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row>
    <row r="700" spans="1:33"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row>
    <row r="701" spans="1:33"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row>
    <row r="702" spans="1:33"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row>
    <row r="703" spans="1:33"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row>
    <row r="704" spans="1:33"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row>
    <row r="705" spans="1:33"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row>
    <row r="706" spans="1:33"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row>
    <row r="707" spans="1:33"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row>
    <row r="708" spans="1:33"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row>
    <row r="709" spans="1:33"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row>
    <row r="710" spans="1:33"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row>
    <row r="711" spans="1:33"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row>
    <row r="712" spans="1:33"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row>
    <row r="713" spans="1:33"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row>
    <row r="714" spans="1:33"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row>
    <row r="715" spans="1:33"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row>
    <row r="716" spans="1:33"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row>
    <row r="717" spans="1:33"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row>
    <row r="718" spans="1:33"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row>
    <row r="719" spans="1:33"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row>
    <row r="720" spans="1:33"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row>
    <row r="721" spans="1:33"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row>
    <row r="722" spans="1:33"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row>
    <row r="723" spans="1:33"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row>
    <row r="724" spans="1:33"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row>
    <row r="725" spans="1:33"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row>
    <row r="726" spans="1:33"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row>
    <row r="727" spans="1:33"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row>
    <row r="728" spans="1:33"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row>
    <row r="729" spans="1:33"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row>
    <row r="730" spans="1:33"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row>
    <row r="731" spans="1:33"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row>
    <row r="732" spans="1:33"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row>
    <row r="733" spans="1:33"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row>
    <row r="734" spans="1:33"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row>
    <row r="735" spans="1:33"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row>
    <row r="736" spans="1:33"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row>
    <row r="737" spans="1:33"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row>
    <row r="738" spans="1:33"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row>
    <row r="739" spans="1:33"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row>
    <row r="740" spans="1:33"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row>
    <row r="741" spans="1:33"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row>
    <row r="742" spans="1:33"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row>
    <row r="743" spans="1:33"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row>
    <row r="744" spans="1:33"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row>
    <row r="745" spans="1:33"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row>
    <row r="746" spans="1:33"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row>
    <row r="747" spans="1:33"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row>
    <row r="748" spans="1:33"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row>
    <row r="749" spans="1:33"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row>
    <row r="750" spans="1:33"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row>
    <row r="751" spans="1:33"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row>
    <row r="752" spans="1:33"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row>
    <row r="753" spans="1:33"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row>
    <row r="754" spans="1:33"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row>
    <row r="755" spans="1:33"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row>
    <row r="756" spans="1:33"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row>
    <row r="757" spans="1:33"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row>
    <row r="758" spans="1:33"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row>
    <row r="759" spans="1:33"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row>
    <row r="760" spans="1:33"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row>
    <row r="761" spans="1:33"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row>
    <row r="762" spans="1:33"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row>
    <row r="763" spans="1:33"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row>
    <row r="764" spans="1:33"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row>
    <row r="765" spans="1:33"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row>
    <row r="766" spans="1:33"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row>
    <row r="767" spans="1:33"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row>
    <row r="768" spans="1:33"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row>
    <row r="769" spans="1:33"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row>
    <row r="770" spans="1:33"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row>
    <row r="771" spans="1:33"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row>
    <row r="772" spans="1:33"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row>
    <row r="773" spans="1:33"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row>
    <row r="774" spans="1:33"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row>
    <row r="775" spans="1:33"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row>
    <row r="776" spans="1:33"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row>
    <row r="777" spans="1:33"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row>
    <row r="778" spans="1:33"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row>
    <row r="779" spans="1:33"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row>
    <row r="780" spans="1:33"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row>
    <row r="781" spans="1:33"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row>
    <row r="782" spans="1:33"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row>
    <row r="783" spans="1:33"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row>
    <row r="784" spans="1:33"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row>
    <row r="785" spans="1:33"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row>
    <row r="786" spans="1:33"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row>
    <row r="787" spans="1:33"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row>
    <row r="788" spans="1:33"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row>
    <row r="789" spans="1:33"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row>
    <row r="790" spans="1:33"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row>
    <row r="791" spans="1:33"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row>
    <row r="792" spans="1:33"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row>
    <row r="793" spans="1:33"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row>
    <row r="794" spans="1:33"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row>
    <row r="795" spans="1:33"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row>
    <row r="796" spans="1:33"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row>
    <row r="797" spans="1:33"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row>
    <row r="798" spans="1:33"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row>
    <row r="799" spans="1:33"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row>
    <row r="800" spans="1:33"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row>
    <row r="801" spans="1:33"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row>
    <row r="802" spans="1:33"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row>
    <row r="803" spans="1:33"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row>
    <row r="804" spans="1:33"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row>
    <row r="805" spans="1:33"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row>
    <row r="806" spans="1:33"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row>
    <row r="807" spans="1:33"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row>
    <row r="808" spans="1:33"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row>
    <row r="809" spans="1:33"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row>
    <row r="810" spans="1:33"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row>
    <row r="811" spans="1:33"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row>
    <row r="812" spans="1:33"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row>
    <row r="813" spans="1:33"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row>
    <row r="814" spans="1:33"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row>
    <row r="815" spans="1:33"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row>
    <row r="816" spans="1:33"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row>
    <row r="817" spans="1:33"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row>
    <row r="818" spans="1:33"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row>
    <row r="819" spans="1:33"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row>
    <row r="820" spans="1:33"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row>
    <row r="821" spans="1:33"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row>
    <row r="822" spans="1:33"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row>
    <row r="823" spans="1:33"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row>
    <row r="824" spans="1:33"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row>
    <row r="825" spans="1:33"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row>
    <row r="826" spans="1:33"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row>
    <row r="827" spans="1:33"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row>
    <row r="828" spans="1:33"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row>
    <row r="829" spans="1:33"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row>
    <row r="830" spans="1:33"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row>
    <row r="831" spans="1:33"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row>
    <row r="832" spans="1:33"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row>
    <row r="833" spans="1:33"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row>
    <row r="834" spans="1:33"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row>
    <row r="835" spans="1:33"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row>
    <row r="836" spans="1:33"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row>
    <row r="837" spans="1:33"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row>
    <row r="838" spans="1:33"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row>
    <row r="839" spans="1:33"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row>
    <row r="840" spans="1:33"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row>
    <row r="841" spans="1:33"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row>
    <row r="842" spans="1:33"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row>
    <row r="843" spans="1:33"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row>
    <row r="844" spans="1:33"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row>
    <row r="845" spans="1:33"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row>
    <row r="846" spans="1:33"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row>
    <row r="847" spans="1:33"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row>
    <row r="848" spans="1:33"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row>
    <row r="849" spans="1:33"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row>
    <row r="850" spans="1:33"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row>
    <row r="851" spans="1:33"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row>
    <row r="852" spans="1:33"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row>
    <row r="853" spans="1:33"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row>
    <row r="854" spans="1:33"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row>
    <row r="855" spans="1:33"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row>
    <row r="856" spans="1:33"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row>
    <row r="857" spans="1:33"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row>
    <row r="858" spans="1:33"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row>
    <row r="859" spans="1:33"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row>
    <row r="860" spans="1:33"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row>
    <row r="861" spans="1:33"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row>
    <row r="862" spans="1:33"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row>
    <row r="863" spans="1:33"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row>
    <row r="864" spans="1:33"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row>
    <row r="865" spans="1:33"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row>
    <row r="866" spans="1:33"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row>
    <row r="867" spans="1:33"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row>
    <row r="868" spans="1:33"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row>
    <row r="869" spans="1:33"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row>
    <row r="870" spans="1:33"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row>
    <row r="871" spans="1:33"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row>
    <row r="872" spans="1:33"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row>
    <row r="873" spans="1:33"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row>
    <row r="874" spans="1:33"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row>
    <row r="875" spans="1:33"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row>
    <row r="876" spans="1:33"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row>
    <row r="877" spans="1:33"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row>
    <row r="878" spans="1:33"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row>
    <row r="879" spans="1:33"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row>
    <row r="880" spans="1:33"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row>
    <row r="881" spans="1:33"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row>
    <row r="882" spans="1:33"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row>
    <row r="883" spans="1:33"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row>
    <row r="884" spans="1:33"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row>
    <row r="885" spans="1:33"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row>
    <row r="886" spans="1:33"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row>
    <row r="887" spans="1:33"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row>
    <row r="888" spans="1:33"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row>
    <row r="889" spans="1:33"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row>
    <row r="890" spans="1:33"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row>
    <row r="891" spans="1:33"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row>
    <row r="892" spans="1:33"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row>
    <row r="893" spans="1:33"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row>
    <row r="894" spans="1:33"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row>
    <row r="895" spans="1:33"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row>
    <row r="896" spans="1:33"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row>
    <row r="897" spans="1:33"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row>
    <row r="898" spans="1:33"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row>
    <row r="899" spans="1:33"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row>
    <row r="900" spans="1:33"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row>
    <row r="901" spans="1:33"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row>
    <row r="902" spans="1:33"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row>
    <row r="903" spans="1:33"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row>
    <row r="904" spans="1:33"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row>
    <row r="905" spans="1:33"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row>
    <row r="906" spans="1:33"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row>
    <row r="907" spans="1:33"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row>
    <row r="908" spans="1:33"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row>
    <row r="909" spans="1:33"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row>
    <row r="910" spans="1:33"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row>
    <row r="911" spans="1:33"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row>
    <row r="912" spans="1:33"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row>
    <row r="913" spans="1:33"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row>
    <row r="914" spans="1:33"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row>
    <row r="915" spans="1:33"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row>
    <row r="916" spans="1:33"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row>
    <row r="917" spans="1:33"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row>
    <row r="918" spans="1:33"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row>
    <row r="919" spans="1:33"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row>
    <row r="920" spans="1:33"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row>
    <row r="921" spans="1:33"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row>
    <row r="922" spans="1:33"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row>
    <row r="923" spans="1:33"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row>
    <row r="924" spans="1:33"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row>
    <row r="925" spans="1:33"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row>
    <row r="926" spans="1:33"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row>
    <row r="927" spans="1:33"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row>
    <row r="928" spans="1:33"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row>
    <row r="929" spans="1:33"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row>
    <row r="930" spans="1:33"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row>
    <row r="931" spans="1:33"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row>
    <row r="932" spans="1:33"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row>
    <row r="933" spans="1:33"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row>
    <row r="934" spans="1:33"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row>
    <row r="935" spans="1:33"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row>
    <row r="936" spans="1:33"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row>
    <row r="937" spans="1:33"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row>
    <row r="938" spans="1:33"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row>
    <row r="939" spans="1:33"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row>
    <row r="940" spans="1:33"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row>
    <row r="941" spans="1:33"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row>
    <row r="942" spans="1:33"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row>
    <row r="943" spans="1:33"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row>
    <row r="944" spans="1:33"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row>
    <row r="945" spans="1:33"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row>
    <row r="946" spans="1:33"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row>
    <row r="947" spans="1:33"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row>
    <row r="948" spans="1:33"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row>
    <row r="949" spans="1:33"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row>
    <row r="950" spans="1:33"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row>
    <row r="951" spans="1:33"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row>
    <row r="952" spans="1:33"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row>
    <row r="953" spans="1:33"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row>
    <row r="954" spans="1:33"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row>
    <row r="955" spans="1:33"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row>
    <row r="956" spans="1:33"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row>
    <row r="957" spans="1:33"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row>
    <row r="958" spans="1:33"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row>
    <row r="959" spans="1:33"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row>
    <row r="960" spans="1:33"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row>
    <row r="961" spans="1:33"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row>
    <row r="962" spans="1:33"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row>
    <row r="963" spans="1:33"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row>
    <row r="964" spans="1:33"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row>
    <row r="965" spans="1:33"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row>
    <row r="966" spans="1:33"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row>
    <row r="967" spans="1:33"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row>
    <row r="968" spans="1:33"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row>
    <row r="969" spans="1:33"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row>
    <row r="970" spans="1:33"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row>
    <row r="971" spans="1:33"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row>
    <row r="972" spans="1:33"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row>
    <row r="973" spans="1:33"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row>
    <row r="974" spans="1:33"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row>
    <row r="975" spans="1:33"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row>
    <row r="976" spans="1:33"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row>
    <row r="977" spans="1:33"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row>
    <row r="978" spans="1:33"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row>
    <row r="979" spans="1:33"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row>
    <row r="980" spans="1:33"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row>
    <row r="981" spans="1:33"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row>
    <row r="982" spans="1:33"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row>
    <row r="983" spans="1:33"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row>
    <row r="984" spans="1:33"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row>
    <row r="985" spans="1:33"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row>
    <row r="986" spans="1:33"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row>
    <row r="987" spans="1:33"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row>
    <row r="988" spans="1:33"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row>
    <row r="989" spans="1:33"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row>
    <row r="990" spans="1:33"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row>
    <row r="991" spans="1:33"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row>
    <row r="992" spans="1:33"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row>
    <row r="993" spans="1:33"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row>
    <row r="994" spans="1:33"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row>
    <row r="995" spans="1:33"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row>
    <row r="996" spans="1:33"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row>
    <row r="997" spans="1:33"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row>
    <row r="998" spans="1:33"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row>
    <row r="999" spans="1:33"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row>
    <row r="1000" spans="1:33"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1:34"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c r="AE2" s="290"/>
      <c r="AF2" s="290"/>
      <c r="AG2" s="290"/>
      <c r="AH2" s="290"/>
    </row>
    <row r="3" spans="1:34"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c r="AE3" s="290"/>
      <c r="AF3" s="290"/>
      <c r="AG3" s="290"/>
      <c r="AH3" s="290"/>
    </row>
    <row r="4" spans="1:34"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c r="AE4" s="290"/>
      <c r="AF4" s="290"/>
      <c r="AG4" s="290"/>
      <c r="AH4" s="290"/>
    </row>
    <row r="5" spans="1:34"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c r="AE5" s="290"/>
      <c r="AF5" s="290"/>
      <c r="AG5" s="290"/>
      <c r="AH5" s="290"/>
    </row>
    <row r="6" spans="1:34"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c r="AE6" s="290"/>
      <c r="AF6" s="290"/>
      <c r="AG6" s="290"/>
      <c r="AH6" s="290"/>
    </row>
    <row r="7" spans="1:34"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c r="AE7" s="290"/>
      <c r="AF7" s="290"/>
      <c r="AG7" s="290"/>
      <c r="AH7" s="290"/>
    </row>
    <row r="8" spans="1:34"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c r="AE8" s="290"/>
      <c r="AF8" s="290"/>
      <c r="AG8" s="290"/>
      <c r="AH8" s="290"/>
    </row>
    <row r="9" spans="1:34"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c r="AE9" s="290"/>
      <c r="AF9" s="290"/>
      <c r="AG9" s="982" t="s">
        <v>438</v>
      </c>
      <c r="AH9" s="531"/>
    </row>
    <row r="10" spans="1:34" ht="30" customHeight="1" x14ac:dyDescent="0.25">
      <c r="A10" s="290"/>
      <c r="B10" s="31"/>
      <c r="C10" s="532" t="s">
        <v>123</v>
      </c>
      <c r="D10" s="531"/>
      <c r="E10" s="533" t="s">
        <v>452</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c r="AE10" s="290"/>
      <c r="AF10" s="290"/>
      <c r="AG10" s="290"/>
      <c r="AH10" s="290"/>
    </row>
    <row r="11" spans="1:34"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c r="AE11" s="290"/>
      <c r="AF11" s="290"/>
      <c r="AG11" s="290"/>
      <c r="AH11" s="290"/>
    </row>
    <row r="12" spans="1:34" ht="29.25" customHeight="1" x14ac:dyDescent="0.25">
      <c r="A12" s="290"/>
      <c r="B12" s="31"/>
      <c r="C12" s="546" t="s">
        <v>125</v>
      </c>
      <c r="D12" s="547"/>
      <c r="E12" s="544" t="s">
        <v>441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c r="AE12" s="290"/>
      <c r="AF12" s="290"/>
      <c r="AG12" s="52" t="s">
        <v>439</v>
      </c>
      <c r="AH12" s="52" t="s">
        <v>440</v>
      </c>
    </row>
    <row r="13" spans="1:34"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c r="AE13" s="290"/>
      <c r="AF13" s="290"/>
      <c r="AG13" s="37" t="s">
        <v>442</v>
      </c>
      <c r="AH13" s="37">
        <v>28</v>
      </c>
    </row>
    <row r="14" spans="1:34"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c r="AE14" s="290"/>
      <c r="AF14" s="290"/>
      <c r="AG14" s="37" t="s">
        <v>443</v>
      </c>
      <c r="AH14" s="37">
        <v>100</v>
      </c>
    </row>
    <row r="15" spans="1:34" ht="29.25" customHeight="1" x14ac:dyDescent="0.25">
      <c r="A15" s="290"/>
      <c r="B15" s="31"/>
      <c r="C15" s="533" t="s">
        <v>453</v>
      </c>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c r="AE15" s="290"/>
      <c r="AF15" s="290"/>
      <c r="AG15" s="37" t="s">
        <v>444</v>
      </c>
      <c r="AH15" s="37">
        <v>34</v>
      </c>
    </row>
    <row r="16" spans="1:34"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c r="AE16" s="290"/>
      <c r="AF16" s="290"/>
      <c r="AG16" s="37" t="s">
        <v>446</v>
      </c>
      <c r="AH16" s="37">
        <v>100</v>
      </c>
    </row>
    <row r="17" spans="1:34"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c r="AE17" s="290"/>
      <c r="AF17" s="290"/>
      <c r="AG17" s="37" t="s">
        <v>447</v>
      </c>
      <c r="AH17" s="37">
        <v>38</v>
      </c>
    </row>
    <row r="18" spans="1:34"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c r="AE18" s="290"/>
      <c r="AF18" s="290"/>
      <c r="AG18" s="37" t="s">
        <v>448</v>
      </c>
      <c r="AH18" s="37">
        <v>100</v>
      </c>
    </row>
    <row r="19" spans="1:34"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c r="AE19" s="290"/>
      <c r="AF19" s="290"/>
      <c r="AG19" s="37" t="s">
        <v>449</v>
      </c>
      <c r="AH19" s="37">
        <v>25</v>
      </c>
    </row>
    <row r="20" spans="1:34"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c r="AE20" s="290"/>
      <c r="AF20" s="290"/>
      <c r="AG20" s="290"/>
      <c r="AH20" s="290"/>
    </row>
    <row r="21" spans="1:34"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c r="AE21" s="290"/>
      <c r="AF21" s="290"/>
      <c r="AG21" s="290"/>
      <c r="AH21" s="290"/>
    </row>
    <row r="22" spans="1:34"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c r="AE22" s="290"/>
      <c r="AF22" s="290"/>
      <c r="AG22" s="290"/>
      <c r="AH22" s="290"/>
    </row>
    <row r="23" spans="1:34"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33</v>
      </c>
      <c r="X23" s="535"/>
      <c r="Y23" s="535"/>
      <c r="Z23" s="535"/>
      <c r="AA23" s="523"/>
      <c r="AB23" s="298"/>
      <c r="AC23" s="290"/>
      <c r="AD23" s="290"/>
      <c r="AE23" s="290"/>
      <c r="AF23" s="290"/>
      <c r="AG23" s="325">
        <f>+(((((AH13/100)*AH14)+((AH15/100)*AH16)+((AH17/100)*AH18))*AH19)/100)</f>
        <v>25</v>
      </c>
      <c r="AH23" s="290"/>
    </row>
    <row r="24" spans="1:34"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c r="AE24" s="290"/>
      <c r="AF24" s="290"/>
      <c r="AG24" s="290"/>
      <c r="AH24" s="290"/>
    </row>
    <row r="25" spans="1:34"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c r="AE25" s="290"/>
      <c r="AF25" s="290"/>
      <c r="AG25" s="290"/>
      <c r="AH25" s="290"/>
    </row>
    <row r="26" spans="1:34" ht="39.75" customHeight="1" x14ac:dyDescent="0.25">
      <c r="A26" s="290"/>
      <c r="B26" s="31"/>
      <c r="C26" s="981" t="s">
        <v>433</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c r="AE26" s="290"/>
      <c r="AF26" s="290"/>
      <c r="AG26" s="290"/>
      <c r="AH26" s="290"/>
    </row>
    <row r="27" spans="1:34"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c r="AE27" s="290"/>
      <c r="AF27" s="290"/>
      <c r="AG27" s="290"/>
      <c r="AH27" s="290"/>
    </row>
    <row r="28" spans="1:34"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c r="AE28" s="290"/>
      <c r="AF28" s="290"/>
      <c r="AG28" s="290"/>
      <c r="AH28" s="290"/>
    </row>
    <row r="29" spans="1:34" ht="29.25" customHeight="1" x14ac:dyDescent="0.25">
      <c r="A29" s="290"/>
      <c r="B29" s="31"/>
      <c r="C29" s="541" t="s">
        <v>434</v>
      </c>
      <c r="D29" s="535"/>
      <c r="E29" s="535"/>
      <c r="F29" s="535"/>
      <c r="G29" s="535"/>
      <c r="H29" s="535"/>
      <c r="I29" s="535"/>
      <c r="J29" s="535"/>
      <c r="K29" s="523"/>
      <c r="L29" s="300"/>
      <c r="M29" s="541"/>
      <c r="N29" s="535"/>
      <c r="O29" s="535"/>
      <c r="P29" s="535"/>
      <c r="Q29" s="535"/>
      <c r="R29" s="535"/>
      <c r="S29" s="535"/>
      <c r="T29" s="535"/>
      <c r="U29" s="535"/>
      <c r="V29" s="535"/>
      <c r="W29" s="535"/>
      <c r="X29" s="535"/>
      <c r="Y29" s="535"/>
      <c r="Z29" s="535"/>
      <c r="AA29" s="523"/>
      <c r="AB29" s="306"/>
      <c r="AC29" s="290"/>
      <c r="AD29" s="290"/>
      <c r="AE29" s="290"/>
      <c r="AF29" s="290"/>
      <c r="AG29" s="290"/>
      <c r="AH29" s="290"/>
    </row>
    <row r="30" spans="1:34"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c r="AE30" s="290"/>
      <c r="AF30" s="290"/>
      <c r="AG30" s="290"/>
      <c r="AH30" s="290"/>
    </row>
    <row r="31" spans="1:34"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c r="AE31" s="290"/>
      <c r="AF31" s="290"/>
      <c r="AG31" s="290"/>
      <c r="AH31" s="290"/>
    </row>
    <row r="32" spans="1:34" ht="90" customHeight="1" x14ac:dyDescent="0.25">
      <c r="A32" s="290"/>
      <c r="B32" s="31"/>
      <c r="C32" s="540" t="s">
        <v>435</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c r="AE32" s="290"/>
      <c r="AF32" s="290"/>
      <c r="AG32" s="290"/>
      <c r="AH32" s="290"/>
    </row>
    <row r="33" spans="1:34"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c r="AE33" s="290"/>
      <c r="AF33" s="290"/>
      <c r="AG33" s="290"/>
      <c r="AH33" s="290"/>
    </row>
    <row r="34" spans="1:34" ht="15.75" customHeight="1" x14ac:dyDescent="0.25">
      <c r="A34" s="290"/>
      <c r="B34" s="31"/>
      <c r="C34" s="539" t="s">
        <v>139</v>
      </c>
      <c r="D34" s="531"/>
      <c r="E34" s="303"/>
      <c r="F34" s="533" t="s">
        <v>34</v>
      </c>
      <c r="G34" s="523"/>
      <c r="H34" s="303"/>
      <c r="I34" s="290"/>
      <c r="J34" s="310" t="s">
        <v>140</v>
      </c>
      <c r="K34" s="533">
        <v>25</v>
      </c>
      <c r="L34" s="535"/>
      <c r="M34" s="535"/>
      <c r="N34" s="523"/>
      <c r="O34" s="303"/>
      <c r="P34" s="303"/>
      <c r="Q34" s="294" t="s">
        <v>141</v>
      </c>
      <c r="R34" s="290"/>
      <c r="S34" s="303"/>
      <c r="T34" s="303"/>
      <c r="U34" s="303"/>
      <c r="V34" s="303"/>
      <c r="W34" s="533" t="s">
        <v>20</v>
      </c>
      <c r="X34" s="535"/>
      <c r="Y34" s="535"/>
      <c r="Z34" s="535"/>
      <c r="AA34" s="523"/>
      <c r="AB34" s="302"/>
      <c r="AC34" s="290"/>
      <c r="AD34" s="290"/>
      <c r="AE34" s="290"/>
      <c r="AF34" s="290"/>
      <c r="AG34" s="290"/>
      <c r="AH34" s="290"/>
    </row>
    <row r="35" spans="1:34"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c r="AE35" s="290"/>
      <c r="AF35" s="290"/>
      <c r="AG35" s="290"/>
      <c r="AH35" s="290"/>
    </row>
    <row r="36" spans="1:34" ht="32.25" customHeight="1" x14ac:dyDescent="0.25">
      <c r="A36" s="290"/>
      <c r="B36" s="31"/>
      <c r="C36" s="290"/>
      <c r="D36" s="310" t="s">
        <v>142</v>
      </c>
      <c r="E36" s="303"/>
      <c r="F36" s="540" t="s">
        <v>454</v>
      </c>
      <c r="G36" s="535"/>
      <c r="H36" s="535"/>
      <c r="I36" s="535"/>
      <c r="J36" s="535"/>
      <c r="K36" s="535"/>
      <c r="L36" s="535"/>
      <c r="M36" s="523"/>
      <c r="N36" s="290"/>
      <c r="O36" s="310" t="s">
        <v>144</v>
      </c>
      <c r="P36" s="541">
        <v>0</v>
      </c>
      <c r="Q36" s="535"/>
      <c r="R36" s="535"/>
      <c r="S36" s="535"/>
      <c r="T36" s="535"/>
      <c r="U36" s="535"/>
      <c r="V36" s="535"/>
      <c r="W36" s="535"/>
      <c r="X36" s="535"/>
      <c r="Y36" s="535"/>
      <c r="Z36" s="535"/>
      <c r="AA36" s="523"/>
      <c r="AB36" s="298"/>
      <c r="AC36" s="290"/>
      <c r="AD36" s="290"/>
      <c r="AE36" s="290"/>
      <c r="AF36" s="290"/>
      <c r="AG36" s="290"/>
      <c r="AH36" s="290"/>
    </row>
    <row r="37" spans="1:34"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c r="AE37" s="290"/>
      <c r="AF37" s="290"/>
      <c r="AG37" s="290"/>
      <c r="AH37" s="290"/>
    </row>
    <row r="38" spans="1:34"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c r="AE38" s="290"/>
      <c r="AF38" s="290"/>
      <c r="AG38" s="290"/>
      <c r="AH38" s="290"/>
    </row>
    <row r="39" spans="1:34"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c r="AE39" s="290"/>
      <c r="AF39" s="290"/>
      <c r="AG39" s="290"/>
      <c r="AH39" s="290"/>
    </row>
    <row r="40" spans="1:34"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c r="AE40" s="290"/>
      <c r="AF40" s="290"/>
      <c r="AG40" s="290"/>
      <c r="AH40" s="290"/>
    </row>
    <row r="41" spans="1:34"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c r="AE41" s="290"/>
      <c r="AF41" s="290"/>
      <c r="AG41" s="290"/>
      <c r="AH41" s="290"/>
    </row>
    <row r="42" spans="1:34" ht="15.75" customHeight="1" x14ac:dyDescent="0.25">
      <c r="A42" s="290"/>
      <c r="B42" s="31"/>
      <c r="C42" s="303" t="s">
        <v>140</v>
      </c>
      <c r="D42" s="541">
        <v>1</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c r="AE42" s="290"/>
      <c r="AF42" s="290"/>
      <c r="AG42" s="290"/>
      <c r="AH42" s="290"/>
    </row>
    <row r="43" spans="1:34"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c r="AE43" s="290"/>
      <c r="AF43" s="290"/>
      <c r="AG43" s="290"/>
      <c r="AH43" s="290"/>
    </row>
    <row r="44" spans="1:34"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c r="AE44" s="290"/>
      <c r="AF44" s="290"/>
      <c r="AG44" s="290"/>
      <c r="AH44" s="290"/>
    </row>
    <row r="45" spans="1:34"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c r="AE45" s="290"/>
      <c r="AF45" s="290"/>
      <c r="AG45" s="290"/>
      <c r="AH45" s="290"/>
    </row>
    <row r="46" spans="1:34"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c r="AE46" s="313"/>
      <c r="AF46" s="313"/>
      <c r="AG46" s="313"/>
      <c r="AH46" s="313"/>
    </row>
    <row r="47" spans="1:34"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c r="AE47" s="290"/>
      <c r="AF47" s="290"/>
      <c r="AG47" s="290"/>
      <c r="AH47" s="290"/>
    </row>
    <row r="48" spans="1:34"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c r="AE48" s="317"/>
      <c r="AF48" s="317"/>
      <c r="AG48" s="317"/>
      <c r="AH48" s="317"/>
    </row>
    <row r="49" spans="1:34"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c r="AE49" s="317"/>
      <c r="AF49" s="317"/>
      <c r="AG49" s="317"/>
      <c r="AH49" s="317"/>
    </row>
    <row r="50" spans="1:34" ht="15.75" customHeight="1" x14ac:dyDescent="0.25">
      <c r="A50" s="317"/>
      <c r="B50" s="41"/>
      <c r="C50" s="44">
        <v>2024</v>
      </c>
      <c r="D50" s="45">
        <v>45474</v>
      </c>
      <c r="E50" s="560">
        <v>45656</v>
      </c>
      <c r="F50" s="523"/>
      <c r="G50" s="46">
        <v>25</v>
      </c>
      <c r="H50" s="565" t="s">
        <v>455</v>
      </c>
      <c r="I50" s="535"/>
      <c r="J50" s="535"/>
      <c r="K50" s="535"/>
      <c r="L50" s="535"/>
      <c r="M50" s="535"/>
      <c r="N50" s="535"/>
      <c r="O50" s="535"/>
      <c r="P50" s="535"/>
      <c r="Q50" s="535"/>
      <c r="R50" s="535"/>
      <c r="S50" s="535"/>
      <c r="T50" s="535"/>
      <c r="U50" s="535"/>
      <c r="V50" s="535"/>
      <c r="W50" s="535"/>
      <c r="X50" s="535"/>
      <c r="Y50" s="535"/>
      <c r="Z50" s="535"/>
      <c r="AA50" s="523"/>
      <c r="AB50" s="312"/>
      <c r="AC50" s="317"/>
      <c r="AD50" s="317"/>
      <c r="AE50" s="317"/>
      <c r="AF50" s="317"/>
      <c r="AG50" s="317"/>
      <c r="AH50" s="317"/>
    </row>
    <row r="51" spans="1:34" ht="15.75" customHeight="1" x14ac:dyDescent="0.25">
      <c r="A51" s="317"/>
      <c r="B51" s="41"/>
      <c r="C51" s="44">
        <v>2025</v>
      </c>
      <c r="D51" s="45">
        <v>45658</v>
      </c>
      <c r="E51" s="560">
        <v>46021</v>
      </c>
      <c r="F51" s="523"/>
      <c r="G51" s="46">
        <v>65</v>
      </c>
      <c r="H51" s="565" t="s">
        <v>455</v>
      </c>
      <c r="I51" s="535"/>
      <c r="J51" s="535"/>
      <c r="K51" s="535"/>
      <c r="L51" s="535"/>
      <c r="M51" s="535"/>
      <c r="N51" s="535"/>
      <c r="O51" s="535"/>
      <c r="P51" s="535"/>
      <c r="Q51" s="535"/>
      <c r="R51" s="535"/>
      <c r="S51" s="535"/>
      <c r="T51" s="535"/>
      <c r="U51" s="535"/>
      <c r="V51" s="535"/>
      <c r="W51" s="535"/>
      <c r="X51" s="535"/>
      <c r="Y51" s="535"/>
      <c r="Z51" s="535"/>
      <c r="AA51" s="523"/>
      <c r="AB51" s="312"/>
      <c r="AC51" s="317"/>
      <c r="AD51" s="317"/>
      <c r="AE51" s="317"/>
      <c r="AF51" s="317"/>
      <c r="AG51" s="317"/>
      <c r="AH51" s="317"/>
    </row>
    <row r="52" spans="1:34" ht="15.75" customHeight="1" x14ac:dyDescent="0.25">
      <c r="A52" s="317"/>
      <c r="B52" s="41"/>
      <c r="C52" s="44">
        <v>2026</v>
      </c>
      <c r="D52" s="45">
        <v>46023</v>
      </c>
      <c r="E52" s="560">
        <v>46386</v>
      </c>
      <c r="F52" s="523"/>
      <c r="G52" s="46">
        <v>85</v>
      </c>
      <c r="H52" s="565" t="s">
        <v>455</v>
      </c>
      <c r="I52" s="535"/>
      <c r="J52" s="535"/>
      <c r="K52" s="535"/>
      <c r="L52" s="535"/>
      <c r="M52" s="535"/>
      <c r="N52" s="535"/>
      <c r="O52" s="535"/>
      <c r="P52" s="535"/>
      <c r="Q52" s="535"/>
      <c r="R52" s="535"/>
      <c r="S52" s="535"/>
      <c r="T52" s="535"/>
      <c r="U52" s="535"/>
      <c r="V52" s="535"/>
      <c r="W52" s="535"/>
      <c r="X52" s="535"/>
      <c r="Y52" s="535"/>
      <c r="Z52" s="535"/>
      <c r="AA52" s="523"/>
      <c r="AB52" s="312"/>
      <c r="AC52" s="317"/>
      <c r="AD52" s="317"/>
      <c r="AE52" s="317"/>
      <c r="AF52" s="317"/>
      <c r="AG52" s="317"/>
      <c r="AH52" s="317"/>
    </row>
    <row r="53" spans="1:34" ht="15.75" customHeight="1" x14ac:dyDescent="0.25">
      <c r="A53" s="317"/>
      <c r="B53" s="41"/>
      <c r="C53" s="44">
        <v>2027</v>
      </c>
      <c r="D53" s="45">
        <v>46388</v>
      </c>
      <c r="E53" s="560">
        <v>46751</v>
      </c>
      <c r="F53" s="523"/>
      <c r="G53" s="46">
        <v>100</v>
      </c>
      <c r="H53" s="565" t="s">
        <v>455</v>
      </c>
      <c r="I53" s="535"/>
      <c r="J53" s="535"/>
      <c r="K53" s="535"/>
      <c r="L53" s="535"/>
      <c r="M53" s="535"/>
      <c r="N53" s="535"/>
      <c r="O53" s="535"/>
      <c r="P53" s="535"/>
      <c r="Q53" s="535"/>
      <c r="R53" s="535"/>
      <c r="S53" s="535"/>
      <c r="T53" s="535"/>
      <c r="U53" s="535"/>
      <c r="V53" s="535"/>
      <c r="W53" s="535"/>
      <c r="X53" s="535"/>
      <c r="Y53" s="535"/>
      <c r="Z53" s="535"/>
      <c r="AA53" s="523"/>
      <c r="AB53" s="312"/>
      <c r="AC53" s="317"/>
      <c r="AD53" s="317"/>
      <c r="AE53" s="317"/>
      <c r="AF53" s="317"/>
      <c r="AG53" s="317"/>
      <c r="AH53" s="317"/>
    </row>
    <row r="54" spans="1:34"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c r="AE54" s="317"/>
      <c r="AF54" s="317"/>
      <c r="AG54" s="317"/>
      <c r="AH54" s="317"/>
    </row>
    <row r="55" spans="1:34"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c r="AE55" s="290"/>
      <c r="AF55" s="290"/>
      <c r="AG55" s="290"/>
      <c r="AH55" s="290"/>
    </row>
    <row r="56" spans="1:34"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c r="AE56" s="290"/>
      <c r="AF56" s="290"/>
      <c r="AG56" s="290"/>
      <c r="AH56" s="290"/>
    </row>
    <row r="57" spans="1:34"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c r="AE57" s="290"/>
      <c r="AF57" s="290"/>
      <c r="AG57" s="290"/>
      <c r="AH57" s="290"/>
    </row>
    <row r="58" spans="1:34"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c r="AE58" s="290"/>
      <c r="AF58" s="290"/>
      <c r="AG58" s="290"/>
      <c r="AH58" s="290"/>
    </row>
    <row r="59" spans="1:34"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c r="AE59" s="290"/>
      <c r="AF59" s="290"/>
      <c r="AG59" s="290"/>
      <c r="AH59" s="290"/>
    </row>
    <row r="60" spans="1:34"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c r="AE60" s="290"/>
      <c r="AF60" s="290"/>
      <c r="AG60" s="290"/>
      <c r="AH60" s="290"/>
    </row>
    <row r="61" spans="1:34"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c r="AE61" s="290"/>
      <c r="AF61" s="290"/>
      <c r="AG61" s="290"/>
      <c r="AH61" s="290"/>
    </row>
    <row r="62" spans="1:34"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c r="AE62" s="290"/>
      <c r="AF62" s="290"/>
      <c r="AG62" s="290"/>
      <c r="AH62" s="290"/>
    </row>
    <row r="63" spans="1:34"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c r="AE63" s="290"/>
      <c r="AF63" s="290"/>
      <c r="AG63" s="290"/>
      <c r="AH63" s="290"/>
    </row>
    <row r="64" spans="1:34"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c r="AE64" s="290"/>
      <c r="AF64" s="290"/>
      <c r="AG64" s="290"/>
      <c r="AH64" s="290"/>
    </row>
    <row r="65" spans="1:34"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c r="AE65" s="290"/>
      <c r="AF65" s="290"/>
      <c r="AG65" s="290"/>
      <c r="AH65" s="290"/>
    </row>
    <row r="66" spans="1:34"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c r="AE66" s="290"/>
      <c r="AF66" s="290"/>
      <c r="AG66" s="290"/>
      <c r="AH66" s="290"/>
    </row>
    <row r="67" spans="1:34"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c r="AE67" s="290"/>
      <c r="AF67" s="290"/>
      <c r="AG67" s="290"/>
      <c r="AH67" s="290"/>
    </row>
    <row r="68" spans="1:34"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c r="AE68" s="290"/>
      <c r="AF68" s="290"/>
      <c r="AG68" s="290"/>
      <c r="AH68" s="290"/>
    </row>
    <row r="69" spans="1:34"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c r="AE69" s="290"/>
      <c r="AF69" s="290"/>
      <c r="AG69" s="290"/>
      <c r="AH69" s="290"/>
    </row>
    <row r="70" spans="1:34"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c r="AE70" s="290"/>
      <c r="AF70" s="290"/>
      <c r="AG70" s="290"/>
      <c r="AH70" s="290"/>
    </row>
    <row r="71" spans="1:34"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c r="AE71" s="290"/>
      <c r="AF71" s="290"/>
      <c r="AG71" s="290"/>
      <c r="AH71" s="290"/>
    </row>
    <row r="72" spans="1:34"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c r="AE72" s="290"/>
      <c r="AF72" s="290"/>
      <c r="AG72" s="290"/>
      <c r="AH72" s="290"/>
    </row>
    <row r="73" spans="1:34"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c r="AE73" s="290"/>
      <c r="AF73" s="290"/>
      <c r="AG73" s="290"/>
      <c r="AH73" s="290"/>
    </row>
    <row r="74" spans="1:34"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c r="AE74" s="290"/>
      <c r="AF74" s="290"/>
      <c r="AG74" s="290"/>
      <c r="AH74" s="290"/>
    </row>
    <row r="75" spans="1:34"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c r="AE75" s="290"/>
      <c r="AF75" s="290"/>
      <c r="AG75" s="290"/>
      <c r="AH75" s="290"/>
    </row>
    <row r="76" spans="1:34"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c r="AE76" s="290"/>
      <c r="AF76" s="290"/>
      <c r="AG76" s="290"/>
      <c r="AH76" s="290"/>
    </row>
    <row r="77" spans="1:34"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row>
    <row r="78" spans="1:34"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row>
    <row r="79" spans="1:34"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row>
    <row r="80" spans="1:34"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row>
    <row r="81" spans="1:34"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row>
    <row r="82" spans="1:34"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row>
    <row r="83" spans="1:34"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row>
    <row r="84" spans="1:34"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row>
    <row r="85" spans="1:34"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row>
    <row r="86" spans="1:34"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row>
    <row r="87" spans="1:34"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row>
    <row r="88" spans="1:34"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row>
    <row r="89" spans="1:34"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row>
    <row r="90" spans="1:34"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row>
    <row r="91" spans="1:34"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row>
    <row r="92" spans="1:34"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row>
    <row r="93" spans="1:34"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row>
    <row r="94" spans="1:34"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row>
    <row r="95" spans="1:34"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row>
    <row r="96" spans="1:34"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row>
    <row r="97" spans="1:34"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row>
    <row r="98" spans="1:34"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row>
    <row r="99" spans="1:34"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row>
    <row r="100" spans="1:34"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row>
    <row r="101" spans="1:34"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row>
    <row r="102" spans="1:34"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row>
    <row r="103" spans="1:34"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row>
    <row r="104" spans="1:34"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row>
    <row r="105" spans="1:34"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row>
    <row r="106" spans="1:34"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row>
    <row r="107" spans="1:34"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row>
    <row r="108" spans="1:34"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row>
    <row r="109" spans="1:34"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row>
    <row r="110" spans="1:34"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row>
    <row r="111" spans="1:34"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row>
    <row r="112" spans="1:34"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row>
    <row r="113" spans="1:34"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row>
    <row r="114" spans="1:34"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row>
    <row r="116" spans="1:34"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row>
    <row r="117" spans="1:34"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row>
    <row r="118" spans="1:34"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row>
    <row r="119" spans="1:34"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row>
    <row r="120" spans="1:34"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row>
    <row r="121" spans="1:34"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row>
    <row r="122" spans="1:34"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row>
    <row r="123" spans="1:34"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row>
    <row r="124" spans="1:34"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row>
    <row r="125" spans="1:34"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row>
    <row r="127" spans="1:34"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row>
    <row r="128" spans="1:34"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row>
    <row r="129" spans="1:34"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row>
    <row r="130" spans="1:34"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row>
    <row r="131" spans="1:34"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row>
    <row r="132" spans="1:34"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row>
    <row r="133" spans="1:34"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row>
    <row r="134" spans="1:34"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row>
    <row r="135" spans="1:34"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row>
    <row r="136" spans="1:34"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row>
    <row r="137" spans="1:34"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row>
    <row r="138" spans="1:34"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row>
    <row r="139" spans="1:34"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row>
    <row r="140" spans="1:34"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row>
    <row r="141" spans="1:34"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row>
    <row r="142" spans="1:34"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row>
    <row r="143" spans="1:34"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row>
    <row r="144" spans="1:34"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row>
    <row r="145" spans="1:34"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row>
    <row r="146" spans="1:34"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row>
    <row r="147" spans="1:34"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row>
    <row r="148" spans="1:34"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row>
    <row r="149" spans="1:34"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row>
    <row r="150" spans="1:34"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row>
    <row r="151" spans="1:34"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row>
    <row r="152" spans="1:34"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row>
    <row r="153" spans="1:34"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row>
    <row r="154" spans="1:34"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row>
    <row r="155" spans="1:34"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row>
    <row r="156" spans="1:34"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row>
    <row r="157" spans="1:34"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row>
    <row r="158" spans="1:34"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row>
    <row r="159" spans="1:34"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row>
    <row r="160" spans="1:34"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row>
    <row r="161" spans="1:34"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row>
    <row r="162" spans="1:34"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row>
    <row r="163" spans="1:34"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row>
    <row r="164" spans="1:34"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row>
    <row r="165" spans="1:34"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row>
    <row r="166" spans="1:34"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row>
    <row r="167" spans="1:34"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row>
    <row r="168" spans="1:34"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row>
    <row r="169" spans="1:34"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row>
    <row r="170" spans="1:34"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row>
    <row r="171" spans="1:34"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row>
    <row r="172" spans="1:34"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row>
    <row r="173" spans="1:34"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row>
    <row r="174" spans="1:34"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row>
    <row r="175" spans="1:34"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row>
    <row r="176" spans="1:34"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row>
    <row r="177" spans="1:34"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row>
    <row r="178" spans="1:34"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row>
    <row r="179" spans="1:34"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row>
    <row r="180" spans="1:34"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row>
    <row r="181" spans="1:34"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row>
    <row r="182" spans="1:34"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row>
    <row r="183" spans="1:34"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row>
    <row r="184" spans="1:34"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row>
    <row r="185" spans="1:34"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row>
    <row r="186" spans="1:34"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row>
    <row r="187" spans="1:34"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row>
    <row r="188" spans="1:34"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row>
    <row r="189" spans="1:34"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row>
    <row r="190" spans="1:34"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row>
    <row r="191" spans="1:34"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row>
    <row r="192" spans="1:34"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row>
    <row r="193" spans="1:34"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row>
    <row r="194" spans="1:34"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row>
    <row r="195" spans="1:34"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row>
    <row r="196" spans="1:34"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row>
    <row r="197" spans="1:34"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row>
    <row r="198" spans="1:34"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row>
    <row r="199" spans="1:34"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row>
    <row r="200" spans="1:34"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row>
    <row r="201" spans="1:34"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row>
    <row r="202" spans="1:34"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row>
    <row r="203" spans="1:34"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row>
    <row r="204" spans="1:34"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row>
    <row r="205" spans="1:34"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row>
    <row r="206" spans="1:34"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row>
    <row r="207" spans="1:34"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row>
    <row r="208" spans="1:34"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row>
    <row r="209" spans="1:34"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row>
    <row r="210" spans="1:34"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row>
    <row r="211" spans="1:34"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row>
    <row r="212" spans="1:34"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row>
    <row r="213" spans="1:34"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row>
    <row r="214" spans="1:34"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row>
    <row r="215" spans="1:34"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row>
    <row r="216" spans="1:34"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row>
    <row r="217" spans="1:34"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row>
    <row r="218" spans="1:34"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row>
    <row r="219" spans="1:34"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row>
    <row r="220" spans="1:34"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row>
    <row r="221" spans="1:34"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row>
    <row r="222" spans="1:34"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row>
    <row r="223" spans="1:34"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row>
    <row r="224" spans="1:34"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row>
    <row r="225" spans="1:34"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row>
    <row r="226" spans="1:34"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row>
    <row r="227" spans="1:34"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row>
    <row r="228" spans="1:34"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row>
    <row r="229" spans="1:34"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row>
    <row r="230" spans="1:34"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row>
    <row r="231" spans="1:34"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row>
    <row r="232" spans="1:34"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row>
    <row r="233" spans="1:34"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row>
    <row r="234" spans="1:34"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row>
    <row r="235" spans="1:34"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row>
    <row r="236" spans="1:34"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row>
    <row r="237" spans="1:34"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row>
    <row r="238" spans="1:34"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row>
    <row r="239" spans="1:34"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row>
    <row r="240" spans="1:34"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row>
    <row r="241" spans="1:34"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row>
    <row r="242" spans="1:34"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row>
    <row r="243" spans="1:34"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row>
    <row r="244" spans="1:34"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row>
    <row r="245" spans="1:34"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row>
    <row r="246" spans="1:34"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row>
    <row r="247" spans="1:34"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row>
    <row r="248" spans="1:34"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row>
    <row r="249" spans="1:34"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row>
    <row r="250" spans="1:34"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row>
    <row r="251" spans="1:34"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row>
    <row r="252" spans="1:34"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row>
    <row r="253" spans="1:34"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row>
    <row r="254" spans="1:34"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row>
    <row r="255" spans="1:34"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row>
    <row r="256" spans="1:34"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row>
    <row r="257" spans="1:34"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row>
    <row r="258" spans="1:34"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row>
    <row r="259" spans="1:34"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row>
    <row r="260" spans="1:34"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row>
    <row r="261" spans="1:34"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row>
    <row r="262" spans="1:34"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row>
    <row r="263" spans="1:34"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row>
    <row r="264" spans="1:34"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row>
    <row r="265" spans="1:34"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row>
    <row r="266" spans="1:34"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row>
    <row r="267" spans="1:34"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row>
    <row r="268" spans="1:34"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row>
    <row r="269" spans="1:34"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row>
    <row r="270" spans="1:34"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row>
    <row r="271" spans="1:34"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row>
    <row r="272" spans="1:34"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row>
    <row r="273" spans="1:34"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row>
    <row r="274" spans="1:34"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row>
    <row r="275" spans="1:34"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row>
    <row r="276" spans="1:34"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row>
    <row r="277" spans="1:34"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row>
    <row r="278" spans="1:34"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row>
    <row r="279" spans="1:34"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row>
    <row r="280" spans="1:34"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row>
    <row r="281" spans="1:34"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row>
    <row r="282" spans="1:34"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row>
    <row r="283" spans="1:34"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row>
    <row r="284" spans="1:34"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row>
    <row r="285" spans="1:34"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row>
    <row r="286" spans="1:34"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row>
    <row r="287" spans="1:34"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row>
    <row r="288" spans="1:34"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row>
    <row r="289" spans="1:34"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row>
    <row r="290" spans="1:34"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row>
    <row r="291" spans="1:34"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row>
    <row r="292" spans="1:34"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row>
    <row r="293" spans="1:34"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row>
    <row r="294" spans="1:34"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row>
    <row r="295" spans="1:34"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row>
    <row r="296" spans="1:34"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row>
    <row r="297" spans="1:34"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row>
    <row r="298" spans="1:34"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row>
    <row r="299" spans="1:34"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row>
    <row r="300" spans="1:34"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row>
    <row r="301" spans="1:34"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row>
    <row r="302" spans="1:34"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row>
    <row r="303" spans="1:34"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row>
    <row r="304" spans="1:34"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row>
    <row r="305" spans="1:34"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row>
    <row r="306" spans="1:34"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row>
    <row r="307" spans="1:34"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row>
    <row r="308" spans="1:34"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row>
    <row r="309" spans="1:34"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row>
    <row r="310" spans="1:34"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row>
    <row r="311" spans="1:34"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row>
    <row r="312" spans="1:34"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row>
    <row r="313" spans="1:34"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row>
    <row r="314" spans="1:34"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row>
    <row r="315" spans="1:34"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row>
    <row r="316" spans="1:34"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row>
    <row r="317" spans="1:34"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row>
    <row r="318" spans="1:34"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row>
    <row r="319" spans="1:34"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row>
    <row r="320" spans="1:34"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row>
    <row r="321" spans="1:34"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row>
    <row r="322" spans="1:34"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row>
    <row r="323" spans="1:34"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row>
    <row r="324" spans="1:34"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row>
    <row r="325" spans="1:34"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row>
    <row r="326" spans="1:34"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row>
    <row r="327" spans="1:34"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row>
    <row r="328" spans="1:34"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row>
    <row r="329" spans="1:34"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row>
    <row r="330" spans="1:34"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row>
    <row r="331" spans="1:34"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row>
    <row r="332" spans="1:34"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row>
    <row r="333" spans="1:34"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row>
    <row r="334" spans="1:34"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row>
    <row r="335" spans="1:34"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row>
    <row r="336" spans="1:34"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row>
    <row r="337" spans="1:34"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row>
    <row r="338" spans="1:34"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row>
    <row r="339" spans="1:34"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row>
    <row r="340" spans="1:34"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row>
    <row r="341" spans="1:34"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row>
    <row r="342" spans="1:34"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row>
    <row r="343" spans="1:34"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row>
    <row r="344" spans="1:34"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row>
    <row r="345" spans="1:34"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row>
    <row r="346" spans="1:34"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row>
    <row r="347" spans="1:34"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row>
    <row r="348" spans="1:34"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row>
    <row r="349" spans="1:34"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row>
    <row r="350" spans="1:34"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row>
    <row r="351" spans="1:34"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row>
    <row r="352" spans="1:34"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row>
    <row r="353" spans="1:34"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row>
    <row r="354" spans="1:34"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row>
    <row r="355" spans="1:34"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row>
    <row r="356" spans="1:34"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row>
    <row r="357" spans="1:34"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row>
    <row r="358" spans="1:34"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row>
    <row r="359" spans="1:34"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row>
    <row r="360" spans="1:34"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row>
    <row r="361" spans="1:34"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row>
    <row r="362" spans="1:34"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row>
    <row r="363" spans="1:34"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row>
    <row r="364" spans="1:34"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row>
    <row r="365" spans="1:34"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row>
    <row r="366" spans="1:34"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row>
    <row r="367" spans="1:34"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row>
    <row r="368" spans="1:34"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row>
    <row r="369" spans="1:34"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row>
    <row r="370" spans="1:34"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row>
    <row r="371" spans="1:34"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row>
    <row r="372" spans="1:34"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row>
    <row r="373" spans="1:34"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row>
    <row r="374" spans="1:34"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row>
    <row r="375" spans="1:34"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row>
    <row r="376" spans="1:34"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row>
    <row r="377" spans="1:34"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row>
    <row r="378" spans="1:34"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row>
    <row r="379" spans="1:34"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row>
    <row r="380" spans="1:34"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row>
    <row r="381" spans="1:34"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row>
    <row r="382" spans="1:34"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row>
    <row r="383" spans="1:34"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row>
    <row r="384" spans="1:34"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row>
    <row r="385" spans="1:34"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row>
    <row r="386" spans="1:34"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row>
    <row r="387" spans="1:34"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row>
    <row r="388" spans="1:34"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row>
    <row r="389" spans="1:34"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row>
    <row r="390" spans="1:34"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row>
    <row r="391" spans="1:34"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row>
    <row r="392" spans="1:34"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row>
    <row r="393" spans="1:34"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row>
    <row r="394" spans="1:34"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row>
    <row r="395" spans="1:34"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row>
    <row r="396" spans="1:34"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row>
    <row r="397" spans="1:34"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row>
    <row r="398" spans="1:34"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row>
    <row r="399" spans="1:34"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row>
    <row r="400" spans="1:34"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row>
    <row r="401" spans="1:34"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row>
    <row r="402" spans="1:34"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row>
    <row r="403" spans="1:34"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row>
    <row r="404" spans="1:34"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row>
    <row r="405" spans="1:34"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row>
    <row r="406" spans="1:34"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row>
    <row r="407" spans="1:34"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row>
    <row r="408" spans="1:34"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row>
    <row r="409" spans="1:34"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row>
    <row r="410" spans="1:34"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row>
    <row r="411" spans="1:34"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row>
    <row r="412" spans="1:34"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row>
    <row r="413" spans="1:34"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row>
    <row r="414" spans="1:34"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row>
    <row r="415" spans="1:34"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row>
    <row r="416" spans="1:34"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row>
    <row r="417" spans="1:34"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row>
    <row r="418" spans="1:34"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row>
    <row r="419" spans="1:34"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row>
    <row r="420" spans="1:34"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row>
    <row r="421" spans="1:34"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row>
    <row r="422" spans="1:34"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row>
    <row r="423" spans="1:34"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row>
    <row r="424" spans="1:34"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row>
    <row r="425" spans="1:34"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row>
    <row r="426" spans="1:34"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row>
    <row r="427" spans="1:34"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row>
    <row r="428" spans="1:34"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row>
    <row r="429" spans="1:34"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row>
    <row r="430" spans="1:34"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row>
    <row r="431" spans="1:34"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row>
    <row r="432" spans="1:34"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row>
    <row r="433" spans="1:34"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row>
    <row r="434" spans="1:34"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row>
    <row r="435" spans="1:34"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row>
    <row r="436" spans="1:34"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row>
    <row r="437" spans="1:34"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row>
    <row r="438" spans="1:34"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row>
    <row r="439" spans="1:34"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row>
    <row r="440" spans="1:34"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row>
    <row r="441" spans="1:34"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row>
    <row r="442" spans="1:34"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row>
    <row r="443" spans="1:34"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row>
    <row r="444" spans="1:34"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row>
    <row r="445" spans="1:34"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row>
    <row r="446" spans="1:34"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row>
    <row r="447" spans="1:34"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row>
    <row r="448" spans="1:34"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row>
    <row r="449" spans="1:34"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row>
    <row r="450" spans="1:34"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row>
    <row r="451" spans="1:34"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row>
    <row r="452" spans="1:34"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row>
    <row r="453" spans="1:34"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row>
    <row r="454" spans="1:34"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row>
    <row r="455" spans="1:34"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row>
    <row r="456" spans="1:34"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row>
    <row r="457" spans="1:34"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row>
    <row r="458" spans="1:34"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row>
    <row r="459" spans="1:34"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row>
    <row r="460" spans="1:34"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row>
    <row r="461" spans="1:34"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row>
    <row r="462" spans="1:34"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row>
    <row r="463" spans="1:34"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row>
    <row r="464" spans="1:34"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row>
    <row r="465" spans="1:34"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row>
    <row r="466" spans="1:34"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row>
    <row r="467" spans="1:34"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row>
    <row r="468" spans="1:34"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row>
    <row r="469" spans="1:34"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row>
    <row r="470" spans="1:34"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row>
    <row r="471" spans="1:34"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row>
    <row r="472" spans="1:34"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row>
    <row r="473" spans="1:34"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row>
    <row r="474" spans="1:34"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row>
    <row r="475" spans="1:34"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row>
    <row r="476" spans="1:34"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row>
    <row r="477" spans="1:34"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row>
    <row r="478" spans="1:34"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row>
    <row r="479" spans="1:34"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row>
    <row r="480" spans="1:34"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row>
    <row r="481" spans="1:34"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row>
    <row r="482" spans="1:34"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row>
    <row r="483" spans="1:34"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row>
    <row r="484" spans="1:34"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row>
    <row r="485" spans="1:34"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row>
    <row r="486" spans="1:34"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row>
    <row r="487" spans="1:34"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row>
    <row r="488" spans="1:34"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row>
    <row r="489" spans="1:34"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row>
    <row r="490" spans="1:34"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row>
    <row r="491" spans="1:34"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row>
    <row r="492" spans="1:34"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row>
    <row r="493" spans="1:34"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row>
    <row r="494" spans="1:34"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row>
    <row r="495" spans="1:34"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row>
    <row r="496" spans="1:34"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row>
    <row r="497" spans="1:34"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row>
    <row r="498" spans="1:34"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row>
    <row r="499" spans="1:34"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row>
    <row r="500" spans="1:34"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row>
    <row r="501" spans="1:34"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row>
    <row r="502" spans="1:34"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row>
    <row r="503" spans="1:34"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row>
    <row r="504" spans="1:34"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row>
    <row r="505" spans="1:34"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row>
    <row r="506" spans="1:34"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row>
    <row r="507" spans="1:34"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row>
    <row r="508" spans="1:34"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row>
    <row r="509" spans="1:34"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row>
    <row r="510" spans="1:34"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row>
    <row r="511" spans="1:34"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row>
    <row r="512" spans="1:34"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row>
    <row r="513" spans="1:34"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row>
    <row r="514" spans="1:34"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row>
    <row r="515" spans="1:34"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row>
    <row r="516" spans="1:34"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row>
    <row r="517" spans="1:34"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row>
    <row r="518" spans="1:34"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row>
    <row r="519" spans="1:34"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row>
    <row r="520" spans="1:34"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row>
    <row r="521" spans="1:34"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row>
    <row r="522" spans="1:34"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row>
    <row r="523" spans="1:34"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row>
    <row r="524" spans="1:34"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row>
    <row r="525" spans="1:34"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row>
    <row r="526" spans="1:34"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row>
    <row r="527" spans="1:34"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row>
    <row r="528" spans="1:34"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row>
    <row r="529" spans="1:34"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row>
    <row r="530" spans="1:34"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row>
    <row r="531" spans="1:34"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row>
    <row r="532" spans="1:34"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row>
    <row r="533" spans="1:34"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row>
    <row r="534" spans="1:34"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row>
    <row r="535" spans="1:34"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row>
    <row r="536" spans="1:34"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row>
    <row r="537" spans="1:34"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row>
    <row r="538" spans="1:34"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row>
    <row r="539" spans="1:34"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row>
    <row r="540" spans="1:34"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row>
    <row r="541" spans="1:34"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row>
    <row r="542" spans="1:34"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row>
    <row r="543" spans="1:34"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row>
    <row r="544" spans="1:34"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row>
    <row r="545" spans="1:34"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row>
    <row r="546" spans="1:34"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row>
    <row r="547" spans="1:34"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row>
    <row r="548" spans="1:34"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row>
    <row r="549" spans="1:34"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row>
    <row r="550" spans="1:34"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row>
    <row r="551" spans="1:34"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row>
    <row r="552" spans="1:34"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row>
    <row r="553" spans="1:34"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row>
    <row r="554" spans="1:34"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row>
    <row r="555" spans="1:34"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row>
    <row r="556" spans="1:34"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row>
    <row r="557" spans="1:34"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row>
    <row r="558" spans="1:34"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row>
    <row r="559" spans="1:34"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row>
    <row r="560" spans="1:34"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row>
    <row r="561" spans="1:34"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row>
    <row r="562" spans="1:34"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row>
    <row r="563" spans="1:34"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row>
    <row r="564" spans="1:34"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row>
    <row r="565" spans="1:34"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row>
    <row r="566" spans="1:34"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row>
    <row r="567" spans="1:34"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row>
    <row r="568" spans="1:34"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row>
    <row r="569" spans="1:34"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row>
    <row r="570" spans="1:34"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row>
    <row r="571" spans="1:34"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row>
    <row r="572" spans="1:34"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row>
    <row r="573" spans="1:34"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row>
    <row r="574" spans="1:34"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row>
    <row r="575" spans="1:34"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row>
    <row r="576" spans="1:34"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row>
    <row r="577" spans="1:34"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row>
    <row r="578" spans="1:34"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row>
    <row r="579" spans="1:34"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row>
    <row r="580" spans="1:34"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row>
    <row r="581" spans="1:34"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row>
    <row r="582" spans="1:34"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row>
    <row r="583" spans="1:34"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row>
    <row r="584" spans="1:34"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row>
    <row r="585" spans="1:34"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row>
    <row r="586" spans="1:34"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row>
    <row r="587" spans="1:34"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row>
    <row r="588" spans="1:34"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row>
    <row r="589" spans="1:34"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row>
    <row r="590" spans="1:34"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row>
    <row r="591" spans="1:34"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row>
    <row r="592" spans="1:34"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row>
    <row r="593" spans="1:34"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row>
    <row r="594" spans="1:34"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row>
    <row r="595" spans="1:34"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row>
    <row r="596" spans="1:34"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row>
    <row r="597" spans="1:34"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row>
    <row r="598" spans="1:34"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row>
    <row r="599" spans="1:34"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row>
    <row r="600" spans="1:34"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row>
    <row r="601" spans="1:34"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row>
    <row r="602" spans="1:34"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row>
    <row r="603" spans="1:34"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row>
    <row r="604" spans="1:34"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row>
    <row r="605" spans="1:34"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row>
    <row r="606" spans="1:34"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row>
    <row r="607" spans="1:34"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row>
    <row r="608" spans="1:34"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row>
    <row r="609" spans="1:34"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row>
    <row r="610" spans="1:34"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row>
    <row r="611" spans="1:34"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row>
    <row r="612" spans="1:34"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row>
    <row r="613" spans="1:34"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row>
    <row r="614" spans="1:34"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row>
    <row r="615" spans="1:34"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row>
    <row r="616" spans="1:34"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row>
    <row r="617" spans="1:34"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row>
    <row r="618" spans="1:34"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row>
    <row r="619" spans="1:34"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row>
    <row r="620" spans="1:34"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row>
    <row r="621" spans="1:34"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row>
    <row r="622" spans="1:34"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row>
    <row r="623" spans="1:34"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row>
    <row r="624" spans="1:34"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row>
    <row r="625" spans="1:34"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row>
    <row r="626" spans="1:34"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row>
    <row r="627" spans="1:34"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row>
    <row r="628" spans="1:34"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row>
    <row r="629" spans="1:34"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row>
    <row r="630" spans="1:34"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row>
    <row r="631" spans="1:34"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row>
    <row r="632" spans="1:34"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row>
    <row r="633" spans="1:34"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row>
    <row r="634" spans="1:34"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row>
    <row r="635" spans="1:34"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row>
    <row r="636" spans="1:34"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row>
    <row r="637" spans="1:34"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row>
    <row r="638" spans="1:34"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row>
    <row r="639" spans="1:34"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row>
    <row r="640" spans="1:34"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row>
    <row r="641" spans="1:34"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row>
    <row r="642" spans="1:34"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row>
    <row r="643" spans="1:34"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row>
    <row r="644" spans="1:34"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row>
    <row r="645" spans="1:34"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row>
    <row r="646" spans="1:34"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row>
    <row r="647" spans="1:34"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row>
    <row r="648" spans="1:34"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row>
    <row r="649" spans="1:34"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row>
    <row r="650" spans="1:34"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row>
    <row r="651" spans="1:34"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row>
    <row r="652" spans="1:34"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row>
    <row r="653" spans="1:34"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row>
    <row r="654" spans="1:34"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row>
    <row r="655" spans="1:34"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row>
    <row r="656" spans="1:34"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row>
    <row r="657" spans="1:34"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row>
    <row r="658" spans="1:34"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row>
    <row r="659" spans="1:34"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row>
    <row r="660" spans="1:34"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row>
    <row r="661" spans="1:34"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row>
    <row r="662" spans="1:34"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row>
    <row r="663" spans="1:34"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row>
    <row r="664" spans="1:34"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row>
    <row r="665" spans="1:34"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row>
    <row r="666" spans="1:34"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row>
    <row r="667" spans="1:34"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row>
    <row r="668" spans="1:34"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row>
    <row r="669" spans="1:34"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row>
    <row r="670" spans="1:34"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row>
    <row r="671" spans="1:34"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row>
    <row r="672" spans="1:34"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row>
    <row r="673" spans="1:34"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row>
    <row r="674" spans="1:34"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row>
    <row r="675" spans="1:34"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row>
    <row r="676" spans="1:34"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row>
    <row r="677" spans="1:34"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row>
    <row r="678" spans="1:34"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row>
    <row r="679" spans="1:34"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row>
    <row r="680" spans="1:34"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row>
    <row r="681" spans="1:34"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row>
    <row r="682" spans="1:34"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row>
    <row r="683" spans="1:34"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row>
    <row r="684" spans="1:34"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row>
    <row r="685" spans="1:34"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row>
    <row r="686" spans="1:34"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row>
    <row r="687" spans="1:34"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row>
    <row r="688" spans="1:34"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row>
    <row r="689" spans="1:34"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row>
    <row r="690" spans="1:34"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row>
    <row r="691" spans="1:34"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row>
    <row r="692" spans="1:34"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row>
    <row r="693" spans="1:34"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row>
    <row r="694" spans="1:34"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row>
    <row r="695" spans="1:34"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row>
    <row r="696" spans="1:34"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row>
    <row r="697" spans="1:34"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row>
    <row r="698" spans="1:34"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row>
    <row r="699" spans="1:34"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row>
    <row r="700" spans="1:34"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row>
    <row r="701" spans="1:34"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row>
    <row r="702" spans="1:34"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row>
    <row r="703" spans="1:34"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row>
    <row r="704" spans="1:34"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row>
    <row r="705" spans="1:34"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row>
    <row r="706" spans="1:34"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row>
    <row r="707" spans="1:34"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row>
    <row r="708" spans="1:34"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row>
    <row r="709" spans="1:34"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row>
    <row r="710" spans="1:34"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row>
    <row r="711" spans="1:34"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row>
    <row r="712" spans="1:34"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row>
    <row r="713" spans="1:34"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row>
    <row r="714" spans="1:34"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row>
    <row r="715" spans="1:34"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row>
    <row r="716" spans="1:34"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row>
    <row r="717" spans="1:34"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row>
    <row r="718" spans="1:34"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row>
    <row r="719" spans="1:34"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row>
    <row r="720" spans="1:34"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row>
    <row r="721" spans="1:34"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row>
    <row r="722" spans="1:34"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row>
    <row r="723" spans="1:34"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row>
    <row r="724" spans="1:34"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row>
    <row r="725" spans="1:34"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row>
    <row r="726" spans="1:34"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row>
    <row r="727" spans="1:34"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row>
    <row r="728" spans="1:34"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row>
    <row r="729" spans="1:34"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row>
    <row r="730" spans="1:34"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row>
    <row r="731" spans="1:34"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row>
    <row r="732" spans="1:34"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row>
    <row r="733" spans="1:34"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row>
    <row r="734" spans="1:34"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row>
    <row r="735" spans="1:34"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row>
    <row r="736" spans="1:34"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row>
    <row r="737" spans="1:34"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row>
    <row r="738" spans="1:34"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row>
    <row r="739" spans="1:34"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row>
    <row r="740" spans="1:34"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row>
    <row r="741" spans="1:34"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row>
    <row r="742" spans="1:34"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row>
    <row r="743" spans="1:34"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row>
    <row r="744" spans="1:34"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row>
    <row r="745" spans="1:34"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row>
    <row r="746" spans="1:34"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row>
    <row r="747" spans="1:34"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row>
    <row r="748" spans="1:34"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row>
    <row r="749" spans="1:34"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row>
    <row r="750" spans="1:34"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row>
    <row r="751" spans="1:34"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row>
    <row r="752" spans="1:34"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row>
    <row r="753" spans="1:34"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row>
    <row r="754" spans="1:34"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row>
    <row r="755" spans="1:34"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row>
    <row r="756" spans="1:34"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row>
    <row r="757" spans="1:34"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row>
    <row r="758" spans="1:34"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row>
    <row r="759" spans="1:34"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row>
    <row r="760" spans="1:34"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row>
    <row r="761" spans="1:34"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row>
    <row r="762" spans="1:34"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row>
    <row r="763" spans="1:34"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row>
    <row r="764" spans="1:34"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row>
    <row r="765" spans="1:34"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row>
    <row r="766" spans="1:34"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row>
    <row r="767" spans="1:34"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row>
    <row r="768" spans="1:34"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row>
    <row r="769" spans="1:34"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row>
    <row r="770" spans="1:34"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row>
    <row r="771" spans="1:34"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row>
    <row r="772" spans="1:34"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row>
    <row r="773" spans="1:34"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row>
    <row r="774" spans="1:34"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row>
    <row r="775" spans="1:34"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row>
    <row r="776" spans="1:34"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row>
    <row r="777" spans="1:34"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row>
    <row r="778" spans="1:34"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row>
    <row r="779" spans="1:34"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row>
    <row r="780" spans="1:34"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row>
    <row r="781" spans="1:34"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row>
    <row r="782" spans="1:34"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row>
    <row r="783" spans="1:34"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row>
    <row r="784" spans="1:34"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row>
    <row r="785" spans="1:34"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row>
    <row r="786" spans="1:34"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row>
    <row r="787" spans="1:34"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row>
    <row r="788" spans="1:34"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row>
    <row r="789" spans="1:34"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row>
    <row r="790" spans="1:34"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row>
    <row r="791" spans="1:34"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row>
    <row r="792" spans="1:34"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row>
    <row r="793" spans="1:34"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row>
    <row r="794" spans="1:34"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row>
    <row r="795" spans="1:34"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row>
    <row r="796" spans="1:34"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row>
    <row r="797" spans="1:34"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row>
    <row r="798" spans="1:34"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row>
    <row r="799" spans="1:34"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row>
    <row r="800" spans="1:34"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row>
    <row r="801" spans="1:34"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row>
    <row r="802" spans="1:34"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row>
    <row r="803" spans="1:34"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row>
    <row r="804" spans="1:34"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row>
    <row r="805" spans="1:34"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row>
    <row r="806" spans="1:34"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row>
    <row r="807" spans="1:34"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row>
    <row r="808" spans="1:34"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row>
    <row r="809" spans="1:34"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row>
    <row r="810" spans="1:34"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row>
    <row r="811" spans="1:34"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row>
    <row r="812" spans="1:34"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row>
    <row r="813" spans="1:34"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row>
    <row r="814" spans="1:34"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row>
    <row r="815" spans="1:34"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row>
    <row r="816" spans="1:34"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row>
    <row r="817" spans="1:34"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row>
    <row r="818" spans="1:34"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row>
    <row r="819" spans="1:34"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row>
    <row r="820" spans="1:34"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row>
    <row r="821" spans="1:34"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row>
    <row r="822" spans="1:34"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row>
    <row r="823" spans="1:34"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row>
    <row r="824" spans="1:34"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row>
    <row r="825" spans="1:34"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row>
    <row r="826" spans="1:34"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row>
    <row r="827" spans="1:34"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row>
    <row r="828" spans="1:34"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row>
    <row r="829" spans="1:34"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row>
    <row r="830" spans="1:34"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row>
    <row r="831" spans="1:34"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row>
    <row r="832" spans="1:34"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row>
    <row r="833" spans="1:34"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row>
    <row r="834" spans="1:34"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row>
    <row r="835" spans="1:34"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row>
    <row r="836" spans="1:34"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row>
    <row r="837" spans="1:34"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row>
    <row r="838" spans="1:34"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row>
    <row r="839" spans="1:34"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row>
    <row r="840" spans="1:34"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row>
    <row r="841" spans="1:34"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row>
    <row r="842" spans="1:34"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row>
    <row r="843" spans="1:34"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row>
    <row r="844" spans="1:34"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row>
    <row r="845" spans="1:34"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row>
    <row r="846" spans="1:34"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row>
    <row r="847" spans="1:34"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row>
    <row r="848" spans="1:34"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row>
    <row r="849" spans="1:34"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row>
    <row r="850" spans="1:34"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row>
    <row r="851" spans="1:34"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row>
    <row r="852" spans="1:34"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row>
    <row r="853" spans="1:34"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row>
    <row r="854" spans="1:34"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row>
    <row r="855" spans="1:34"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row>
    <row r="856" spans="1:34"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row>
    <row r="857" spans="1:34"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row>
    <row r="858" spans="1:34"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row>
    <row r="859" spans="1:34"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row>
    <row r="860" spans="1:34"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row>
    <row r="861" spans="1:34"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row>
    <row r="862" spans="1:34"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row>
    <row r="863" spans="1:34"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row>
    <row r="864" spans="1:34"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row>
    <row r="865" spans="1:34"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row>
    <row r="866" spans="1:34"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row>
    <row r="867" spans="1:34"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row>
    <row r="868" spans="1:34"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row>
    <row r="869" spans="1:34"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row>
    <row r="870" spans="1:34"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row>
    <row r="871" spans="1:34"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row>
    <row r="872" spans="1:34"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row>
    <row r="873" spans="1:34"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row>
    <row r="874" spans="1:34"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row>
    <row r="875" spans="1:34"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row>
    <row r="876" spans="1:34"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row>
    <row r="877" spans="1:34"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row>
    <row r="878" spans="1:34"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row>
    <row r="879" spans="1:34"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row>
    <row r="880" spans="1:34"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row>
    <row r="881" spans="1:34"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row>
    <row r="882" spans="1:34"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row>
    <row r="883" spans="1:34"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row>
    <row r="884" spans="1:34"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row>
    <row r="885" spans="1:34"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row>
    <row r="886" spans="1:34"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row>
    <row r="887" spans="1:34"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row>
    <row r="888" spans="1:34"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row>
    <row r="889" spans="1:34"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row>
    <row r="890" spans="1:34"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row>
    <row r="891" spans="1:34"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row>
    <row r="892" spans="1:34"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row>
    <row r="893" spans="1:34"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row>
    <row r="894" spans="1:34"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row>
    <row r="895" spans="1:34"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row>
    <row r="896" spans="1:34"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row>
    <row r="897" spans="1:34"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row>
    <row r="898" spans="1:34"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row>
    <row r="899" spans="1:34"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row>
    <row r="900" spans="1:34"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row>
    <row r="901" spans="1:34"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row>
    <row r="902" spans="1:34"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row>
    <row r="903" spans="1:34"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row>
    <row r="904" spans="1:34"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row>
    <row r="905" spans="1:34"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row>
    <row r="906" spans="1:34"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row>
    <row r="907" spans="1:34"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row>
    <row r="908" spans="1:34"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row>
    <row r="909" spans="1:34"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row>
    <row r="910" spans="1:34"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row>
    <row r="911" spans="1:34"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row>
    <row r="912" spans="1:34"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row>
    <row r="913" spans="1:34"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row>
    <row r="914" spans="1:34"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row>
    <row r="915" spans="1:34"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row>
    <row r="916" spans="1:34"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row>
    <row r="917" spans="1:34"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row>
    <row r="918" spans="1:34"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row>
    <row r="919" spans="1:34"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row>
    <row r="920" spans="1:34"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row>
    <row r="921" spans="1:34"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row>
    <row r="922" spans="1:34"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row>
    <row r="923" spans="1:34"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row>
    <row r="924" spans="1:34"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row>
    <row r="925" spans="1:34"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row>
    <row r="926" spans="1:34"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row>
    <row r="927" spans="1:34"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row>
    <row r="928" spans="1:34"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row>
    <row r="929" spans="1:34"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row>
    <row r="930" spans="1:34"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row>
    <row r="931" spans="1:34"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row>
    <row r="932" spans="1:34"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row>
    <row r="933" spans="1:34"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row>
    <row r="934" spans="1:34"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row>
    <row r="935" spans="1:34"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row>
    <row r="936" spans="1:34"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row>
    <row r="937" spans="1:34"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row>
    <row r="938" spans="1:34"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row>
    <row r="939" spans="1:34"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row>
    <row r="940" spans="1:34"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row>
    <row r="941" spans="1:34"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row>
    <row r="942" spans="1:34"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row>
    <row r="943" spans="1:34"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row>
    <row r="944" spans="1:34"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row>
    <row r="945" spans="1:34"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row>
    <row r="946" spans="1:34"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row>
    <row r="947" spans="1:34"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row>
    <row r="948" spans="1:34"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row>
    <row r="949" spans="1:34"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row>
    <row r="950" spans="1:34"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row>
    <row r="951" spans="1:34"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row>
    <row r="952" spans="1:34"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row>
    <row r="953" spans="1:34"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row>
    <row r="954" spans="1:34"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row>
    <row r="955" spans="1:34"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row>
    <row r="956" spans="1:34"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row>
    <row r="957" spans="1:34"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row>
    <row r="958" spans="1:34"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row>
    <row r="959" spans="1:34"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row>
    <row r="960" spans="1:34"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row>
    <row r="961" spans="1:34"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row>
    <row r="962" spans="1:34"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row>
    <row r="963" spans="1:34"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row>
    <row r="964" spans="1:34"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row>
    <row r="965" spans="1:34"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row>
    <row r="966" spans="1:34"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row>
    <row r="967" spans="1:34"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row>
    <row r="968" spans="1:34"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row>
    <row r="969" spans="1:34"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row>
    <row r="970" spans="1:34"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row>
    <row r="971" spans="1:34"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row>
    <row r="972" spans="1:34"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row>
    <row r="973" spans="1:34"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row>
    <row r="974" spans="1:34"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row>
    <row r="975" spans="1:34"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row>
    <row r="976" spans="1:34"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row>
    <row r="977" spans="1:34"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row>
    <row r="978" spans="1:34"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row>
    <row r="979" spans="1:34"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row>
    <row r="980" spans="1:34"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row>
    <row r="981" spans="1:34"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row>
    <row r="982" spans="1:34"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row>
    <row r="983" spans="1:34"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row>
    <row r="984" spans="1:34"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row>
    <row r="985" spans="1:34"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row>
    <row r="986" spans="1:34"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row>
    <row r="987" spans="1:34"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row>
    <row r="988" spans="1:34"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row>
    <row r="989" spans="1:34"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row>
    <row r="990" spans="1:34"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row>
    <row r="991" spans="1:34"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row>
    <row r="992" spans="1:34"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row>
    <row r="993" spans="1:34"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row>
    <row r="994" spans="1:34"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row>
    <row r="995" spans="1:34"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row>
    <row r="996" spans="1:34"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row>
    <row r="997" spans="1:34"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row>
    <row r="998" spans="1:34"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row>
    <row r="999" spans="1:34"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row>
    <row r="1000" spans="1:34"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1:34"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c r="AE2" s="290"/>
      <c r="AF2" s="290"/>
      <c r="AG2" s="290"/>
      <c r="AH2" s="290"/>
    </row>
    <row r="3" spans="1:34"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c r="AE3" s="290"/>
      <c r="AF3" s="290"/>
      <c r="AG3" s="290"/>
      <c r="AH3" s="290"/>
    </row>
    <row r="4" spans="1:34"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c r="AE4" s="290"/>
      <c r="AF4" s="290"/>
      <c r="AG4" s="290"/>
      <c r="AH4" s="290"/>
    </row>
    <row r="5" spans="1:34"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c r="AE5" s="290"/>
      <c r="AF5" s="290"/>
      <c r="AG5" s="290"/>
      <c r="AH5" s="290"/>
    </row>
    <row r="6" spans="1:34"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c r="AE6" s="290"/>
      <c r="AF6" s="290"/>
      <c r="AG6" s="982" t="s">
        <v>438</v>
      </c>
      <c r="AH6" s="531"/>
    </row>
    <row r="7" spans="1:34"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c r="AE7" s="290"/>
      <c r="AF7" s="290"/>
      <c r="AG7" s="290"/>
      <c r="AH7" s="290"/>
    </row>
    <row r="8" spans="1:34"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c r="AE8" s="290"/>
      <c r="AF8" s="290"/>
      <c r="AG8" s="290"/>
      <c r="AH8" s="290"/>
    </row>
    <row r="9" spans="1:34"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c r="AE9" s="290"/>
      <c r="AF9" s="290"/>
      <c r="AG9" s="52" t="s">
        <v>439</v>
      </c>
      <c r="AH9" s="52" t="s">
        <v>440</v>
      </c>
    </row>
    <row r="10" spans="1:34" ht="30" customHeight="1" x14ac:dyDescent="0.25">
      <c r="A10" s="290"/>
      <c r="B10" s="31"/>
      <c r="C10" s="532" t="s">
        <v>123</v>
      </c>
      <c r="D10" s="531"/>
      <c r="E10" s="533" t="s">
        <v>118</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c r="AE10" s="290"/>
      <c r="AF10" s="290"/>
      <c r="AG10" s="37" t="s">
        <v>442</v>
      </c>
      <c r="AH10" s="37">
        <v>28</v>
      </c>
    </row>
    <row r="11" spans="1:34"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c r="AE11" s="290"/>
      <c r="AF11" s="290"/>
      <c r="AG11" s="37" t="s">
        <v>443</v>
      </c>
      <c r="AH11" s="37">
        <v>100</v>
      </c>
    </row>
    <row r="12" spans="1:34" ht="29.25" customHeight="1" x14ac:dyDescent="0.25">
      <c r="A12" s="290"/>
      <c r="B12" s="31"/>
      <c r="C12" s="546" t="s">
        <v>125</v>
      </c>
      <c r="D12" s="547"/>
      <c r="E12" s="544" t="s">
        <v>456</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c r="AE12" s="290"/>
      <c r="AF12" s="290"/>
      <c r="AG12" s="37" t="s">
        <v>444</v>
      </c>
      <c r="AH12" s="37">
        <v>34</v>
      </c>
    </row>
    <row r="13" spans="1:34"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c r="AE13" s="290"/>
      <c r="AF13" s="290"/>
      <c r="AG13" s="37" t="s">
        <v>446</v>
      </c>
      <c r="AH13" s="37">
        <v>100</v>
      </c>
    </row>
    <row r="14" spans="1:34"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c r="AE14" s="290"/>
      <c r="AF14" s="290"/>
      <c r="AG14" s="37" t="s">
        <v>447</v>
      </c>
      <c r="AH14" s="37">
        <v>38</v>
      </c>
    </row>
    <row r="15" spans="1:34" ht="29.25" customHeight="1" x14ac:dyDescent="0.25">
      <c r="A15" s="290"/>
      <c r="B15" s="31"/>
      <c r="C15" s="533" t="s">
        <v>457</v>
      </c>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c r="AE15" s="290"/>
      <c r="AF15" s="290"/>
      <c r="AG15" s="37" t="s">
        <v>448</v>
      </c>
      <c r="AH15" s="37">
        <v>100</v>
      </c>
    </row>
    <row r="16" spans="1:34"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c r="AE16" s="290"/>
      <c r="AF16" s="290"/>
      <c r="AG16" s="37" t="s">
        <v>449</v>
      </c>
      <c r="AH16" s="37">
        <v>15</v>
      </c>
    </row>
    <row r="17" spans="1:34"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c r="AE17" s="290"/>
      <c r="AF17" s="290"/>
      <c r="AG17" s="290"/>
      <c r="AH17" s="290"/>
    </row>
    <row r="18" spans="1:34"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c r="AE18" s="290"/>
      <c r="AF18" s="290"/>
      <c r="AG18" s="290"/>
      <c r="AH18" s="290"/>
    </row>
    <row r="19" spans="1:34"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c r="AE19" s="290"/>
      <c r="AF19" s="290"/>
      <c r="AG19" s="290"/>
      <c r="AH19" s="290"/>
    </row>
    <row r="20" spans="1:34"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c r="AE20" s="290"/>
      <c r="AF20" s="290"/>
      <c r="AG20" s="325">
        <f>+(((((AH10/100)*AH11)+((AH12/100)*AH13)+((AH14/100)*AH15))*AH16)/100)</f>
        <v>15</v>
      </c>
      <c r="AH20" s="290"/>
    </row>
    <row r="21" spans="1:34"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c r="AE21" s="290"/>
      <c r="AF21" s="290"/>
      <c r="AG21" s="290"/>
      <c r="AH21" s="290"/>
    </row>
    <row r="22" spans="1:34"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c r="AE22" s="290"/>
      <c r="AF22" s="290"/>
      <c r="AG22" s="290"/>
      <c r="AH22" s="290"/>
    </row>
    <row r="23" spans="1:34"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33</v>
      </c>
      <c r="X23" s="535"/>
      <c r="Y23" s="535"/>
      <c r="Z23" s="535"/>
      <c r="AA23" s="523"/>
      <c r="AB23" s="298"/>
      <c r="AC23" s="290"/>
      <c r="AD23" s="290"/>
      <c r="AE23" s="290"/>
      <c r="AF23" s="290"/>
      <c r="AG23" s="290"/>
      <c r="AH23" s="290"/>
    </row>
    <row r="24" spans="1:34"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c r="AE24" s="290"/>
      <c r="AF24" s="290"/>
      <c r="AG24" s="290"/>
      <c r="AH24" s="290"/>
    </row>
    <row r="25" spans="1:34"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c r="AE25" s="290"/>
      <c r="AF25" s="290"/>
      <c r="AG25" s="290"/>
      <c r="AH25" s="290"/>
    </row>
    <row r="26" spans="1:34" ht="39.75" customHeight="1" x14ac:dyDescent="0.25">
      <c r="A26" s="290"/>
      <c r="B26" s="31"/>
      <c r="C26" s="981" t="s">
        <v>458</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c r="AE26" s="290"/>
      <c r="AF26" s="290"/>
      <c r="AG26" s="290"/>
      <c r="AH26" s="290"/>
    </row>
    <row r="27" spans="1:34"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c r="AE27" s="290"/>
      <c r="AF27" s="290"/>
      <c r="AG27" s="290"/>
      <c r="AH27" s="290"/>
    </row>
    <row r="28" spans="1:34"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c r="AE28" s="290"/>
      <c r="AF28" s="290"/>
      <c r="AG28" s="290"/>
      <c r="AH28" s="290"/>
    </row>
    <row r="29" spans="1:34" ht="29.25" customHeight="1" x14ac:dyDescent="0.25">
      <c r="A29" s="290"/>
      <c r="B29" s="31"/>
      <c r="C29" s="541" t="s">
        <v>434</v>
      </c>
      <c r="D29" s="535"/>
      <c r="E29" s="535"/>
      <c r="F29" s="535"/>
      <c r="G29" s="535"/>
      <c r="H29" s="535"/>
      <c r="I29" s="535"/>
      <c r="J29" s="535"/>
      <c r="K29" s="523"/>
      <c r="L29" s="300"/>
      <c r="M29" s="541"/>
      <c r="N29" s="535"/>
      <c r="O29" s="535"/>
      <c r="P29" s="535"/>
      <c r="Q29" s="535"/>
      <c r="R29" s="535"/>
      <c r="S29" s="535"/>
      <c r="T29" s="535"/>
      <c r="U29" s="535"/>
      <c r="V29" s="535"/>
      <c r="W29" s="535"/>
      <c r="X29" s="535"/>
      <c r="Y29" s="535"/>
      <c r="Z29" s="535"/>
      <c r="AA29" s="523"/>
      <c r="AB29" s="306"/>
      <c r="AC29" s="290"/>
      <c r="AD29" s="290"/>
      <c r="AE29" s="290"/>
      <c r="AF29" s="290"/>
      <c r="AG29" s="290"/>
      <c r="AH29" s="290"/>
    </row>
    <row r="30" spans="1:34"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c r="AE30" s="290"/>
      <c r="AF30" s="290"/>
      <c r="AG30" s="290"/>
      <c r="AH30" s="290"/>
    </row>
    <row r="31" spans="1:34"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c r="AE31" s="290"/>
      <c r="AF31" s="290"/>
      <c r="AG31" s="290"/>
      <c r="AH31" s="290"/>
    </row>
    <row r="32" spans="1:34" ht="90" customHeight="1" x14ac:dyDescent="0.25">
      <c r="A32" s="290"/>
      <c r="B32" s="31"/>
      <c r="C32" s="540" t="s">
        <v>435</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c r="AE32" s="290"/>
      <c r="AF32" s="290"/>
      <c r="AG32" s="290"/>
      <c r="AH32" s="290"/>
    </row>
    <row r="33" spans="1:34"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c r="AE33" s="290"/>
      <c r="AF33" s="290"/>
      <c r="AG33" s="290"/>
      <c r="AH33" s="290"/>
    </row>
    <row r="34" spans="1:34" ht="15.75" customHeight="1" x14ac:dyDescent="0.25">
      <c r="A34" s="290"/>
      <c r="B34" s="31"/>
      <c r="C34" s="539" t="s">
        <v>139</v>
      </c>
      <c r="D34" s="531"/>
      <c r="E34" s="303"/>
      <c r="F34" s="533" t="s">
        <v>34</v>
      </c>
      <c r="G34" s="523"/>
      <c r="H34" s="303"/>
      <c r="I34" s="290"/>
      <c r="J34" s="310" t="s">
        <v>140</v>
      </c>
      <c r="K34" s="533">
        <v>15</v>
      </c>
      <c r="L34" s="535"/>
      <c r="M34" s="535"/>
      <c r="N34" s="523"/>
      <c r="O34" s="303"/>
      <c r="P34" s="303"/>
      <c r="Q34" s="294" t="s">
        <v>141</v>
      </c>
      <c r="R34" s="290"/>
      <c r="S34" s="303"/>
      <c r="T34" s="303"/>
      <c r="U34" s="303"/>
      <c r="V34" s="303"/>
      <c r="W34" s="533" t="s">
        <v>20</v>
      </c>
      <c r="X34" s="535"/>
      <c r="Y34" s="535"/>
      <c r="Z34" s="535"/>
      <c r="AA34" s="523"/>
      <c r="AB34" s="302"/>
      <c r="AC34" s="290"/>
      <c r="AD34" s="290"/>
      <c r="AE34" s="290"/>
      <c r="AF34" s="290"/>
      <c r="AG34" s="290"/>
      <c r="AH34" s="290"/>
    </row>
    <row r="35" spans="1:34"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c r="AE35" s="290"/>
      <c r="AF35" s="290"/>
      <c r="AG35" s="290"/>
      <c r="AH35" s="290"/>
    </row>
    <row r="36" spans="1:34" ht="32.25" customHeight="1" x14ac:dyDescent="0.25">
      <c r="A36" s="290"/>
      <c r="B36" s="31"/>
      <c r="C36" s="290"/>
      <c r="D36" s="310" t="s">
        <v>142</v>
      </c>
      <c r="E36" s="303"/>
      <c r="F36" s="540" t="s">
        <v>459</v>
      </c>
      <c r="G36" s="535"/>
      <c r="H36" s="535"/>
      <c r="I36" s="535"/>
      <c r="J36" s="535"/>
      <c r="K36" s="535"/>
      <c r="L36" s="535"/>
      <c r="M36" s="523"/>
      <c r="N36" s="290"/>
      <c r="O36" s="310" t="s">
        <v>144</v>
      </c>
      <c r="P36" s="541">
        <v>0</v>
      </c>
      <c r="Q36" s="535"/>
      <c r="R36" s="535"/>
      <c r="S36" s="535"/>
      <c r="T36" s="535"/>
      <c r="U36" s="535"/>
      <c r="V36" s="535"/>
      <c r="W36" s="535"/>
      <c r="X36" s="535"/>
      <c r="Y36" s="535"/>
      <c r="Z36" s="535"/>
      <c r="AA36" s="523"/>
      <c r="AB36" s="298"/>
      <c r="AC36" s="290"/>
      <c r="AD36" s="290"/>
      <c r="AE36" s="290"/>
      <c r="AF36" s="290"/>
      <c r="AG36" s="290"/>
      <c r="AH36" s="290"/>
    </row>
    <row r="37" spans="1:34"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c r="AE37" s="290"/>
      <c r="AF37" s="290"/>
      <c r="AG37" s="290"/>
      <c r="AH37" s="290"/>
    </row>
    <row r="38" spans="1:34"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c r="AE38" s="290"/>
      <c r="AF38" s="290"/>
      <c r="AG38" s="290"/>
      <c r="AH38" s="290"/>
    </row>
    <row r="39" spans="1:34"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c r="AE39" s="290"/>
      <c r="AF39" s="290"/>
      <c r="AG39" s="290"/>
      <c r="AH39" s="290"/>
    </row>
    <row r="40" spans="1:34"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c r="AE40" s="290"/>
      <c r="AF40" s="290"/>
      <c r="AG40" s="290"/>
      <c r="AH40" s="290"/>
    </row>
    <row r="41" spans="1:34"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c r="AE41" s="290"/>
      <c r="AF41" s="290"/>
      <c r="AG41" s="290"/>
      <c r="AH41" s="290"/>
    </row>
    <row r="42" spans="1:34" ht="15.75" customHeight="1" x14ac:dyDescent="0.25">
      <c r="A42" s="290"/>
      <c r="B42" s="31"/>
      <c r="C42" s="303" t="s">
        <v>140</v>
      </c>
      <c r="D42" s="541">
        <v>15</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c r="AE42" s="290"/>
      <c r="AF42" s="290"/>
      <c r="AG42" s="290"/>
      <c r="AH42" s="290"/>
    </row>
    <row r="43" spans="1:34"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c r="AE43" s="290"/>
      <c r="AF43" s="290"/>
      <c r="AG43" s="290"/>
      <c r="AH43" s="290"/>
    </row>
    <row r="44" spans="1:34"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c r="AE44" s="290"/>
      <c r="AF44" s="290"/>
      <c r="AG44" s="290"/>
      <c r="AH44" s="290"/>
    </row>
    <row r="45" spans="1:34"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c r="AE45" s="290"/>
      <c r="AF45" s="290"/>
      <c r="AG45" s="290"/>
      <c r="AH45" s="290"/>
    </row>
    <row r="46" spans="1:34"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c r="AE46" s="313"/>
      <c r="AF46" s="313"/>
      <c r="AG46" s="313"/>
      <c r="AH46" s="313"/>
    </row>
    <row r="47" spans="1:34"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c r="AE47" s="290"/>
      <c r="AF47" s="290"/>
      <c r="AG47" s="290"/>
      <c r="AH47" s="290"/>
    </row>
    <row r="48" spans="1:34"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c r="AE48" s="317"/>
      <c r="AF48" s="317"/>
      <c r="AG48" s="317"/>
      <c r="AH48" s="317"/>
    </row>
    <row r="49" spans="1:34"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c r="AE49" s="317"/>
      <c r="AF49" s="317"/>
      <c r="AG49" s="317"/>
      <c r="AH49" s="317"/>
    </row>
    <row r="50" spans="1:34" ht="15.75" customHeight="1" x14ac:dyDescent="0.25">
      <c r="A50" s="317"/>
      <c r="B50" s="41"/>
      <c r="C50" s="44">
        <v>2024</v>
      </c>
      <c r="D50" s="45">
        <v>45474</v>
      </c>
      <c r="E50" s="560">
        <v>45656</v>
      </c>
      <c r="F50" s="523"/>
      <c r="G50" s="46">
        <v>15</v>
      </c>
      <c r="H50" s="565" t="s">
        <v>451</v>
      </c>
      <c r="I50" s="535"/>
      <c r="J50" s="535"/>
      <c r="K50" s="535"/>
      <c r="L50" s="535"/>
      <c r="M50" s="535"/>
      <c r="N50" s="535"/>
      <c r="O50" s="535"/>
      <c r="P50" s="535"/>
      <c r="Q50" s="535"/>
      <c r="R50" s="535"/>
      <c r="S50" s="535"/>
      <c r="T50" s="535"/>
      <c r="U50" s="535"/>
      <c r="V50" s="535"/>
      <c r="W50" s="535"/>
      <c r="X50" s="535"/>
      <c r="Y50" s="535"/>
      <c r="Z50" s="535"/>
      <c r="AA50" s="523"/>
      <c r="AB50" s="312"/>
      <c r="AC50" s="317"/>
      <c r="AD50" s="317"/>
      <c r="AE50" s="317"/>
      <c r="AF50" s="317"/>
      <c r="AG50" s="317"/>
      <c r="AH50" s="317"/>
    </row>
    <row r="51" spans="1:34" ht="15.75" customHeight="1" x14ac:dyDescent="0.25">
      <c r="A51" s="317"/>
      <c r="B51" s="41"/>
      <c r="C51" s="44">
        <v>2025</v>
      </c>
      <c r="D51" s="45">
        <v>45658</v>
      </c>
      <c r="E51" s="560">
        <v>46021</v>
      </c>
      <c r="F51" s="523"/>
      <c r="G51" s="46">
        <v>30</v>
      </c>
      <c r="H51" s="565" t="s">
        <v>451</v>
      </c>
      <c r="I51" s="535"/>
      <c r="J51" s="535"/>
      <c r="K51" s="535"/>
      <c r="L51" s="535"/>
      <c r="M51" s="535"/>
      <c r="N51" s="535"/>
      <c r="O51" s="535"/>
      <c r="P51" s="535"/>
      <c r="Q51" s="535"/>
      <c r="R51" s="535"/>
      <c r="S51" s="535"/>
      <c r="T51" s="535"/>
      <c r="U51" s="535"/>
      <c r="V51" s="535"/>
      <c r="W51" s="535"/>
      <c r="X51" s="535"/>
      <c r="Y51" s="535"/>
      <c r="Z51" s="535"/>
      <c r="AA51" s="523"/>
      <c r="AB51" s="312"/>
      <c r="AC51" s="317"/>
      <c r="AD51" s="317"/>
      <c r="AE51" s="317"/>
      <c r="AF51" s="317"/>
      <c r="AG51" s="317"/>
      <c r="AH51" s="317"/>
    </row>
    <row r="52" spans="1:34" ht="15.75" customHeight="1" x14ac:dyDescent="0.25">
      <c r="A52" s="317"/>
      <c r="B52" s="41"/>
      <c r="C52" s="44">
        <v>2026</v>
      </c>
      <c r="D52" s="45">
        <v>46023</v>
      </c>
      <c r="E52" s="560">
        <v>46386</v>
      </c>
      <c r="F52" s="523"/>
      <c r="G52" s="46">
        <v>45</v>
      </c>
      <c r="H52" s="565" t="s">
        <v>451</v>
      </c>
      <c r="I52" s="535"/>
      <c r="J52" s="535"/>
      <c r="K52" s="535"/>
      <c r="L52" s="535"/>
      <c r="M52" s="535"/>
      <c r="N52" s="535"/>
      <c r="O52" s="535"/>
      <c r="P52" s="535"/>
      <c r="Q52" s="535"/>
      <c r="R52" s="535"/>
      <c r="S52" s="535"/>
      <c r="T52" s="535"/>
      <c r="U52" s="535"/>
      <c r="V52" s="535"/>
      <c r="W52" s="535"/>
      <c r="X52" s="535"/>
      <c r="Y52" s="535"/>
      <c r="Z52" s="535"/>
      <c r="AA52" s="523"/>
      <c r="AB52" s="312"/>
      <c r="AC52" s="317"/>
      <c r="AD52" s="317"/>
      <c r="AE52" s="317"/>
      <c r="AF52" s="317"/>
      <c r="AG52" s="317"/>
      <c r="AH52" s="317"/>
    </row>
    <row r="53" spans="1:34" ht="15.75" customHeight="1" x14ac:dyDescent="0.25">
      <c r="A53" s="317"/>
      <c r="B53" s="41"/>
      <c r="C53" s="44">
        <v>2027</v>
      </c>
      <c r="D53" s="45">
        <v>46388</v>
      </c>
      <c r="E53" s="560">
        <v>46751</v>
      </c>
      <c r="F53" s="523"/>
      <c r="G53" s="46">
        <v>60</v>
      </c>
      <c r="H53" s="565" t="s">
        <v>451</v>
      </c>
      <c r="I53" s="535"/>
      <c r="J53" s="535"/>
      <c r="K53" s="535"/>
      <c r="L53" s="535"/>
      <c r="M53" s="535"/>
      <c r="N53" s="535"/>
      <c r="O53" s="535"/>
      <c r="P53" s="535"/>
      <c r="Q53" s="535"/>
      <c r="R53" s="535"/>
      <c r="S53" s="535"/>
      <c r="T53" s="535"/>
      <c r="U53" s="535"/>
      <c r="V53" s="535"/>
      <c r="W53" s="535"/>
      <c r="X53" s="535"/>
      <c r="Y53" s="535"/>
      <c r="Z53" s="535"/>
      <c r="AA53" s="523"/>
      <c r="AB53" s="312"/>
      <c r="AC53" s="317"/>
      <c r="AD53" s="317"/>
      <c r="AE53" s="317"/>
      <c r="AF53" s="317"/>
      <c r="AG53" s="317"/>
      <c r="AH53" s="317"/>
    </row>
    <row r="54" spans="1:34"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c r="AE54" s="317"/>
      <c r="AF54" s="317"/>
      <c r="AG54" s="317"/>
      <c r="AH54" s="317"/>
    </row>
    <row r="55" spans="1:34"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c r="AE55" s="290"/>
      <c r="AF55" s="290"/>
      <c r="AG55" s="290"/>
      <c r="AH55" s="290"/>
    </row>
    <row r="56" spans="1:34"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c r="AE56" s="290"/>
      <c r="AF56" s="290"/>
      <c r="AG56" s="290"/>
      <c r="AH56" s="290"/>
    </row>
    <row r="57" spans="1:34"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c r="AE57" s="290"/>
      <c r="AF57" s="290"/>
      <c r="AG57" s="290"/>
      <c r="AH57" s="290"/>
    </row>
    <row r="58" spans="1:34"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c r="AE58" s="290"/>
      <c r="AF58" s="290"/>
      <c r="AG58" s="290"/>
      <c r="AH58" s="290"/>
    </row>
    <row r="59" spans="1:34"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c r="AE59" s="290"/>
      <c r="AF59" s="290"/>
      <c r="AG59" s="290"/>
      <c r="AH59" s="290"/>
    </row>
    <row r="60" spans="1:34"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c r="AE60" s="290"/>
      <c r="AF60" s="290"/>
      <c r="AG60" s="290"/>
      <c r="AH60" s="290"/>
    </row>
    <row r="61" spans="1:34"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c r="AE61" s="290"/>
      <c r="AF61" s="290"/>
      <c r="AG61" s="290"/>
      <c r="AH61" s="290"/>
    </row>
    <row r="62" spans="1:34"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c r="AE62" s="290"/>
      <c r="AF62" s="290"/>
      <c r="AG62" s="290"/>
      <c r="AH62" s="290"/>
    </row>
    <row r="63" spans="1:34"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c r="AE63" s="290"/>
      <c r="AF63" s="290"/>
      <c r="AG63" s="290"/>
      <c r="AH63" s="290"/>
    </row>
    <row r="64" spans="1:34"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c r="AE64" s="290"/>
      <c r="AF64" s="290"/>
      <c r="AG64" s="290"/>
      <c r="AH64" s="290"/>
    </row>
    <row r="65" spans="1:34"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c r="AE65" s="290"/>
      <c r="AF65" s="290"/>
      <c r="AG65" s="290"/>
      <c r="AH65" s="290"/>
    </row>
    <row r="66" spans="1:34"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c r="AE66" s="290"/>
      <c r="AF66" s="290"/>
      <c r="AG66" s="290"/>
      <c r="AH66" s="290"/>
    </row>
    <row r="67" spans="1:34"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c r="AE67" s="290"/>
      <c r="AF67" s="290"/>
      <c r="AG67" s="290"/>
      <c r="AH67" s="290"/>
    </row>
    <row r="68" spans="1:34"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c r="AE68" s="290"/>
      <c r="AF68" s="290"/>
      <c r="AG68" s="290"/>
      <c r="AH68" s="290"/>
    </row>
    <row r="69" spans="1:34"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c r="AE69" s="290"/>
      <c r="AF69" s="290"/>
      <c r="AG69" s="290"/>
      <c r="AH69" s="290"/>
    </row>
    <row r="70" spans="1:34"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c r="AE70" s="290"/>
      <c r="AF70" s="290"/>
      <c r="AG70" s="290"/>
      <c r="AH70" s="290"/>
    </row>
    <row r="71" spans="1:34"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c r="AE71" s="290"/>
      <c r="AF71" s="290"/>
      <c r="AG71" s="290"/>
      <c r="AH71" s="290"/>
    </row>
    <row r="72" spans="1:34"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c r="AE72" s="290"/>
      <c r="AF72" s="290"/>
      <c r="AG72" s="290"/>
      <c r="AH72" s="290"/>
    </row>
    <row r="73" spans="1:34"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c r="AE73" s="290"/>
      <c r="AF73" s="290"/>
      <c r="AG73" s="290"/>
      <c r="AH73" s="290"/>
    </row>
    <row r="74" spans="1:34"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c r="AE74" s="290"/>
      <c r="AF74" s="290"/>
      <c r="AG74" s="290"/>
      <c r="AH74" s="290"/>
    </row>
    <row r="75" spans="1:34"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c r="AE75" s="290"/>
      <c r="AF75" s="290"/>
      <c r="AG75" s="290"/>
      <c r="AH75" s="290"/>
    </row>
    <row r="76" spans="1:34"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c r="AE76" s="290"/>
      <c r="AF76" s="290"/>
      <c r="AG76" s="290"/>
      <c r="AH76" s="290"/>
    </row>
    <row r="77" spans="1:34"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row>
    <row r="78" spans="1:34"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row>
    <row r="79" spans="1:34"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row>
    <row r="80" spans="1:34"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row>
    <row r="81" spans="1:34"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row>
    <row r="82" spans="1:34"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row>
    <row r="83" spans="1:34"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row>
    <row r="84" spans="1:34"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row>
    <row r="85" spans="1:34"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row>
    <row r="86" spans="1:34"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row>
    <row r="87" spans="1:34"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row>
    <row r="88" spans="1:34"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row>
    <row r="89" spans="1:34"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row>
    <row r="90" spans="1:34"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row>
    <row r="91" spans="1:34"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row>
    <row r="92" spans="1:34"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row>
    <row r="93" spans="1:34"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row>
    <row r="94" spans="1:34"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row>
    <row r="95" spans="1:34"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row>
    <row r="96" spans="1:34"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row>
    <row r="97" spans="1:34"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row>
    <row r="98" spans="1:34"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row>
    <row r="99" spans="1:34"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row>
    <row r="100" spans="1:34"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row>
    <row r="101" spans="1:34"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row>
    <row r="102" spans="1:34"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row>
    <row r="103" spans="1:34"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row>
    <row r="104" spans="1:34"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row>
    <row r="105" spans="1:34"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row>
    <row r="106" spans="1:34"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row>
    <row r="107" spans="1:34"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row>
    <row r="108" spans="1:34"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row>
    <row r="109" spans="1:34"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row>
    <row r="110" spans="1:34"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row>
    <row r="111" spans="1:34"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row>
    <row r="112" spans="1:34"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row>
    <row r="113" spans="1:34"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row>
    <row r="114" spans="1:34"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row>
    <row r="116" spans="1:34"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row>
    <row r="117" spans="1:34"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row>
    <row r="118" spans="1:34"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row>
    <row r="119" spans="1:34"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row>
    <row r="120" spans="1:34"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row>
    <row r="121" spans="1:34"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row>
    <row r="122" spans="1:34"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row>
    <row r="123" spans="1:34"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row>
    <row r="124" spans="1:34"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row>
    <row r="125" spans="1:34"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row>
    <row r="127" spans="1:34"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row>
    <row r="128" spans="1:34"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row>
    <row r="129" spans="1:34"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row>
    <row r="130" spans="1:34"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row>
    <row r="131" spans="1:34"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row>
    <row r="132" spans="1:34"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row>
    <row r="133" spans="1:34"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row>
    <row r="134" spans="1:34"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row>
    <row r="135" spans="1:34"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row>
    <row r="136" spans="1:34"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row>
    <row r="137" spans="1:34"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row>
    <row r="138" spans="1:34"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row>
    <row r="139" spans="1:34"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row>
    <row r="140" spans="1:34"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row>
    <row r="141" spans="1:34"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row>
    <row r="142" spans="1:34"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row>
    <row r="143" spans="1:34"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row>
    <row r="144" spans="1:34"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row>
    <row r="145" spans="1:34"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row>
    <row r="146" spans="1:34"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row>
    <row r="147" spans="1:34"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row>
    <row r="148" spans="1:34"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row>
    <row r="149" spans="1:34"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row>
    <row r="150" spans="1:34"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row>
    <row r="151" spans="1:34"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row>
    <row r="152" spans="1:34"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row>
    <row r="153" spans="1:34"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row>
    <row r="154" spans="1:34"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row>
    <row r="155" spans="1:34"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row>
    <row r="156" spans="1:34"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row>
    <row r="157" spans="1:34"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row>
    <row r="158" spans="1:34"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row>
    <row r="159" spans="1:34"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row>
    <row r="160" spans="1:34"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row>
    <row r="161" spans="1:34"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row>
    <row r="162" spans="1:34"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row>
    <row r="163" spans="1:34"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row>
    <row r="164" spans="1:34"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row>
    <row r="165" spans="1:34"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row>
    <row r="166" spans="1:34"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row>
    <row r="167" spans="1:34"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row>
    <row r="168" spans="1:34"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row>
    <row r="169" spans="1:34"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row>
    <row r="170" spans="1:34"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row>
    <row r="171" spans="1:34"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row>
    <row r="172" spans="1:34"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row>
    <row r="173" spans="1:34"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row>
    <row r="174" spans="1:34"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row>
    <row r="175" spans="1:34"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row>
    <row r="176" spans="1:34"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row>
    <row r="177" spans="1:34"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row>
    <row r="178" spans="1:34"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row>
    <row r="179" spans="1:34"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row>
    <row r="180" spans="1:34"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row>
    <row r="181" spans="1:34"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row>
    <row r="182" spans="1:34"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row>
    <row r="183" spans="1:34"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row>
    <row r="184" spans="1:34"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row>
    <row r="185" spans="1:34"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row>
    <row r="186" spans="1:34"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row>
    <row r="187" spans="1:34"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row>
    <row r="188" spans="1:34"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row>
    <row r="189" spans="1:34"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row>
    <row r="190" spans="1:34"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row>
    <row r="191" spans="1:34"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row>
    <row r="192" spans="1:34"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row>
    <row r="193" spans="1:34"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row>
    <row r="194" spans="1:34"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row>
    <row r="195" spans="1:34"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row>
    <row r="196" spans="1:34"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row>
    <row r="197" spans="1:34"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row>
    <row r="198" spans="1:34"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row>
    <row r="199" spans="1:34"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row>
    <row r="200" spans="1:34"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row>
    <row r="201" spans="1:34"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row>
    <row r="202" spans="1:34"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row>
    <row r="203" spans="1:34"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row>
    <row r="204" spans="1:34"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row>
    <row r="205" spans="1:34"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row>
    <row r="206" spans="1:34"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row>
    <row r="207" spans="1:34"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row>
    <row r="208" spans="1:34"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row>
    <row r="209" spans="1:34"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row>
    <row r="210" spans="1:34"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row>
    <row r="211" spans="1:34"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row>
    <row r="212" spans="1:34"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row>
    <row r="213" spans="1:34"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row>
    <row r="214" spans="1:34"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row>
    <row r="215" spans="1:34"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row>
    <row r="216" spans="1:34"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row>
    <row r="217" spans="1:34"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row>
    <row r="218" spans="1:34"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row>
    <row r="219" spans="1:34"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row>
    <row r="220" spans="1:34"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row>
    <row r="221" spans="1:34"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row>
    <row r="222" spans="1:34"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row>
    <row r="223" spans="1:34"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row>
    <row r="224" spans="1:34"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row>
    <row r="225" spans="1:34"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row>
    <row r="226" spans="1:34"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row>
    <row r="227" spans="1:34"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row>
    <row r="228" spans="1:34"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row>
    <row r="229" spans="1:34"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row>
    <row r="230" spans="1:34"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row>
    <row r="231" spans="1:34"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row>
    <row r="232" spans="1:34"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row>
    <row r="233" spans="1:34"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row>
    <row r="234" spans="1:34"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row>
    <row r="235" spans="1:34"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row>
    <row r="236" spans="1:34"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row>
    <row r="237" spans="1:34"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row>
    <row r="238" spans="1:34"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row>
    <row r="239" spans="1:34"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row>
    <row r="240" spans="1:34"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row>
    <row r="241" spans="1:34"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row>
    <row r="242" spans="1:34"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row>
    <row r="243" spans="1:34"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row>
    <row r="244" spans="1:34"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row>
    <row r="245" spans="1:34"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row>
    <row r="246" spans="1:34"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row>
    <row r="247" spans="1:34"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row>
    <row r="248" spans="1:34"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row>
    <row r="249" spans="1:34"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row>
    <row r="250" spans="1:34"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row>
    <row r="251" spans="1:34"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row>
    <row r="252" spans="1:34"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row>
    <row r="253" spans="1:34"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row>
    <row r="254" spans="1:34"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row>
    <row r="255" spans="1:34"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row>
    <row r="256" spans="1:34"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row>
    <row r="257" spans="1:34"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row>
    <row r="258" spans="1:34"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row>
    <row r="259" spans="1:34"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row>
    <row r="260" spans="1:34"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row>
    <row r="261" spans="1:34"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row>
    <row r="262" spans="1:34"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row>
    <row r="263" spans="1:34"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row>
    <row r="264" spans="1:34"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row>
    <row r="265" spans="1:34"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row>
    <row r="266" spans="1:34"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row>
    <row r="267" spans="1:34"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row>
    <row r="268" spans="1:34"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row>
    <row r="269" spans="1:34"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row>
    <row r="270" spans="1:34"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row>
    <row r="271" spans="1:34"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row>
    <row r="272" spans="1:34"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row>
    <row r="273" spans="1:34"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row>
    <row r="274" spans="1:34"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row>
    <row r="275" spans="1:34"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row>
    <row r="276" spans="1:34"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row>
    <row r="277" spans="1:34"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row>
    <row r="278" spans="1:34"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row>
    <row r="279" spans="1:34"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row>
    <row r="280" spans="1:34"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row>
    <row r="281" spans="1:34"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row>
    <row r="282" spans="1:34"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row>
    <row r="283" spans="1:34"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row>
    <row r="284" spans="1:34"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row>
    <row r="285" spans="1:34"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row>
    <row r="286" spans="1:34"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row>
    <row r="287" spans="1:34"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row>
    <row r="288" spans="1:34"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row>
    <row r="289" spans="1:34"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row>
    <row r="290" spans="1:34"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row>
    <row r="291" spans="1:34"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row>
    <row r="292" spans="1:34"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row>
    <row r="293" spans="1:34"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row>
    <row r="294" spans="1:34"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row>
    <row r="295" spans="1:34"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row>
    <row r="296" spans="1:34"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row>
    <row r="297" spans="1:34"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row>
    <row r="298" spans="1:34"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row>
    <row r="299" spans="1:34"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row>
    <row r="300" spans="1:34"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row>
    <row r="301" spans="1:34"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row>
    <row r="302" spans="1:34"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row>
    <row r="303" spans="1:34"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row>
    <row r="304" spans="1:34"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row>
    <row r="305" spans="1:34"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row>
    <row r="306" spans="1:34"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row>
    <row r="307" spans="1:34"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row>
    <row r="308" spans="1:34"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row>
    <row r="309" spans="1:34"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row>
    <row r="310" spans="1:34"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row>
    <row r="311" spans="1:34"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row>
    <row r="312" spans="1:34"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row>
    <row r="313" spans="1:34"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row>
    <row r="314" spans="1:34"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row>
    <row r="315" spans="1:34"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row>
    <row r="316" spans="1:34"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row>
    <row r="317" spans="1:34"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row>
    <row r="318" spans="1:34"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row>
    <row r="319" spans="1:34"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row>
    <row r="320" spans="1:34"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row>
    <row r="321" spans="1:34"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row>
    <row r="322" spans="1:34"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row>
    <row r="323" spans="1:34"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row>
    <row r="324" spans="1:34"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row>
    <row r="325" spans="1:34"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row>
    <row r="326" spans="1:34"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row>
    <row r="327" spans="1:34"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row>
    <row r="328" spans="1:34"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row>
    <row r="329" spans="1:34"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row>
    <row r="330" spans="1:34"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row>
    <row r="331" spans="1:34"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row>
    <row r="332" spans="1:34"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row>
    <row r="333" spans="1:34"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row>
    <row r="334" spans="1:34"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row>
    <row r="335" spans="1:34"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row>
    <row r="336" spans="1:34"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row>
    <row r="337" spans="1:34"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row>
    <row r="338" spans="1:34"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row>
    <row r="339" spans="1:34"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row>
    <row r="340" spans="1:34"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row>
    <row r="341" spans="1:34"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row>
    <row r="342" spans="1:34"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row>
    <row r="343" spans="1:34"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row>
    <row r="344" spans="1:34"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row>
    <row r="345" spans="1:34"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row>
    <row r="346" spans="1:34"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row>
    <row r="347" spans="1:34"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row>
    <row r="348" spans="1:34"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row>
    <row r="349" spans="1:34"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row>
    <row r="350" spans="1:34"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row>
    <row r="351" spans="1:34"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row>
    <row r="352" spans="1:34"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row>
    <row r="353" spans="1:34"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row>
    <row r="354" spans="1:34"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row>
    <row r="355" spans="1:34"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row>
    <row r="356" spans="1:34"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row>
    <row r="357" spans="1:34"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row>
    <row r="358" spans="1:34"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row>
    <row r="359" spans="1:34"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row>
    <row r="360" spans="1:34"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row>
    <row r="361" spans="1:34"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row>
    <row r="362" spans="1:34"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row>
    <row r="363" spans="1:34"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row>
    <row r="364" spans="1:34"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row>
    <row r="365" spans="1:34"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row>
    <row r="366" spans="1:34"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row>
    <row r="367" spans="1:34"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row>
    <row r="368" spans="1:34"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row>
    <row r="369" spans="1:34"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row>
    <row r="370" spans="1:34"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row>
    <row r="371" spans="1:34"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row>
    <row r="372" spans="1:34"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row>
    <row r="373" spans="1:34"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row>
    <row r="374" spans="1:34"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row>
    <row r="375" spans="1:34"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row>
    <row r="376" spans="1:34"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row>
    <row r="377" spans="1:34"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row>
    <row r="378" spans="1:34"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row>
    <row r="379" spans="1:34"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row>
    <row r="380" spans="1:34"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row>
    <row r="381" spans="1:34"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row>
    <row r="382" spans="1:34"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row>
    <row r="383" spans="1:34"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row>
    <row r="384" spans="1:34"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row>
    <row r="385" spans="1:34"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row>
    <row r="386" spans="1:34"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row>
    <row r="387" spans="1:34"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row>
    <row r="388" spans="1:34"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row>
    <row r="389" spans="1:34"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row>
    <row r="390" spans="1:34"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row>
    <row r="391" spans="1:34"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row>
    <row r="392" spans="1:34"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row>
    <row r="393" spans="1:34"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row>
    <row r="394" spans="1:34"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row>
    <row r="395" spans="1:34"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row>
    <row r="396" spans="1:34"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row>
    <row r="397" spans="1:34"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row>
    <row r="398" spans="1:34"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row>
    <row r="399" spans="1:34"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row>
    <row r="400" spans="1:34"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row>
    <row r="401" spans="1:34"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row>
    <row r="402" spans="1:34"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row>
    <row r="403" spans="1:34"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row>
    <row r="404" spans="1:34"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row>
    <row r="405" spans="1:34"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row>
    <row r="406" spans="1:34"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row>
    <row r="407" spans="1:34"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row>
    <row r="408" spans="1:34"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row>
    <row r="409" spans="1:34"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row>
    <row r="410" spans="1:34"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row>
    <row r="411" spans="1:34"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row>
    <row r="412" spans="1:34"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row>
    <row r="413" spans="1:34"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row>
    <row r="414" spans="1:34"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row>
    <row r="415" spans="1:34"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row>
    <row r="416" spans="1:34"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row>
    <row r="417" spans="1:34"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row>
    <row r="418" spans="1:34"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row>
    <row r="419" spans="1:34"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row>
    <row r="420" spans="1:34"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row>
    <row r="421" spans="1:34"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row>
    <row r="422" spans="1:34"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row>
    <row r="423" spans="1:34"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row>
    <row r="424" spans="1:34"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row>
    <row r="425" spans="1:34"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row>
    <row r="426" spans="1:34"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row>
    <row r="427" spans="1:34"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row>
    <row r="428" spans="1:34"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row>
    <row r="429" spans="1:34"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row>
    <row r="430" spans="1:34"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row>
    <row r="431" spans="1:34"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row>
    <row r="432" spans="1:34"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row>
    <row r="433" spans="1:34"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row>
    <row r="434" spans="1:34"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row>
    <row r="435" spans="1:34"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row>
    <row r="436" spans="1:34"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row>
    <row r="437" spans="1:34"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row>
    <row r="438" spans="1:34"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row>
    <row r="439" spans="1:34"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row>
    <row r="440" spans="1:34"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row>
    <row r="441" spans="1:34"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row>
    <row r="442" spans="1:34"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row>
    <row r="443" spans="1:34"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row>
    <row r="444" spans="1:34"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row>
    <row r="445" spans="1:34"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row>
    <row r="446" spans="1:34"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row>
    <row r="447" spans="1:34"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row>
    <row r="448" spans="1:34"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row>
    <row r="449" spans="1:34"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row>
    <row r="450" spans="1:34"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row>
    <row r="451" spans="1:34"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row>
    <row r="452" spans="1:34"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row>
    <row r="453" spans="1:34"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row>
    <row r="454" spans="1:34"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row>
    <row r="455" spans="1:34"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row>
    <row r="456" spans="1:34"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row>
    <row r="457" spans="1:34"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row>
    <row r="458" spans="1:34"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row>
    <row r="459" spans="1:34"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row>
    <row r="460" spans="1:34"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row>
    <row r="461" spans="1:34"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row>
    <row r="462" spans="1:34"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row>
    <row r="463" spans="1:34"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row>
    <row r="464" spans="1:34"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row>
    <row r="465" spans="1:34"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row>
    <row r="466" spans="1:34"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row>
    <row r="467" spans="1:34"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row>
    <row r="468" spans="1:34"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row>
    <row r="469" spans="1:34"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row>
    <row r="470" spans="1:34"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row>
    <row r="471" spans="1:34"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row>
    <row r="472" spans="1:34"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row>
    <row r="473" spans="1:34"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row>
    <row r="474" spans="1:34"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row>
    <row r="475" spans="1:34"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row>
    <row r="476" spans="1:34"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row>
    <row r="477" spans="1:34"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row>
    <row r="478" spans="1:34"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row>
    <row r="479" spans="1:34"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row>
    <row r="480" spans="1:34"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row>
    <row r="481" spans="1:34"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row>
    <row r="482" spans="1:34"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row>
    <row r="483" spans="1:34"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row>
    <row r="484" spans="1:34"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row>
    <row r="485" spans="1:34"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row>
    <row r="486" spans="1:34"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row>
    <row r="487" spans="1:34"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row>
    <row r="488" spans="1:34"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row>
    <row r="489" spans="1:34"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row>
    <row r="490" spans="1:34"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row>
    <row r="491" spans="1:34"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row>
    <row r="492" spans="1:34"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row>
    <row r="493" spans="1:34"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row>
    <row r="494" spans="1:34"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row>
    <row r="495" spans="1:34"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row>
    <row r="496" spans="1:34"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row>
    <row r="497" spans="1:34"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row>
    <row r="498" spans="1:34"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row>
    <row r="499" spans="1:34"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row>
    <row r="500" spans="1:34"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row>
    <row r="501" spans="1:34"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row>
    <row r="502" spans="1:34"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row>
    <row r="503" spans="1:34"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row>
    <row r="504" spans="1:34"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row>
    <row r="505" spans="1:34"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row>
    <row r="506" spans="1:34"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row>
    <row r="507" spans="1:34"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row>
    <row r="508" spans="1:34"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row>
    <row r="509" spans="1:34"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row>
    <row r="510" spans="1:34"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row>
    <row r="511" spans="1:34"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row>
    <row r="512" spans="1:34"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row>
    <row r="513" spans="1:34"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row>
    <row r="514" spans="1:34"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row>
    <row r="515" spans="1:34"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row>
    <row r="516" spans="1:34"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row>
    <row r="517" spans="1:34"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row>
    <row r="518" spans="1:34"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row>
    <row r="519" spans="1:34"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row>
    <row r="520" spans="1:34"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row>
    <row r="521" spans="1:34"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row>
    <row r="522" spans="1:34"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row>
    <row r="523" spans="1:34"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row>
    <row r="524" spans="1:34"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row>
    <row r="525" spans="1:34"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row>
    <row r="526" spans="1:34"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row>
    <row r="527" spans="1:34"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row>
    <row r="528" spans="1:34"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row>
    <row r="529" spans="1:34"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row>
    <row r="530" spans="1:34"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row>
    <row r="531" spans="1:34"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row>
    <row r="532" spans="1:34"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row>
    <row r="533" spans="1:34"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row>
    <row r="534" spans="1:34"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row>
    <row r="535" spans="1:34"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row>
    <row r="536" spans="1:34"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row>
    <row r="537" spans="1:34"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row>
    <row r="538" spans="1:34"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row>
    <row r="539" spans="1:34"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row>
    <row r="540" spans="1:34"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row>
    <row r="541" spans="1:34"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row>
    <row r="542" spans="1:34"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row>
    <row r="543" spans="1:34"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row>
    <row r="544" spans="1:34"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row>
    <row r="545" spans="1:34"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row>
    <row r="546" spans="1:34"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row>
    <row r="547" spans="1:34"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row>
    <row r="548" spans="1:34"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row>
    <row r="549" spans="1:34"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row>
    <row r="550" spans="1:34"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row>
    <row r="551" spans="1:34"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row>
    <row r="552" spans="1:34"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row>
    <row r="553" spans="1:34"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row>
    <row r="554" spans="1:34"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row>
    <row r="555" spans="1:34"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row>
    <row r="556" spans="1:34"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row>
    <row r="557" spans="1:34"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row>
    <row r="558" spans="1:34"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row>
    <row r="559" spans="1:34"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row>
    <row r="560" spans="1:34"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row>
    <row r="561" spans="1:34"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row>
    <row r="562" spans="1:34"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row>
    <row r="563" spans="1:34"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row>
    <row r="564" spans="1:34"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row>
    <row r="565" spans="1:34"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row>
    <row r="566" spans="1:34"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row>
    <row r="567" spans="1:34"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row>
    <row r="568" spans="1:34"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row>
    <row r="569" spans="1:34"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row>
    <row r="570" spans="1:34"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row>
    <row r="571" spans="1:34"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row>
    <row r="572" spans="1:34"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row>
    <row r="573" spans="1:34"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row>
    <row r="574" spans="1:34"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row>
    <row r="575" spans="1:34"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row>
    <row r="576" spans="1:34"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row>
    <row r="577" spans="1:34"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row>
    <row r="578" spans="1:34"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row>
    <row r="579" spans="1:34"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row>
    <row r="580" spans="1:34"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row>
    <row r="581" spans="1:34"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row>
    <row r="582" spans="1:34"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row>
    <row r="583" spans="1:34"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row>
    <row r="584" spans="1:34"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row>
    <row r="585" spans="1:34"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row>
    <row r="586" spans="1:34"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row>
    <row r="587" spans="1:34"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row>
    <row r="588" spans="1:34"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row>
    <row r="589" spans="1:34"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row>
    <row r="590" spans="1:34"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row>
    <row r="591" spans="1:34"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row>
    <row r="592" spans="1:34"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row>
    <row r="593" spans="1:34"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row>
    <row r="594" spans="1:34"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row>
    <row r="595" spans="1:34"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row>
    <row r="596" spans="1:34"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row>
    <row r="597" spans="1:34"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row>
    <row r="598" spans="1:34"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row>
    <row r="599" spans="1:34"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row>
    <row r="600" spans="1:34"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row>
    <row r="601" spans="1:34"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row>
    <row r="602" spans="1:34"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row>
    <row r="603" spans="1:34"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row>
    <row r="604" spans="1:34"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row>
    <row r="605" spans="1:34"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row>
    <row r="606" spans="1:34"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row>
    <row r="607" spans="1:34"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row>
    <row r="608" spans="1:34"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row>
    <row r="609" spans="1:34"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row>
    <row r="610" spans="1:34"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row>
    <row r="611" spans="1:34"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row>
    <row r="612" spans="1:34"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row>
    <row r="613" spans="1:34"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row>
    <row r="614" spans="1:34"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row>
    <row r="615" spans="1:34"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row>
    <row r="616" spans="1:34"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row>
    <row r="617" spans="1:34"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row>
    <row r="618" spans="1:34"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row>
    <row r="619" spans="1:34"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row>
    <row r="620" spans="1:34"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row>
    <row r="621" spans="1:34"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row>
    <row r="622" spans="1:34"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row>
    <row r="623" spans="1:34"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row>
    <row r="624" spans="1:34"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row>
    <row r="625" spans="1:34"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row>
    <row r="626" spans="1:34"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row>
    <row r="627" spans="1:34"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row>
    <row r="628" spans="1:34"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row>
    <row r="629" spans="1:34"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row>
    <row r="630" spans="1:34"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row>
    <row r="631" spans="1:34"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row>
    <row r="632" spans="1:34"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row>
    <row r="633" spans="1:34"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row>
    <row r="634" spans="1:34"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row>
    <row r="635" spans="1:34"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row>
    <row r="636" spans="1:34"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row>
    <row r="637" spans="1:34"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row>
    <row r="638" spans="1:34"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row>
    <row r="639" spans="1:34"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row>
    <row r="640" spans="1:34"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row>
    <row r="641" spans="1:34"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row>
    <row r="642" spans="1:34"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row>
    <row r="643" spans="1:34"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row>
    <row r="644" spans="1:34"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row>
    <row r="645" spans="1:34"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row>
    <row r="646" spans="1:34"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row>
    <row r="647" spans="1:34"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row>
    <row r="648" spans="1:34"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row>
    <row r="649" spans="1:34"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row>
    <row r="650" spans="1:34"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row>
    <row r="651" spans="1:34"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row>
    <row r="652" spans="1:34"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row>
    <row r="653" spans="1:34"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row>
    <row r="654" spans="1:34"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row>
    <row r="655" spans="1:34"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row>
    <row r="656" spans="1:34"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row>
    <row r="657" spans="1:34"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row>
    <row r="658" spans="1:34"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row>
    <row r="659" spans="1:34"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row>
    <row r="660" spans="1:34"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row>
    <row r="661" spans="1:34"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row>
    <row r="662" spans="1:34"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row>
    <row r="663" spans="1:34"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row>
    <row r="664" spans="1:34"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row>
    <row r="665" spans="1:34"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row>
    <row r="666" spans="1:34"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row>
    <row r="667" spans="1:34"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row>
    <row r="668" spans="1:34"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row>
    <row r="669" spans="1:34"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row>
    <row r="670" spans="1:34"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row>
    <row r="671" spans="1:34"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row>
    <row r="672" spans="1:34"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row>
    <row r="673" spans="1:34"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row>
    <row r="674" spans="1:34"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row>
    <row r="675" spans="1:34"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row>
    <row r="676" spans="1:34"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row>
    <row r="677" spans="1:34"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row>
    <row r="678" spans="1:34"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row>
    <row r="679" spans="1:34"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row>
    <row r="680" spans="1:34"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row>
    <row r="681" spans="1:34"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row>
    <row r="682" spans="1:34"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row>
    <row r="683" spans="1:34"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row>
    <row r="684" spans="1:34"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row>
    <row r="685" spans="1:34"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row>
    <row r="686" spans="1:34"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row>
    <row r="687" spans="1:34"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row>
    <row r="688" spans="1:34"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row>
    <row r="689" spans="1:34"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row>
    <row r="690" spans="1:34"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row>
    <row r="691" spans="1:34"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row>
    <row r="692" spans="1:34"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row>
    <row r="693" spans="1:34"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row>
    <row r="694" spans="1:34"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row>
    <row r="695" spans="1:34"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row>
    <row r="696" spans="1:34"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row>
    <row r="697" spans="1:34"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row>
    <row r="698" spans="1:34"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row>
    <row r="699" spans="1:34"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row>
    <row r="700" spans="1:34"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row>
    <row r="701" spans="1:34"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row>
    <row r="702" spans="1:34"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row>
    <row r="703" spans="1:34"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row>
    <row r="704" spans="1:34"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row>
    <row r="705" spans="1:34"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row>
    <row r="706" spans="1:34"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row>
    <row r="707" spans="1:34"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row>
    <row r="708" spans="1:34"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row>
    <row r="709" spans="1:34"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row>
    <row r="710" spans="1:34"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row>
    <row r="711" spans="1:34"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row>
    <row r="712" spans="1:34"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row>
    <row r="713" spans="1:34"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row>
    <row r="714" spans="1:34"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row>
    <row r="715" spans="1:34"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row>
    <row r="716" spans="1:34"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row>
    <row r="717" spans="1:34"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row>
    <row r="718" spans="1:34"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row>
    <row r="719" spans="1:34"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row>
    <row r="720" spans="1:34"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row>
    <row r="721" spans="1:34"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row>
    <row r="722" spans="1:34"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row>
    <row r="723" spans="1:34"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row>
    <row r="724" spans="1:34"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row>
    <row r="725" spans="1:34"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row>
    <row r="726" spans="1:34"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row>
    <row r="727" spans="1:34"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row>
    <row r="728" spans="1:34"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row>
    <row r="729" spans="1:34"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row>
    <row r="730" spans="1:34"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row>
    <row r="731" spans="1:34"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row>
    <row r="732" spans="1:34"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row>
    <row r="733" spans="1:34"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row>
    <row r="734" spans="1:34"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row>
    <row r="735" spans="1:34"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row>
    <row r="736" spans="1:34"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row>
    <row r="737" spans="1:34"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row>
    <row r="738" spans="1:34"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row>
    <row r="739" spans="1:34"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row>
    <row r="740" spans="1:34"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row>
    <row r="741" spans="1:34"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row>
    <row r="742" spans="1:34"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row>
    <row r="743" spans="1:34"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row>
    <row r="744" spans="1:34"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row>
    <row r="745" spans="1:34"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row>
    <row r="746" spans="1:34"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row>
    <row r="747" spans="1:34"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row>
    <row r="748" spans="1:34"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row>
    <row r="749" spans="1:34"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row>
    <row r="750" spans="1:34"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row>
    <row r="751" spans="1:34"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row>
    <row r="752" spans="1:34"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row>
    <row r="753" spans="1:34"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row>
    <row r="754" spans="1:34"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row>
    <row r="755" spans="1:34"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row>
    <row r="756" spans="1:34"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row>
    <row r="757" spans="1:34"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row>
    <row r="758" spans="1:34"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row>
    <row r="759" spans="1:34"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row>
    <row r="760" spans="1:34"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row>
    <row r="761" spans="1:34"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row>
    <row r="762" spans="1:34"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row>
    <row r="763" spans="1:34"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row>
    <row r="764" spans="1:34"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row>
    <row r="765" spans="1:34"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row>
    <row r="766" spans="1:34"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row>
    <row r="767" spans="1:34"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row>
    <row r="768" spans="1:34"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row>
    <row r="769" spans="1:34"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row>
    <row r="770" spans="1:34"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row>
    <row r="771" spans="1:34"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row>
    <row r="772" spans="1:34"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row>
    <row r="773" spans="1:34"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row>
    <row r="774" spans="1:34"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row>
    <row r="775" spans="1:34"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row>
    <row r="776" spans="1:34"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row>
    <row r="777" spans="1:34"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row>
    <row r="778" spans="1:34"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row>
    <row r="779" spans="1:34"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row>
    <row r="780" spans="1:34"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row>
    <row r="781" spans="1:34"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row>
    <row r="782" spans="1:34"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row>
    <row r="783" spans="1:34"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row>
    <row r="784" spans="1:34"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row>
    <row r="785" spans="1:34"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row>
    <row r="786" spans="1:34"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row>
    <row r="787" spans="1:34"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row>
    <row r="788" spans="1:34"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row>
    <row r="789" spans="1:34"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row>
    <row r="790" spans="1:34"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row>
    <row r="791" spans="1:34"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row>
    <row r="792" spans="1:34"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row>
    <row r="793" spans="1:34"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row>
    <row r="794" spans="1:34"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row>
    <row r="795" spans="1:34"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row>
    <row r="796" spans="1:34"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row>
    <row r="797" spans="1:34"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row>
    <row r="798" spans="1:34"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row>
    <row r="799" spans="1:34"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row>
    <row r="800" spans="1:34"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row>
    <row r="801" spans="1:34"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row>
    <row r="802" spans="1:34"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row>
    <row r="803" spans="1:34"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row>
    <row r="804" spans="1:34"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row>
    <row r="805" spans="1:34"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row>
    <row r="806" spans="1:34"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row>
    <row r="807" spans="1:34"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row>
    <row r="808" spans="1:34"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row>
    <row r="809" spans="1:34"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row>
    <row r="810" spans="1:34"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row>
    <row r="811" spans="1:34"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row>
    <row r="812" spans="1:34"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row>
    <row r="813" spans="1:34"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row>
    <row r="814" spans="1:34"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row>
    <row r="815" spans="1:34"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row>
    <row r="816" spans="1:34"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row>
    <row r="817" spans="1:34"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row>
    <row r="818" spans="1:34"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row>
    <row r="819" spans="1:34"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row>
    <row r="820" spans="1:34"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row>
    <row r="821" spans="1:34"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row>
    <row r="822" spans="1:34"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row>
    <row r="823" spans="1:34"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row>
    <row r="824" spans="1:34"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row>
    <row r="825" spans="1:34"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row>
    <row r="826" spans="1:34"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row>
    <row r="827" spans="1:34"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row>
    <row r="828" spans="1:34"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row>
    <row r="829" spans="1:34"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row>
    <row r="830" spans="1:34"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row>
    <row r="831" spans="1:34"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row>
    <row r="832" spans="1:34"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row>
    <row r="833" spans="1:34"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row>
    <row r="834" spans="1:34"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row>
    <row r="835" spans="1:34"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row>
    <row r="836" spans="1:34"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row>
    <row r="837" spans="1:34"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row>
    <row r="838" spans="1:34"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row>
    <row r="839" spans="1:34"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row>
    <row r="840" spans="1:34"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row>
    <row r="841" spans="1:34"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row>
    <row r="842" spans="1:34"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row>
    <row r="843" spans="1:34"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row>
    <row r="844" spans="1:34"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row>
    <row r="845" spans="1:34"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row>
    <row r="846" spans="1:34"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row>
    <row r="847" spans="1:34"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row>
    <row r="848" spans="1:34"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row>
    <row r="849" spans="1:34"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row>
    <row r="850" spans="1:34"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row>
    <row r="851" spans="1:34"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row>
    <row r="852" spans="1:34"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row>
    <row r="853" spans="1:34"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row>
    <row r="854" spans="1:34"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row>
    <row r="855" spans="1:34"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row>
    <row r="856" spans="1:34"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row>
    <row r="857" spans="1:34"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row>
    <row r="858" spans="1:34"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row>
    <row r="859" spans="1:34"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row>
    <row r="860" spans="1:34"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row>
    <row r="861" spans="1:34"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row>
    <row r="862" spans="1:34"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row>
    <row r="863" spans="1:34"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row>
    <row r="864" spans="1:34"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row>
    <row r="865" spans="1:34"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row>
    <row r="866" spans="1:34"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row>
    <row r="867" spans="1:34"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row>
    <row r="868" spans="1:34"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row>
    <row r="869" spans="1:34"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row>
    <row r="870" spans="1:34"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row>
    <row r="871" spans="1:34"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row>
    <row r="872" spans="1:34"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row>
    <row r="873" spans="1:34"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row>
    <row r="874" spans="1:34"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row>
    <row r="875" spans="1:34"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row>
    <row r="876" spans="1:34"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row>
    <row r="877" spans="1:34"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row>
    <row r="878" spans="1:34"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row>
    <row r="879" spans="1:34"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row>
    <row r="880" spans="1:34"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row>
    <row r="881" spans="1:34"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row>
    <row r="882" spans="1:34"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row>
    <row r="883" spans="1:34"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row>
    <row r="884" spans="1:34"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row>
    <row r="885" spans="1:34"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row>
    <row r="886" spans="1:34"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row>
    <row r="887" spans="1:34"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row>
    <row r="888" spans="1:34"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row>
    <row r="889" spans="1:34"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row>
    <row r="890" spans="1:34"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row>
    <row r="891" spans="1:34"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row>
    <row r="892" spans="1:34"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row>
    <row r="893" spans="1:34"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row>
    <row r="894" spans="1:34"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row>
    <row r="895" spans="1:34"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row>
    <row r="896" spans="1:34"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row>
    <row r="897" spans="1:34"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row>
    <row r="898" spans="1:34"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row>
    <row r="899" spans="1:34"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row>
    <row r="900" spans="1:34"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row>
    <row r="901" spans="1:34"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row>
    <row r="902" spans="1:34"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row>
    <row r="903" spans="1:34"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row>
    <row r="904" spans="1:34"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row>
    <row r="905" spans="1:34"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row>
    <row r="906" spans="1:34"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row>
    <row r="907" spans="1:34"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row>
    <row r="908" spans="1:34"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row>
    <row r="909" spans="1:34"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row>
    <row r="910" spans="1:34"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row>
    <row r="911" spans="1:34"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row>
    <row r="912" spans="1:34"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row>
    <row r="913" spans="1:34"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row>
    <row r="914" spans="1:34"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row>
    <row r="915" spans="1:34"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row>
    <row r="916" spans="1:34"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row>
    <row r="917" spans="1:34"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row>
    <row r="918" spans="1:34"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row>
    <row r="919" spans="1:34"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row>
    <row r="920" spans="1:34"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row>
    <row r="921" spans="1:34"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row>
    <row r="922" spans="1:34"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row>
    <row r="923" spans="1:34"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row>
    <row r="924" spans="1:34"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row>
    <row r="925" spans="1:34"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row>
    <row r="926" spans="1:34"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row>
    <row r="927" spans="1:34"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row>
    <row r="928" spans="1:34"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row>
    <row r="929" spans="1:34"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row>
    <row r="930" spans="1:34"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row>
    <row r="931" spans="1:34"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row>
    <row r="932" spans="1:34"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row>
    <row r="933" spans="1:34"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row>
    <row r="934" spans="1:34"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row>
    <row r="935" spans="1:34"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row>
    <row r="936" spans="1:34"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row>
    <row r="937" spans="1:34"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row>
    <row r="938" spans="1:34"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row>
    <row r="939" spans="1:34"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row>
    <row r="940" spans="1:34"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row>
    <row r="941" spans="1:34"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row>
    <row r="942" spans="1:34"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row>
    <row r="943" spans="1:34"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row>
    <row r="944" spans="1:34"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row>
    <row r="945" spans="1:34"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row>
    <row r="946" spans="1:34"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row>
    <row r="947" spans="1:34"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row>
    <row r="948" spans="1:34"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row>
    <row r="949" spans="1:34"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row>
    <row r="950" spans="1:34"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row>
    <row r="951" spans="1:34"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row>
    <row r="952" spans="1:34"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row>
    <row r="953" spans="1:34"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row>
    <row r="954" spans="1:34"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row>
    <row r="955" spans="1:34"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row>
    <row r="956" spans="1:34"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row>
    <row r="957" spans="1:34"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row>
    <row r="958" spans="1:34"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row>
    <row r="959" spans="1:34"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row>
    <row r="960" spans="1:34"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row>
    <row r="961" spans="1:34"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row>
    <row r="962" spans="1:34"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row>
    <row r="963" spans="1:34"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row>
    <row r="964" spans="1:34"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row>
    <row r="965" spans="1:34"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row>
    <row r="966" spans="1:34"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row>
    <row r="967" spans="1:34"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row>
    <row r="968" spans="1:34"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row>
    <row r="969" spans="1:34"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row>
    <row r="970" spans="1:34"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row>
    <row r="971" spans="1:34"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row>
    <row r="972" spans="1:34"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row>
    <row r="973" spans="1:34"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row>
    <row r="974" spans="1:34"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row>
    <row r="975" spans="1:34"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row>
    <row r="976" spans="1:34"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row>
    <row r="977" spans="1:34"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row>
    <row r="978" spans="1:34"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row>
    <row r="979" spans="1:34"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row>
    <row r="980" spans="1:34"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row>
    <row r="981" spans="1:34"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row>
    <row r="982" spans="1:34"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row>
    <row r="983" spans="1:34"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row>
    <row r="984" spans="1:34"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row>
    <row r="985" spans="1:34"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row>
    <row r="986" spans="1:34"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row>
    <row r="987" spans="1:34"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row>
    <row r="988" spans="1:34"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row>
    <row r="989" spans="1:34"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row>
    <row r="990" spans="1:34"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row>
    <row r="991" spans="1:34"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row>
    <row r="992" spans="1:34"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row>
    <row r="993" spans="1:34"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row>
    <row r="994" spans="1:34"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row>
    <row r="995" spans="1:34"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row>
    <row r="996" spans="1:34"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row>
    <row r="997" spans="1:34"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row>
    <row r="998" spans="1:34"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row>
    <row r="999" spans="1:34"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row>
    <row r="1000" spans="1:34"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460</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46" t="s">
        <v>125</v>
      </c>
      <c r="D12" s="547"/>
      <c r="E12" s="544" t="s">
        <v>441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461</v>
      </c>
      <c r="D14" s="531"/>
      <c r="E14" s="548" t="s">
        <v>462</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row>
    <row r="15" spans="1:30"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row>
    <row r="16" spans="1:30"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row>
    <row r="17" spans="1:30" ht="15" customHeight="1" x14ac:dyDescent="0.25">
      <c r="A17" s="290"/>
      <c r="B17" s="31"/>
      <c r="C17" s="532" t="s">
        <v>463</v>
      </c>
      <c r="D17" s="531"/>
      <c r="E17" s="548" t="s">
        <v>464</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row>
    <row r="18" spans="1:30"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row>
    <row r="19" spans="1:30"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row>
    <row r="20" spans="1:30"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row>
    <row r="21" spans="1:30"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row>
    <row r="22" spans="1:30" ht="29.25" customHeight="1" x14ac:dyDescent="0.25">
      <c r="A22" s="290"/>
      <c r="B22" s="31"/>
      <c r="C22" s="533" t="s">
        <v>465</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row>
    <row r="23" spans="1:30"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row>
    <row r="24" spans="1:30"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row>
    <row r="25" spans="1:30" ht="15" customHeight="1" x14ac:dyDescent="0.25">
      <c r="A25" s="290"/>
      <c r="B25" s="31"/>
      <c r="C25" s="548" t="s">
        <v>466</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row>
    <row r="26" spans="1:30"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row>
    <row r="27" spans="1:30"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row>
    <row r="28" spans="1:30"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row>
    <row r="29" spans="1:30"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row>
    <row r="30" spans="1:30"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33</v>
      </c>
      <c r="X30" s="535"/>
      <c r="Y30" s="535"/>
      <c r="Z30" s="535"/>
      <c r="AA30" s="523"/>
      <c r="AB30" s="298"/>
      <c r="AC30" s="290"/>
      <c r="AD30" s="290"/>
    </row>
    <row r="31" spans="1:30"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row>
    <row r="32" spans="1:30"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row>
    <row r="33" spans="1:30" ht="39.75" customHeight="1" x14ac:dyDescent="0.25">
      <c r="A33" s="290"/>
      <c r="B33" s="31"/>
      <c r="C33" s="981" t="s">
        <v>433</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row>
    <row r="34" spans="1:30"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row>
    <row r="35" spans="1:30"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row>
    <row r="36" spans="1:30" ht="29.25" customHeight="1" x14ac:dyDescent="0.25">
      <c r="A36" s="290"/>
      <c r="B36" s="31"/>
      <c r="C36" s="541" t="s">
        <v>434</v>
      </c>
      <c r="D36" s="535"/>
      <c r="E36" s="535"/>
      <c r="F36" s="535"/>
      <c r="G36" s="535"/>
      <c r="H36" s="535"/>
      <c r="I36" s="535"/>
      <c r="J36" s="535"/>
      <c r="K36" s="523"/>
      <c r="L36" s="300"/>
      <c r="M36" s="541"/>
      <c r="N36" s="535"/>
      <c r="O36" s="535"/>
      <c r="P36" s="535"/>
      <c r="Q36" s="535"/>
      <c r="R36" s="535"/>
      <c r="S36" s="535"/>
      <c r="T36" s="535"/>
      <c r="U36" s="535"/>
      <c r="V36" s="535"/>
      <c r="W36" s="535"/>
      <c r="X36" s="535"/>
      <c r="Y36" s="535"/>
      <c r="Z36" s="535"/>
      <c r="AA36" s="523"/>
      <c r="AB36" s="306"/>
      <c r="AC36" s="290"/>
      <c r="AD36" s="290"/>
    </row>
    <row r="37" spans="1:30"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row>
    <row r="38" spans="1:30"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row>
    <row r="39" spans="1:30" ht="90" customHeight="1" x14ac:dyDescent="0.25">
      <c r="A39" s="290"/>
      <c r="B39" s="31"/>
      <c r="C39" s="540" t="s">
        <v>435</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row>
    <row r="40" spans="1:30"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row>
    <row r="41" spans="1:30" ht="15.75" customHeight="1" x14ac:dyDescent="0.25">
      <c r="A41" s="290"/>
      <c r="B41" s="31"/>
      <c r="C41" s="539" t="s">
        <v>139</v>
      </c>
      <c r="D41" s="531"/>
      <c r="E41" s="303"/>
      <c r="F41" s="533" t="s">
        <v>34</v>
      </c>
      <c r="G41" s="523"/>
      <c r="H41" s="303"/>
      <c r="I41" s="290"/>
      <c r="J41" s="310" t="s">
        <v>140</v>
      </c>
      <c r="K41" s="533">
        <v>2</v>
      </c>
      <c r="L41" s="535"/>
      <c r="M41" s="535"/>
      <c r="N41" s="523"/>
      <c r="O41" s="303"/>
      <c r="P41" s="303"/>
      <c r="Q41" s="294" t="s">
        <v>141</v>
      </c>
      <c r="R41" s="290"/>
      <c r="S41" s="303"/>
      <c r="T41" s="303"/>
      <c r="U41" s="303"/>
      <c r="V41" s="303"/>
      <c r="W41" s="533" t="s">
        <v>20</v>
      </c>
      <c r="X41" s="535"/>
      <c r="Y41" s="535"/>
      <c r="Z41" s="535"/>
      <c r="AA41" s="523"/>
      <c r="AB41" s="302"/>
      <c r="AC41" s="290"/>
      <c r="AD41" s="290"/>
    </row>
    <row r="42" spans="1:30"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row>
    <row r="43" spans="1:30" ht="32.25" customHeight="1" x14ac:dyDescent="0.25">
      <c r="A43" s="290"/>
      <c r="B43" s="31"/>
      <c r="C43" s="290"/>
      <c r="D43" s="310" t="s">
        <v>142</v>
      </c>
      <c r="E43" s="303"/>
      <c r="F43" s="540" t="s">
        <v>467</v>
      </c>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row>
    <row r="44" spans="1:30"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row>
    <row r="45" spans="1:30"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row>
    <row r="46" spans="1:30"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row>
    <row r="47" spans="1:30"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row>
    <row r="48" spans="1:30"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row>
    <row r="49" spans="1:30"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row>
    <row r="50" spans="1:30"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row>
    <row r="51" spans="1:30"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row>
    <row r="52" spans="1:30"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row>
    <row r="53" spans="1:30"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row>
    <row r="54" spans="1:30"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row>
    <row r="55" spans="1:30"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row>
    <row r="56" spans="1:30"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row>
    <row r="57" spans="1:30" ht="15.75" customHeight="1" x14ac:dyDescent="0.25">
      <c r="A57" s="317"/>
      <c r="B57" s="41"/>
      <c r="C57" s="44">
        <v>2024</v>
      </c>
      <c r="D57" s="45">
        <v>45474</v>
      </c>
      <c r="E57" s="560">
        <v>45656</v>
      </c>
      <c r="F57" s="523"/>
      <c r="G57" s="46">
        <v>0.5</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row>
    <row r="58" spans="1:30" ht="15.75" customHeight="1" x14ac:dyDescent="0.25">
      <c r="A58" s="317"/>
      <c r="B58" s="41"/>
      <c r="C58" s="44">
        <v>2025</v>
      </c>
      <c r="D58" s="45">
        <v>45658</v>
      </c>
      <c r="E58" s="560">
        <v>46021</v>
      </c>
      <c r="F58" s="523"/>
      <c r="G58" s="46">
        <v>0.8</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row>
    <row r="59" spans="1:30" ht="15.75" customHeight="1" x14ac:dyDescent="0.25">
      <c r="A59" s="317"/>
      <c r="B59" s="41"/>
      <c r="C59" s="44">
        <v>2026</v>
      </c>
      <c r="D59" s="45">
        <v>46023</v>
      </c>
      <c r="E59" s="560">
        <v>46386</v>
      </c>
      <c r="F59" s="523"/>
      <c r="G59" s="46">
        <v>0.4</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row>
    <row r="60" spans="1:30" ht="15.75" customHeight="1" x14ac:dyDescent="0.25">
      <c r="A60" s="317"/>
      <c r="B60" s="41"/>
      <c r="C60" s="44">
        <v>2027</v>
      </c>
      <c r="D60" s="45">
        <v>46388</v>
      </c>
      <c r="E60" s="560">
        <v>46751</v>
      </c>
      <c r="F60" s="523"/>
      <c r="G60" s="46">
        <v>0.3</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row>
    <row r="61" spans="1:30"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row>
    <row r="62" spans="1:30"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row>
    <row r="63" spans="1:30"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row>
    <row r="64" spans="1:30"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row>
    <row r="65" spans="1:30"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row>
    <row r="66" spans="1:30"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row>
    <row r="67" spans="1:30"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row>
    <row r="68" spans="1:30"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row>
    <row r="69" spans="1:30"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row>
    <row r="70" spans="1:30"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row>
    <row r="71" spans="1:30"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row>
    <row r="72" spans="1:30"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row>
    <row r="73" spans="1:30"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row>
    <row r="74" spans="1:30"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row>
    <row r="75" spans="1:30"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row>
    <row r="76" spans="1:30"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row>
    <row r="77" spans="1:30"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row>
    <row r="78" spans="1:30"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row>
    <row r="79" spans="1:30"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row>
    <row r="80" spans="1:30"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row>
    <row r="81" spans="1:30"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row>
    <row r="82" spans="1:30"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row>
    <row r="83" spans="1:30"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row>
    <row r="2" spans="1:33"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c r="AE2" s="290"/>
      <c r="AF2" s="290"/>
      <c r="AG2" s="290"/>
    </row>
    <row r="3" spans="1:33"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c r="AE3" s="290"/>
      <c r="AF3" s="290"/>
      <c r="AG3" s="290"/>
    </row>
    <row r="4" spans="1:33"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c r="AE4" s="290"/>
      <c r="AF4" s="290"/>
      <c r="AG4" s="290"/>
    </row>
    <row r="5" spans="1:33"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c r="AE5" s="290"/>
      <c r="AF5" s="290"/>
      <c r="AG5" s="290"/>
    </row>
    <row r="6" spans="1:33"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c r="AE6" s="290"/>
      <c r="AF6" s="290"/>
      <c r="AG6" s="290"/>
    </row>
    <row r="7" spans="1:33"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c r="AE7" s="290"/>
      <c r="AF7" s="982" t="s">
        <v>438</v>
      </c>
      <c r="AG7" s="531"/>
    </row>
    <row r="8" spans="1:33"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c r="AE8" s="290"/>
      <c r="AF8" s="290"/>
      <c r="AG8" s="290"/>
    </row>
    <row r="9" spans="1:33"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c r="AE9" s="290"/>
      <c r="AF9" s="290"/>
      <c r="AG9" s="290"/>
    </row>
    <row r="10" spans="1:33" ht="30" customHeight="1" x14ac:dyDescent="0.25">
      <c r="A10" s="290"/>
      <c r="B10" s="31"/>
      <c r="C10" s="532" t="s">
        <v>123</v>
      </c>
      <c r="D10" s="531"/>
      <c r="E10" s="533" t="s">
        <v>469</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c r="AE10" s="290"/>
      <c r="AF10" s="52" t="s">
        <v>439</v>
      </c>
      <c r="AG10" s="52" t="s">
        <v>440</v>
      </c>
    </row>
    <row r="11" spans="1:33"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c r="AE11" s="290"/>
      <c r="AF11" s="37" t="s">
        <v>470</v>
      </c>
      <c r="AG11" s="37">
        <v>25</v>
      </c>
    </row>
    <row r="12" spans="1:33" ht="29.25" customHeight="1" x14ac:dyDescent="0.25">
      <c r="A12" s="290"/>
      <c r="B12" s="31"/>
      <c r="C12" s="546" t="s">
        <v>125</v>
      </c>
      <c r="D12" s="547"/>
      <c r="E12" s="544" t="s">
        <v>471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c r="AE12" s="290"/>
      <c r="AF12" s="37" t="s">
        <v>472</v>
      </c>
      <c r="AG12" s="37">
        <v>12</v>
      </c>
    </row>
    <row r="13" spans="1:33"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c r="AE13" s="290"/>
      <c r="AF13" s="37" t="s">
        <v>473</v>
      </c>
      <c r="AG13" s="37">
        <v>12</v>
      </c>
    </row>
    <row r="14" spans="1:33" ht="15" customHeight="1" x14ac:dyDescent="0.25">
      <c r="A14" s="290"/>
      <c r="B14" s="31"/>
      <c r="C14" s="532" t="s">
        <v>461</v>
      </c>
      <c r="D14" s="531"/>
      <c r="E14" s="548" t="s">
        <v>474</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c r="AE14" s="290"/>
      <c r="AF14" s="37" t="s">
        <v>475</v>
      </c>
      <c r="AG14" s="37">
        <v>25</v>
      </c>
    </row>
    <row r="15" spans="1:33"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c r="AE15" s="290"/>
      <c r="AF15" s="37" t="s">
        <v>476</v>
      </c>
      <c r="AG15" s="37">
        <v>12</v>
      </c>
    </row>
    <row r="16" spans="1:33"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c r="AE16" s="290"/>
      <c r="AF16" s="37" t="s">
        <v>477</v>
      </c>
      <c r="AG16" s="37">
        <v>28</v>
      </c>
    </row>
    <row r="17" spans="1:33" ht="15" customHeight="1" x14ac:dyDescent="0.25">
      <c r="A17" s="290"/>
      <c r="B17" s="31"/>
      <c r="C17" s="532" t="s">
        <v>463</v>
      </c>
      <c r="D17" s="531"/>
      <c r="E17" s="984" t="s">
        <v>478</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c r="AE17" s="290"/>
      <c r="AF17" s="37" t="s">
        <v>479</v>
      </c>
      <c r="AG17" s="37">
        <v>100</v>
      </c>
    </row>
    <row r="18" spans="1:33"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c r="AE18" s="290"/>
      <c r="AF18" s="37" t="s">
        <v>480</v>
      </c>
      <c r="AG18" s="37">
        <v>34</v>
      </c>
    </row>
    <row r="19" spans="1:33"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c r="AE19" s="290"/>
      <c r="AF19" s="37" t="s">
        <v>481</v>
      </c>
      <c r="AG19" s="37">
        <v>100</v>
      </c>
    </row>
    <row r="20" spans="1:33"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c r="AE20" s="290"/>
      <c r="AF20" s="37" t="s">
        <v>482</v>
      </c>
      <c r="AG20" s="37">
        <v>38</v>
      </c>
    </row>
    <row r="21" spans="1:33"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c r="AE21" s="290"/>
      <c r="AF21" s="37" t="s">
        <v>483</v>
      </c>
      <c r="AG21" s="37">
        <v>100</v>
      </c>
    </row>
    <row r="22" spans="1:33" ht="29.25" customHeight="1" x14ac:dyDescent="0.25">
      <c r="A22" s="290"/>
      <c r="B22" s="31"/>
      <c r="C22" s="533" t="s">
        <v>484</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c r="AE22" s="290"/>
      <c r="AF22" s="37" t="s">
        <v>485</v>
      </c>
      <c r="AG22" s="37">
        <v>15</v>
      </c>
    </row>
    <row r="23" spans="1:33"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c r="AE23" s="290"/>
      <c r="AF23" s="290"/>
      <c r="AG23" s="290"/>
    </row>
    <row r="24" spans="1:33"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c r="AE24" s="290"/>
      <c r="AF24" s="290"/>
      <c r="AG24" s="290"/>
    </row>
    <row r="25" spans="1:33" ht="15" customHeight="1" x14ac:dyDescent="0.25">
      <c r="A25" s="290"/>
      <c r="B25" s="31"/>
      <c r="C25" s="983" t="s">
        <v>486</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c r="AE25" s="290"/>
      <c r="AF25" s="325">
        <f>+((AG11/AG12)*AG13)+((AG14/AG15)*AG13)+(((((AG16/100)*AG17)+((AG18/100)*AG19)+((AG20/100)*AG21))*AG22)/100)</f>
        <v>65</v>
      </c>
      <c r="AG25" s="290"/>
    </row>
    <row r="26" spans="1:33"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c r="AE26" s="290"/>
      <c r="AF26" s="326"/>
      <c r="AG26" s="290"/>
    </row>
    <row r="27" spans="1:33"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c r="AE27" s="290"/>
      <c r="AF27" s="290"/>
      <c r="AG27" s="290"/>
    </row>
    <row r="28" spans="1:33"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c r="AE28" s="290"/>
      <c r="AF28" s="290"/>
      <c r="AG28" s="290"/>
    </row>
    <row r="29" spans="1:33"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c r="AE29" s="290"/>
      <c r="AF29" s="290"/>
      <c r="AG29" s="290"/>
    </row>
    <row r="30" spans="1:33"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21</v>
      </c>
      <c r="X30" s="535"/>
      <c r="Y30" s="535"/>
      <c r="Z30" s="535"/>
      <c r="AA30" s="523"/>
      <c r="AB30" s="298"/>
      <c r="AC30" s="290"/>
      <c r="AD30" s="290"/>
      <c r="AE30" s="290"/>
      <c r="AF30" s="290"/>
      <c r="AG30" s="290"/>
    </row>
    <row r="31" spans="1:33"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c r="AE31" s="290"/>
      <c r="AF31" s="290"/>
      <c r="AG31" s="290"/>
    </row>
    <row r="32" spans="1:33"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c r="AE32" s="290"/>
      <c r="AF32" s="290"/>
      <c r="AG32" s="290"/>
    </row>
    <row r="33" spans="1:33" ht="39.75" customHeight="1" x14ac:dyDescent="0.25">
      <c r="A33" s="290"/>
      <c r="B33" s="31"/>
      <c r="C33" s="981" t="s">
        <v>487</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c r="AE33" s="290"/>
      <c r="AF33" s="290"/>
      <c r="AG33" s="290"/>
    </row>
    <row r="34" spans="1:33"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c r="AE34" s="290"/>
      <c r="AF34" s="290"/>
      <c r="AG34" s="290"/>
    </row>
    <row r="35" spans="1:33"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c r="AE35" s="290"/>
      <c r="AF35" s="290"/>
      <c r="AG35" s="290"/>
    </row>
    <row r="36" spans="1:33" ht="29.25" customHeight="1" x14ac:dyDescent="0.25">
      <c r="A36" s="290"/>
      <c r="B36" s="31"/>
      <c r="C36" s="541" t="s">
        <v>434</v>
      </c>
      <c r="D36" s="535"/>
      <c r="E36" s="535"/>
      <c r="F36" s="535"/>
      <c r="G36" s="535"/>
      <c r="H36" s="535"/>
      <c r="I36" s="535"/>
      <c r="J36" s="535"/>
      <c r="K36" s="523"/>
      <c r="L36" s="300"/>
      <c r="M36" s="541"/>
      <c r="N36" s="535"/>
      <c r="O36" s="535"/>
      <c r="P36" s="535"/>
      <c r="Q36" s="535"/>
      <c r="R36" s="535"/>
      <c r="S36" s="535"/>
      <c r="T36" s="535"/>
      <c r="U36" s="535"/>
      <c r="V36" s="535"/>
      <c r="W36" s="535"/>
      <c r="X36" s="535"/>
      <c r="Y36" s="535"/>
      <c r="Z36" s="535"/>
      <c r="AA36" s="523"/>
      <c r="AB36" s="306"/>
      <c r="AC36" s="290"/>
      <c r="AD36" s="290"/>
      <c r="AE36" s="290"/>
      <c r="AF36" s="290"/>
      <c r="AG36" s="290"/>
    </row>
    <row r="37" spans="1:33"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c r="AE37" s="290"/>
      <c r="AF37" s="290"/>
      <c r="AG37" s="290"/>
    </row>
    <row r="38" spans="1:33"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c r="AE38" s="290"/>
      <c r="AF38" s="290"/>
      <c r="AG38" s="290"/>
    </row>
    <row r="39" spans="1:33" ht="90" customHeight="1" x14ac:dyDescent="0.25">
      <c r="A39" s="290"/>
      <c r="B39" s="31"/>
      <c r="C39" s="540" t="s">
        <v>435</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c r="AE39" s="290"/>
      <c r="AF39" s="290"/>
      <c r="AG39" s="290"/>
    </row>
    <row r="40" spans="1:33"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c r="AE40" s="290"/>
      <c r="AF40" s="290"/>
      <c r="AG40" s="290"/>
    </row>
    <row r="41" spans="1:33" ht="15.75" customHeight="1" x14ac:dyDescent="0.25">
      <c r="A41" s="290"/>
      <c r="B41" s="31"/>
      <c r="C41" s="539" t="s">
        <v>139</v>
      </c>
      <c r="D41" s="531"/>
      <c r="E41" s="303"/>
      <c r="F41" s="533" t="s">
        <v>34</v>
      </c>
      <c r="G41" s="523"/>
      <c r="H41" s="303"/>
      <c r="I41" s="290"/>
      <c r="J41" s="310" t="s">
        <v>140</v>
      </c>
      <c r="K41" s="533">
        <v>2</v>
      </c>
      <c r="L41" s="535"/>
      <c r="M41" s="535"/>
      <c r="N41" s="523"/>
      <c r="O41" s="303"/>
      <c r="P41" s="303"/>
      <c r="Q41" s="294" t="s">
        <v>141</v>
      </c>
      <c r="R41" s="290"/>
      <c r="S41" s="303"/>
      <c r="T41" s="303"/>
      <c r="U41" s="303"/>
      <c r="V41" s="303"/>
      <c r="W41" s="533" t="s">
        <v>20</v>
      </c>
      <c r="X41" s="535"/>
      <c r="Y41" s="535"/>
      <c r="Z41" s="535"/>
      <c r="AA41" s="523"/>
      <c r="AB41" s="302"/>
      <c r="AC41" s="290"/>
      <c r="AD41" s="290"/>
      <c r="AE41" s="290"/>
      <c r="AF41" s="290"/>
      <c r="AG41" s="290"/>
    </row>
    <row r="42" spans="1:33"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c r="AE42" s="290"/>
      <c r="AF42" s="290"/>
      <c r="AG42" s="290"/>
    </row>
    <row r="43" spans="1:33" ht="32.25" customHeight="1" x14ac:dyDescent="0.25">
      <c r="A43" s="290"/>
      <c r="B43" s="31"/>
      <c r="C43" s="290"/>
      <c r="D43" s="310" t="s">
        <v>142</v>
      </c>
      <c r="E43" s="303"/>
      <c r="F43" s="540"/>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c r="AE43" s="290"/>
      <c r="AF43" s="290"/>
      <c r="AG43" s="290"/>
    </row>
    <row r="44" spans="1:33"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c r="AE44" s="290"/>
      <c r="AF44" s="290"/>
      <c r="AG44" s="290"/>
    </row>
    <row r="45" spans="1:33"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c r="AE45" s="290"/>
      <c r="AF45" s="290"/>
      <c r="AG45" s="290"/>
    </row>
    <row r="46" spans="1:33"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c r="AE46" s="290"/>
      <c r="AF46" s="290"/>
      <c r="AG46" s="290"/>
    </row>
    <row r="47" spans="1:33"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c r="AE47" s="290"/>
      <c r="AF47" s="290"/>
      <c r="AG47" s="290"/>
    </row>
    <row r="48" spans="1:33"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c r="AE48" s="290"/>
      <c r="AF48" s="290"/>
      <c r="AG48" s="290"/>
    </row>
    <row r="49" spans="1:33"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c r="AE49" s="290"/>
      <c r="AF49" s="290"/>
      <c r="AG49" s="290"/>
    </row>
    <row r="50" spans="1:33"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c r="AE50" s="290"/>
      <c r="AF50" s="290"/>
      <c r="AG50" s="290"/>
    </row>
    <row r="51" spans="1:33"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c r="AE51" s="290"/>
      <c r="AF51" s="290"/>
      <c r="AG51" s="290"/>
    </row>
    <row r="52" spans="1:33"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c r="AE52" s="290"/>
      <c r="AF52" s="290"/>
      <c r="AG52" s="290"/>
    </row>
    <row r="53" spans="1:33"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c r="AE53" s="313"/>
      <c r="AF53" s="313"/>
      <c r="AG53" s="313"/>
    </row>
    <row r="54" spans="1:33"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c r="AE54" s="290"/>
      <c r="AF54" s="290"/>
      <c r="AG54" s="290"/>
    </row>
    <row r="55" spans="1:33"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c r="AE55" s="317"/>
      <c r="AF55" s="317"/>
      <c r="AG55" s="317"/>
    </row>
    <row r="56" spans="1:33"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c r="AE56" s="317"/>
      <c r="AF56" s="317"/>
      <c r="AG56" s="317"/>
    </row>
    <row r="57" spans="1:33" ht="15.75" customHeight="1" x14ac:dyDescent="0.25">
      <c r="A57" s="317"/>
      <c r="B57" s="41"/>
      <c r="C57" s="44">
        <v>2024</v>
      </c>
      <c r="D57" s="45">
        <v>45474</v>
      </c>
      <c r="E57" s="560">
        <v>45656</v>
      </c>
      <c r="F57" s="523"/>
      <c r="G57" s="46">
        <v>0.65</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c r="AE57" s="317"/>
      <c r="AF57" s="317"/>
      <c r="AG57" s="317"/>
    </row>
    <row r="58" spans="1:33" ht="15.75" customHeight="1" x14ac:dyDescent="0.25">
      <c r="A58" s="317"/>
      <c r="B58" s="41"/>
      <c r="C58" s="44">
        <v>2025</v>
      </c>
      <c r="D58" s="45">
        <v>45658</v>
      </c>
      <c r="E58" s="560">
        <v>46021</v>
      </c>
      <c r="F58" s="523"/>
      <c r="G58" s="46">
        <v>0.85</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c r="AE58" s="317"/>
      <c r="AF58" s="317"/>
      <c r="AG58" s="317"/>
    </row>
    <row r="59" spans="1:33" ht="15.75" customHeight="1" x14ac:dyDescent="0.25">
      <c r="A59" s="317"/>
      <c r="B59" s="41"/>
      <c r="C59" s="44">
        <v>2026</v>
      </c>
      <c r="D59" s="45">
        <v>46023</v>
      </c>
      <c r="E59" s="560">
        <v>46386</v>
      </c>
      <c r="F59" s="523"/>
      <c r="G59" s="46">
        <v>0.85</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c r="AE59" s="317"/>
      <c r="AF59" s="317"/>
      <c r="AG59" s="317"/>
    </row>
    <row r="60" spans="1:33" ht="15.75" customHeight="1" x14ac:dyDescent="0.25">
      <c r="A60" s="317"/>
      <c r="B60" s="41"/>
      <c r="C60" s="44">
        <v>2027</v>
      </c>
      <c r="D60" s="45">
        <v>46388</v>
      </c>
      <c r="E60" s="560">
        <v>46751</v>
      </c>
      <c r="F60" s="523"/>
      <c r="G60" s="46">
        <v>0.65</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c r="AE60" s="317"/>
      <c r="AF60" s="317"/>
      <c r="AG60" s="317"/>
    </row>
    <row r="61" spans="1:33"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c r="AE61" s="317"/>
      <c r="AF61" s="317"/>
      <c r="AG61" s="317"/>
    </row>
    <row r="62" spans="1:33"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c r="AE62" s="290"/>
      <c r="AF62" s="290"/>
      <c r="AG62" s="290"/>
    </row>
    <row r="63" spans="1:33"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c r="AE63" s="290"/>
      <c r="AF63" s="290"/>
      <c r="AG63" s="290"/>
    </row>
    <row r="64" spans="1:33"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c r="AE64" s="290"/>
      <c r="AF64" s="290"/>
      <c r="AG64" s="290"/>
    </row>
    <row r="65" spans="1:33"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c r="AE65" s="290"/>
      <c r="AF65" s="290"/>
      <c r="AG65" s="290"/>
    </row>
    <row r="66" spans="1:33"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c r="AE66" s="290"/>
      <c r="AF66" s="290"/>
      <c r="AG66" s="290"/>
    </row>
    <row r="67" spans="1:33"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c r="AE67" s="290"/>
      <c r="AF67" s="290"/>
      <c r="AG67" s="290"/>
    </row>
    <row r="68" spans="1:33"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c r="AE68" s="290"/>
      <c r="AF68" s="290"/>
      <c r="AG68" s="290"/>
    </row>
    <row r="69" spans="1:33"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c r="AE69" s="290"/>
      <c r="AF69" s="290"/>
      <c r="AG69" s="290"/>
    </row>
    <row r="70" spans="1:33"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c r="AE70" s="290"/>
      <c r="AF70" s="290"/>
      <c r="AG70" s="290"/>
    </row>
    <row r="71" spans="1:33"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c r="AE71" s="290"/>
      <c r="AF71" s="290"/>
      <c r="AG71" s="290"/>
    </row>
    <row r="72" spans="1:33"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c r="AE72" s="290"/>
      <c r="AF72" s="290"/>
      <c r="AG72" s="290"/>
    </row>
    <row r="73" spans="1:33"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c r="AE73" s="290"/>
      <c r="AF73" s="290"/>
      <c r="AG73" s="290"/>
    </row>
    <row r="74" spans="1:33"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c r="AE74" s="290"/>
      <c r="AF74" s="290"/>
      <c r="AG74" s="290"/>
    </row>
    <row r="75" spans="1:33"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c r="AE75" s="290"/>
      <c r="AF75" s="290"/>
      <c r="AG75" s="290"/>
    </row>
    <row r="76" spans="1:33"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c r="AE76" s="290"/>
      <c r="AF76" s="290"/>
      <c r="AG76" s="290"/>
    </row>
    <row r="77" spans="1:33"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c r="AE77" s="290"/>
      <c r="AF77" s="290"/>
      <c r="AG77" s="290"/>
    </row>
    <row r="78" spans="1:33"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c r="AE78" s="290"/>
      <c r="AF78" s="290"/>
      <c r="AG78" s="290"/>
    </row>
    <row r="79" spans="1:33"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c r="AE79" s="290"/>
      <c r="AF79" s="290"/>
      <c r="AG79" s="290"/>
    </row>
    <row r="80" spans="1:33"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c r="AE80" s="290"/>
      <c r="AF80" s="290"/>
      <c r="AG80" s="290"/>
    </row>
    <row r="81" spans="1:33"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c r="AE81" s="290"/>
      <c r="AF81" s="290"/>
      <c r="AG81" s="290"/>
    </row>
    <row r="82" spans="1:33"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c r="AE82" s="290"/>
      <c r="AF82" s="290"/>
      <c r="AG82" s="290"/>
    </row>
    <row r="83" spans="1:33"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c r="AE83" s="290"/>
      <c r="AF83" s="290"/>
      <c r="AG83" s="290"/>
    </row>
    <row r="84" spans="1:33"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row>
    <row r="85" spans="1:33"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row>
    <row r="86" spans="1:33"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row>
    <row r="87" spans="1:33"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row>
    <row r="88" spans="1:33"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row>
    <row r="89" spans="1:33"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row>
    <row r="90" spans="1:33"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row>
    <row r="91" spans="1:33"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row>
    <row r="92" spans="1:33"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row>
    <row r="93" spans="1:33"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row>
    <row r="94" spans="1:33"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row>
    <row r="95" spans="1:33"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row>
    <row r="96" spans="1:33"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row>
    <row r="97" spans="1:33"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row>
    <row r="98" spans="1:33"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row>
    <row r="99" spans="1:33"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row>
    <row r="100" spans="1:33"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row>
    <row r="101" spans="1:33"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row>
    <row r="102" spans="1:33"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row>
    <row r="103" spans="1:33"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row>
    <row r="104" spans="1:33"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row>
    <row r="105" spans="1:33"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row>
    <row r="106" spans="1:33"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row>
    <row r="107" spans="1:33"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row>
    <row r="108" spans="1:33"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row>
    <row r="109" spans="1:33"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row>
    <row r="110" spans="1:33"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row>
    <row r="111" spans="1:33"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row>
    <row r="112" spans="1:33"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row>
    <row r="113" spans="1:33"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row>
    <row r="114" spans="1:33"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row>
    <row r="115" spans="1:33"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row>
    <row r="116" spans="1:33"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row>
    <row r="117" spans="1:33"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row>
    <row r="118" spans="1:33"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row>
    <row r="119" spans="1:33"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row>
    <row r="120" spans="1:33"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row>
    <row r="121" spans="1:33"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row>
    <row r="122" spans="1:33"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row>
    <row r="123" spans="1:33"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row>
    <row r="124" spans="1:33"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row>
    <row r="125" spans="1:33"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row>
    <row r="126" spans="1:33"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row>
    <row r="127" spans="1:33"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row>
    <row r="128" spans="1:33"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row>
    <row r="129" spans="1:33"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row>
    <row r="130" spans="1:33"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row>
    <row r="131" spans="1:33"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row>
    <row r="132" spans="1:33"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row>
    <row r="133" spans="1:33"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row>
    <row r="134" spans="1:33"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row>
    <row r="135" spans="1:33"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row>
    <row r="136" spans="1:33"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row>
    <row r="137" spans="1:33"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row>
    <row r="138" spans="1:33"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row>
    <row r="139" spans="1:33"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row>
    <row r="140" spans="1:33"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row>
    <row r="141" spans="1:33"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row>
    <row r="142" spans="1:33"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row>
    <row r="143" spans="1:33"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row>
    <row r="144" spans="1:33"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row>
    <row r="145" spans="1:33"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row>
    <row r="146" spans="1:33"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row>
    <row r="147" spans="1:33"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row>
    <row r="148" spans="1:33"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row>
    <row r="149" spans="1:33"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row>
    <row r="150" spans="1:33"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row>
    <row r="151" spans="1:33"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row>
    <row r="152" spans="1:33"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row>
    <row r="153" spans="1:33"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row>
    <row r="154" spans="1:33"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row>
    <row r="155" spans="1:33"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row>
    <row r="156" spans="1:33"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row>
    <row r="157" spans="1:33"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row>
    <row r="158" spans="1:33"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row>
    <row r="159" spans="1:33"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row>
    <row r="160" spans="1:33"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row>
    <row r="161" spans="1:33"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row>
    <row r="162" spans="1:33"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row>
    <row r="163" spans="1:33"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row>
    <row r="164" spans="1:33"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row>
    <row r="165" spans="1:33"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row>
    <row r="166" spans="1:33"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row>
    <row r="167" spans="1:33"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row>
    <row r="168" spans="1:33"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row>
    <row r="169" spans="1:33"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row>
    <row r="170" spans="1:33"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row>
    <row r="171" spans="1:33"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row>
    <row r="172" spans="1:33"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row>
    <row r="173" spans="1:33"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row>
    <row r="174" spans="1:33"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row>
    <row r="175" spans="1:33"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row>
    <row r="176" spans="1:33"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row>
    <row r="177" spans="1:33"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row>
    <row r="178" spans="1:33"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row>
    <row r="179" spans="1:33"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row>
    <row r="180" spans="1:33"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row>
    <row r="181" spans="1:33"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row>
    <row r="182" spans="1:33"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row>
    <row r="183" spans="1:33"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row>
    <row r="184" spans="1:33"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row>
    <row r="185" spans="1:33"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row>
    <row r="186" spans="1:33"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row>
    <row r="187" spans="1:33"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row>
    <row r="188" spans="1:33"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row>
    <row r="189" spans="1:33"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row>
    <row r="190" spans="1:33"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row>
    <row r="191" spans="1:33"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row>
    <row r="192" spans="1:33"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row>
    <row r="193" spans="1:33"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row>
    <row r="194" spans="1:33"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row>
    <row r="195" spans="1:33"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row>
    <row r="196" spans="1:33"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row>
    <row r="197" spans="1:33"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row>
    <row r="198" spans="1:33"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row>
    <row r="199" spans="1:33"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row>
    <row r="200" spans="1:33"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row>
    <row r="201" spans="1:33"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row>
    <row r="202" spans="1:33"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row>
    <row r="203" spans="1:33"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row>
    <row r="204" spans="1:33"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row>
    <row r="205" spans="1:33"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row>
    <row r="206" spans="1:33"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row>
    <row r="207" spans="1:33"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row>
    <row r="208" spans="1:33"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row>
    <row r="209" spans="1:33"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row>
    <row r="210" spans="1:33"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row>
    <row r="211" spans="1:33"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row>
    <row r="212" spans="1:33"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row>
    <row r="213" spans="1:33"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row>
    <row r="214" spans="1:33"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row>
    <row r="215" spans="1:33"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row>
    <row r="216" spans="1:33"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row>
    <row r="217" spans="1:33"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row>
    <row r="218" spans="1:33"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row>
    <row r="219" spans="1:33"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row>
    <row r="220" spans="1:33"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row>
    <row r="221" spans="1:33"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row>
    <row r="222" spans="1:33"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row>
    <row r="223" spans="1:33"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row>
    <row r="224" spans="1:33"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row>
    <row r="225" spans="1:33"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row>
    <row r="226" spans="1:33"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row>
    <row r="227" spans="1:33"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row>
    <row r="228" spans="1:33"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row>
    <row r="229" spans="1:33"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row>
    <row r="230" spans="1:33"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row>
    <row r="231" spans="1:33"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row>
    <row r="232" spans="1:33"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row>
    <row r="233" spans="1:33"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row>
    <row r="234" spans="1:33"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row>
    <row r="235" spans="1:33"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row>
    <row r="236" spans="1:33"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row>
    <row r="237" spans="1:33"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row>
    <row r="238" spans="1:33"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row>
    <row r="239" spans="1:33"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row>
    <row r="240" spans="1:33"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row>
    <row r="241" spans="1:33"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row>
    <row r="242" spans="1:33"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row>
    <row r="243" spans="1:33"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row>
    <row r="244" spans="1:33"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row>
    <row r="245" spans="1:33"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row>
    <row r="246" spans="1:33"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row>
    <row r="247" spans="1:33"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row>
    <row r="248" spans="1:33"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row>
    <row r="249" spans="1:33"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row>
    <row r="250" spans="1:33"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row>
    <row r="251" spans="1:33"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row>
    <row r="252" spans="1:33"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row>
    <row r="253" spans="1:33"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row>
    <row r="254" spans="1:33"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row>
    <row r="255" spans="1:33"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row>
    <row r="256" spans="1:33"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row>
    <row r="257" spans="1:33"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row>
    <row r="258" spans="1:33"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row>
    <row r="259" spans="1:33"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row>
    <row r="260" spans="1:33"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row>
    <row r="261" spans="1:33"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row>
    <row r="262" spans="1:33"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row>
    <row r="263" spans="1:33"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row>
    <row r="264" spans="1:33"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row>
    <row r="265" spans="1:33"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row>
    <row r="266" spans="1:33"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row>
    <row r="267" spans="1:33"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row>
    <row r="268" spans="1:33"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row>
    <row r="269" spans="1:33"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row>
    <row r="270" spans="1:33"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row>
    <row r="271" spans="1:33"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row>
    <row r="272" spans="1:33"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row>
    <row r="273" spans="1:33"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row>
    <row r="274" spans="1:33"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row>
    <row r="275" spans="1:33"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row>
    <row r="276" spans="1:33"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row>
    <row r="277" spans="1:33"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row>
    <row r="278" spans="1:33"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row>
    <row r="279" spans="1:33"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row>
    <row r="280" spans="1:33"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row>
    <row r="281" spans="1:33"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row>
    <row r="282" spans="1:33"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row>
    <row r="283" spans="1:33"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row>
    <row r="284" spans="1:33"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row>
    <row r="285" spans="1:33"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row>
    <row r="286" spans="1:33"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row>
    <row r="287" spans="1:33"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row>
    <row r="288" spans="1:33"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row>
    <row r="289" spans="1:33"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row>
    <row r="290" spans="1:33"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row>
    <row r="291" spans="1:33"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row>
    <row r="292" spans="1:33"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row>
    <row r="293" spans="1:33"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row>
    <row r="294" spans="1:33"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row>
    <row r="295" spans="1:33"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row>
    <row r="296" spans="1:33"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row>
    <row r="297" spans="1:33"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row>
    <row r="298" spans="1:33"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row>
    <row r="299" spans="1:33"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row>
    <row r="300" spans="1:33"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row>
    <row r="301" spans="1:33"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row>
    <row r="302" spans="1:33"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row>
    <row r="303" spans="1:33"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row>
    <row r="304" spans="1:33"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row>
    <row r="305" spans="1:33"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row>
    <row r="306" spans="1:33"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row>
    <row r="307" spans="1:33"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row>
    <row r="308" spans="1:33"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row>
    <row r="309" spans="1:33"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row>
    <row r="310" spans="1:33"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row>
    <row r="311" spans="1:33"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row>
    <row r="312" spans="1:33"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row>
    <row r="313" spans="1:33"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row>
    <row r="314" spans="1:33"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row>
    <row r="315" spans="1:33"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row>
    <row r="316" spans="1:33"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row>
    <row r="317" spans="1:33"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row>
    <row r="318" spans="1:33"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row>
    <row r="319" spans="1:33"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row>
    <row r="320" spans="1:33"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row>
    <row r="321" spans="1:33"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row>
    <row r="322" spans="1:33"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row>
    <row r="323" spans="1:33"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row>
    <row r="324" spans="1:33"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row>
    <row r="325" spans="1:33"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row>
    <row r="326" spans="1:33"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row>
    <row r="327" spans="1:33"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row>
    <row r="328" spans="1:33"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row>
    <row r="329" spans="1:33"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row>
    <row r="330" spans="1:33"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row>
    <row r="331" spans="1:33"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row>
    <row r="332" spans="1:33"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row>
    <row r="333" spans="1:33"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row>
    <row r="334" spans="1:33"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row>
    <row r="335" spans="1:33"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row>
    <row r="336" spans="1:33"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row>
    <row r="337" spans="1:33"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row>
    <row r="338" spans="1:33"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row>
    <row r="339" spans="1:33"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row>
    <row r="340" spans="1:33"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row>
    <row r="341" spans="1:33"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row>
    <row r="342" spans="1:33"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row>
    <row r="343" spans="1:33"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row>
    <row r="344" spans="1:33"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row>
    <row r="345" spans="1:33"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row>
    <row r="346" spans="1:33"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row>
    <row r="347" spans="1:33"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row>
    <row r="348" spans="1:33"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row>
    <row r="349" spans="1:33"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row>
    <row r="350" spans="1:33"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row>
    <row r="351" spans="1:33"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row>
    <row r="352" spans="1:33"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row>
    <row r="353" spans="1:33"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row>
    <row r="354" spans="1:33"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row>
    <row r="355" spans="1:33"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row>
    <row r="356" spans="1:33"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row>
    <row r="357" spans="1:33"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row>
    <row r="358" spans="1:33"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row>
    <row r="359" spans="1:33"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row>
    <row r="360" spans="1:33"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row>
    <row r="361" spans="1:33"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row>
    <row r="362" spans="1:33"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row>
    <row r="363" spans="1:33"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row>
    <row r="364" spans="1:33"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row>
    <row r="365" spans="1:33"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row>
    <row r="366" spans="1:33"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row>
    <row r="367" spans="1:33"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row>
    <row r="368" spans="1:33"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row>
    <row r="369" spans="1:33"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row>
    <row r="370" spans="1:33"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row>
    <row r="371" spans="1:33"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row>
    <row r="372" spans="1:33"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row>
    <row r="373" spans="1:33"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row>
    <row r="374" spans="1:33"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row>
    <row r="375" spans="1:33"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row>
    <row r="376" spans="1:33"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row>
    <row r="377" spans="1:33"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row>
    <row r="378" spans="1:33"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row>
    <row r="379" spans="1:33"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row>
    <row r="380" spans="1:33"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row>
    <row r="381" spans="1:33"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row>
    <row r="382" spans="1:33"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row>
    <row r="383" spans="1:33"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row>
    <row r="384" spans="1:33"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row>
    <row r="385" spans="1:33"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row>
    <row r="386" spans="1:33"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row>
    <row r="387" spans="1:33"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row>
    <row r="388" spans="1:33"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row>
    <row r="389" spans="1:33"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row>
    <row r="390" spans="1:33"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row>
    <row r="391" spans="1:33"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row>
    <row r="392" spans="1:33"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row>
    <row r="393" spans="1:33"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row>
    <row r="394" spans="1:33"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row>
    <row r="395" spans="1:33"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row>
    <row r="396" spans="1:33"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row>
    <row r="397" spans="1:33"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row>
    <row r="398" spans="1:33"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row>
    <row r="399" spans="1:33"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row>
    <row r="400" spans="1:33"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row>
    <row r="401" spans="1:33"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row>
    <row r="402" spans="1:33"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row>
    <row r="403" spans="1:33"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row>
    <row r="404" spans="1:33"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row>
    <row r="405" spans="1:33"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row>
    <row r="406" spans="1:33"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row>
    <row r="407" spans="1:33"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row>
    <row r="408" spans="1:33"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row>
    <row r="409" spans="1:33"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row>
    <row r="410" spans="1:33"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row>
    <row r="411" spans="1:33"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row>
    <row r="412" spans="1:33"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row>
    <row r="413" spans="1:33"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row>
    <row r="414" spans="1:33"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row>
    <row r="415" spans="1:33"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row>
    <row r="416" spans="1:33"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row>
    <row r="417" spans="1:33"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row>
    <row r="418" spans="1:33"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row>
    <row r="419" spans="1:33"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row>
    <row r="420" spans="1:33"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row>
    <row r="421" spans="1:33"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row>
    <row r="422" spans="1:33"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row>
    <row r="423" spans="1:33"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row>
    <row r="424" spans="1:33"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row>
    <row r="425" spans="1:33"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row>
    <row r="426" spans="1:33"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row>
    <row r="427" spans="1:33"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row>
    <row r="428" spans="1:33"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row>
    <row r="429" spans="1:33"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row>
    <row r="430" spans="1:33"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row>
    <row r="431" spans="1:33"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row>
    <row r="432" spans="1:33"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row>
    <row r="433" spans="1:33"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row>
    <row r="434" spans="1:33"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row>
    <row r="435" spans="1:33"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row>
    <row r="436" spans="1:33"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row>
    <row r="437" spans="1:33"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row>
    <row r="438" spans="1:33"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row>
    <row r="439" spans="1:33"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row>
    <row r="440" spans="1:33"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row>
    <row r="441" spans="1:33"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row>
    <row r="442" spans="1:33"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row>
    <row r="443" spans="1:33"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row>
    <row r="444" spans="1:33"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row>
    <row r="445" spans="1:33"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row>
    <row r="446" spans="1:33"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row>
    <row r="447" spans="1:33"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row>
    <row r="448" spans="1:33"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row>
    <row r="449" spans="1:33"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row>
    <row r="450" spans="1:33"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row>
    <row r="451" spans="1:33"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row>
    <row r="452" spans="1:33"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row>
    <row r="453" spans="1:33"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row>
    <row r="454" spans="1:33"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row>
    <row r="455" spans="1:33"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row>
    <row r="456" spans="1:33"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row>
    <row r="457" spans="1:33"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row>
    <row r="458" spans="1:33"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row>
    <row r="459" spans="1:33"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row>
    <row r="460" spans="1:33"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row>
    <row r="461" spans="1:33"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row>
    <row r="462" spans="1:33"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row>
    <row r="463" spans="1:33"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row>
    <row r="464" spans="1:33"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row>
    <row r="465" spans="1:33"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row>
    <row r="466" spans="1:33"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row>
    <row r="467" spans="1:33"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row>
    <row r="468" spans="1:33"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row>
    <row r="469" spans="1:33"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row>
    <row r="470" spans="1:33"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row>
    <row r="471" spans="1:33"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row>
    <row r="472" spans="1:33"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row>
    <row r="473" spans="1:33"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row>
    <row r="474" spans="1:33"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row>
    <row r="475" spans="1:33"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row>
    <row r="476" spans="1:33"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row>
    <row r="477" spans="1:33"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row>
    <row r="478" spans="1:33"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row>
    <row r="479" spans="1:33"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row>
    <row r="480" spans="1:33"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row>
    <row r="481" spans="1:33"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row>
    <row r="482" spans="1:33"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row>
    <row r="483" spans="1:33"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row>
    <row r="484" spans="1:33"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row>
    <row r="485" spans="1:33"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row>
    <row r="486" spans="1:33"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row>
    <row r="487" spans="1:33"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row>
    <row r="488" spans="1:33"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row>
    <row r="489" spans="1:33"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row>
    <row r="490" spans="1:33"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row>
    <row r="491" spans="1:33"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row>
    <row r="492" spans="1:33"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row>
    <row r="493" spans="1:33"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row>
    <row r="494" spans="1:33"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row>
    <row r="495" spans="1:33"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row>
    <row r="496" spans="1:33"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row>
    <row r="497" spans="1:33"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row>
    <row r="498" spans="1:33"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row>
    <row r="499" spans="1:33"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row>
    <row r="500" spans="1:33"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row>
    <row r="501" spans="1:33"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row>
    <row r="502" spans="1:33"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row>
    <row r="503" spans="1:33"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row>
    <row r="504" spans="1:33"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row>
    <row r="505" spans="1:33"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row>
    <row r="506" spans="1:33"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row>
    <row r="507" spans="1:33"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row>
    <row r="508" spans="1:33"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row>
    <row r="509" spans="1:33"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row>
    <row r="510" spans="1:33"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row>
    <row r="511" spans="1:33"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row>
    <row r="512" spans="1:33"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row>
    <row r="513" spans="1:33"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row>
    <row r="514" spans="1:33"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row>
    <row r="515" spans="1:33"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row>
    <row r="516" spans="1:33"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row>
    <row r="517" spans="1:33"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row>
    <row r="518" spans="1:33"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row>
    <row r="519" spans="1:33"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row>
    <row r="520" spans="1:33"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row>
    <row r="521" spans="1:33"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row>
    <row r="522" spans="1:33"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row>
    <row r="523" spans="1:33"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row>
    <row r="524" spans="1:33"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row>
    <row r="525" spans="1:33"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row>
    <row r="526" spans="1:33"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row>
    <row r="527" spans="1:33"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row>
    <row r="528" spans="1:33"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row>
    <row r="529" spans="1:33"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row>
    <row r="530" spans="1:33"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row>
    <row r="531" spans="1:33"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row>
    <row r="532" spans="1:33"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row>
    <row r="533" spans="1:33"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row>
    <row r="534" spans="1:33"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row>
    <row r="535" spans="1:33"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row>
    <row r="536" spans="1:33"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row>
    <row r="537" spans="1:33"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row>
    <row r="538" spans="1:33"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row>
    <row r="539" spans="1:33"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row>
    <row r="540" spans="1:33"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row>
    <row r="541" spans="1:33"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row>
    <row r="542" spans="1:33"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row>
    <row r="543" spans="1:33"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row>
    <row r="544" spans="1:33"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row>
    <row r="545" spans="1:33"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row>
    <row r="546" spans="1:33"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row>
    <row r="547" spans="1:33"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row>
    <row r="548" spans="1:33"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row>
    <row r="549" spans="1:33"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row>
    <row r="550" spans="1:33"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row>
    <row r="551" spans="1:33"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row>
    <row r="552" spans="1:33"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row>
    <row r="553" spans="1:33"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row>
    <row r="554" spans="1:33"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row>
    <row r="555" spans="1:33"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row>
    <row r="556" spans="1:33"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row>
    <row r="557" spans="1:33"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row>
    <row r="558" spans="1:33"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row>
    <row r="559" spans="1:33"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row>
    <row r="560" spans="1:33"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row>
    <row r="561" spans="1:33"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row>
    <row r="562" spans="1:33"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row>
    <row r="563" spans="1:33"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row>
    <row r="564" spans="1:33"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row>
    <row r="565" spans="1:33"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row>
    <row r="566" spans="1:33"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row>
    <row r="567" spans="1:33"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row>
    <row r="568" spans="1:33"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row>
    <row r="569" spans="1:33"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row>
    <row r="570" spans="1:33"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row>
    <row r="571" spans="1:33"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row>
    <row r="572" spans="1:33"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row>
    <row r="573" spans="1:33"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row>
    <row r="574" spans="1:33"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row>
    <row r="575" spans="1:33"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row>
    <row r="576" spans="1:33"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row>
    <row r="577" spans="1:33"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row>
    <row r="578" spans="1:33"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row>
    <row r="579" spans="1:33"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row>
    <row r="580" spans="1:33"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row>
    <row r="581" spans="1:33"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row>
    <row r="582" spans="1:33"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row>
    <row r="583" spans="1:33"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row>
    <row r="584" spans="1:33"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row>
    <row r="585" spans="1:33"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row>
    <row r="586" spans="1:33"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row>
    <row r="587" spans="1:33"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row>
    <row r="588" spans="1:33"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row>
    <row r="589" spans="1:33"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row>
    <row r="590" spans="1:33"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row>
    <row r="591" spans="1:33"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row>
    <row r="592" spans="1:33"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row>
    <row r="593" spans="1:33"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row>
    <row r="594" spans="1:33"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row>
    <row r="595" spans="1:33"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row>
    <row r="596" spans="1:33"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row>
    <row r="597" spans="1:33"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row>
    <row r="598" spans="1:33"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row>
    <row r="599" spans="1:33"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row>
    <row r="600" spans="1:33"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row>
    <row r="601" spans="1:33"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row>
    <row r="602" spans="1:33"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row>
    <row r="603" spans="1:33"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row>
    <row r="604" spans="1:33"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row>
    <row r="605" spans="1:33"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row>
    <row r="606" spans="1:33"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row>
    <row r="607" spans="1:33"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row>
    <row r="608" spans="1:33"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row>
    <row r="609" spans="1:33"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row>
    <row r="610" spans="1:33"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row>
    <row r="611" spans="1:33"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row>
    <row r="612" spans="1:33"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row>
    <row r="613" spans="1:33"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row>
    <row r="614" spans="1:33"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row>
    <row r="615" spans="1:33"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row>
    <row r="616" spans="1:33"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row>
    <row r="617" spans="1:33"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row>
    <row r="618" spans="1:33"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row>
    <row r="619" spans="1:33"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row>
    <row r="620" spans="1:33"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row>
    <row r="621" spans="1:33"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row>
    <row r="622" spans="1:33"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row>
    <row r="623" spans="1:33"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row>
    <row r="624" spans="1:33"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row>
    <row r="625" spans="1:33"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row>
    <row r="626" spans="1:33"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row>
    <row r="627" spans="1:33"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row>
    <row r="628" spans="1:33"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row>
    <row r="629" spans="1:33"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row>
    <row r="630" spans="1:33"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row>
    <row r="631" spans="1:33"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row>
    <row r="632" spans="1:33"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row>
    <row r="633" spans="1:33"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row>
    <row r="634" spans="1:33"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row>
    <row r="635" spans="1:33"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row>
    <row r="636" spans="1:33"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row>
    <row r="637" spans="1:33"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row>
    <row r="638" spans="1:33"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row>
    <row r="639" spans="1:33"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row>
    <row r="640" spans="1:33"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row>
    <row r="641" spans="1:33"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row>
    <row r="642" spans="1:33"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row>
    <row r="643" spans="1:33"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row>
    <row r="644" spans="1:33"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row>
    <row r="645" spans="1:33"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row>
    <row r="646" spans="1:33"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row>
    <row r="647" spans="1:33"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row>
    <row r="648" spans="1:33"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row>
    <row r="649" spans="1:33"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row>
    <row r="650" spans="1:33"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row>
    <row r="651" spans="1:33"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row>
    <row r="652" spans="1:33"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row>
    <row r="653" spans="1:33"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row>
    <row r="654" spans="1:33"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row>
    <row r="655" spans="1:33"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row>
    <row r="656" spans="1:33"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row>
    <row r="657" spans="1:33"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row>
    <row r="658" spans="1:33"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row>
    <row r="659" spans="1:33"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row>
    <row r="660" spans="1:33"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row>
    <row r="661" spans="1:33"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row>
    <row r="662" spans="1:33"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row>
    <row r="663" spans="1:33"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row>
    <row r="664" spans="1:33"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row>
    <row r="665" spans="1:33"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row>
    <row r="666" spans="1:33"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row>
    <row r="667" spans="1:33"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row>
    <row r="668" spans="1:33"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row>
    <row r="669" spans="1:33"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row>
    <row r="670" spans="1:33"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row>
    <row r="671" spans="1:33"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row>
    <row r="672" spans="1:33"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row>
    <row r="673" spans="1:33"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row>
    <row r="674" spans="1:33"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row>
    <row r="675" spans="1:33"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row>
    <row r="676" spans="1:33"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row>
    <row r="677" spans="1:33"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row>
    <row r="678" spans="1:33"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row>
    <row r="679" spans="1:33"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row>
    <row r="680" spans="1:33"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row>
    <row r="681" spans="1:33"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row>
    <row r="682" spans="1:33"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row>
    <row r="683" spans="1:33"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row>
    <row r="684" spans="1:33"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row>
    <row r="685" spans="1:33"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row>
    <row r="686" spans="1:33"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row>
    <row r="687" spans="1:33"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row>
    <row r="688" spans="1:33"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row>
    <row r="689" spans="1:33"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row>
    <row r="690" spans="1:33"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row>
    <row r="691" spans="1:33"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row>
    <row r="692" spans="1:33"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row>
    <row r="693" spans="1:33"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row>
    <row r="694" spans="1:33"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row>
    <row r="695" spans="1:33"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row>
    <row r="696" spans="1:33"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row>
    <row r="697" spans="1:33"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row>
    <row r="698" spans="1:33"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row>
    <row r="699" spans="1:33"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row>
    <row r="700" spans="1:33"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row>
    <row r="701" spans="1:33"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row>
    <row r="702" spans="1:33"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row>
    <row r="703" spans="1:33"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row>
    <row r="704" spans="1:33"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row>
    <row r="705" spans="1:33"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row>
    <row r="706" spans="1:33"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row>
    <row r="707" spans="1:33"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row>
    <row r="708" spans="1:33"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row>
    <row r="709" spans="1:33"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row>
    <row r="710" spans="1:33"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row>
    <row r="711" spans="1:33"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row>
    <row r="712" spans="1:33"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row>
    <row r="713" spans="1:33"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row>
    <row r="714" spans="1:33"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row>
    <row r="715" spans="1:33"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row>
    <row r="716" spans="1:33"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row>
    <row r="717" spans="1:33"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row>
    <row r="718" spans="1:33"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row>
    <row r="719" spans="1:33"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row>
    <row r="720" spans="1:33"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row>
    <row r="721" spans="1:33"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row>
    <row r="722" spans="1:33"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row>
    <row r="723" spans="1:33"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row>
    <row r="724" spans="1:33"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row>
    <row r="725" spans="1:33"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row>
    <row r="726" spans="1:33"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row>
    <row r="727" spans="1:33"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row>
    <row r="728" spans="1:33"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row>
    <row r="729" spans="1:33"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row>
    <row r="730" spans="1:33"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row>
    <row r="731" spans="1:33"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row>
    <row r="732" spans="1:33"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row>
    <row r="733" spans="1:33"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row>
    <row r="734" spans="1:33"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row>
    <row r="735" spans="1:33"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row>
    <row r="736" spans="1:33"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row>
    <row r="737" spans="1:33"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row>
    <row r="738" spans="1:33"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row>
    <row r="739" spans="1:33"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row>
    <row r="740" spans="1:33"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row>
    <row r="741" spans="1:33"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row>
    <row r="742" spans="1:33"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row>
    <row r="743" spans="1:33"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row>
    <row r="744" spans="1:33"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row>
    <row r="745" spans="1:33"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row>
    <row r="746" spans="1:33"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row>
    <row r="747" spans="1:33"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row>
    <row r="748" spans="1:33"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row>
    <row r="749" spans="1:33"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row>
    <row r="750" spans="1:33"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row>
    <row r="751" spans="1:33"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row>
    <row r="752" spans="1:33"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row>
    <row r="753" spans="1:33"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row>
    <row r="754" spans="1:33"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row>
    <row r="755" spans="1:33"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row>
    <row r="756" spans="1:33"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row>
    <row r="757" spans="1:33"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row>
    <row r="758" spans="1:33"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row>
    <row r="759" spans="1:33"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row>
    <row r="760" spans="1:33"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row>
    <row r="761" spans="1:33"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row>
    <row r="762" spans="1:33"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row>
    <row r="763" spans="1:33"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row>
    <row r="764" spans="1:33"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row>
    <row r="765" spans="1:33"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row>
    <row r="766" spans="1:33"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row>
    <row r="767" spans="1:33"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row>
    <row r="768" spans="1:33"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row>
    <row r="769" spans="1:33"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row>
    <row r="770" spans="1:33"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row>
    <row r="771" spans="1:33"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row>
    <row r="772" spans="1:33"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row>
    <row r="773" spans="1:33"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row>
    <row r="774" spans="1:33"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row>
    <row r="775" spans="1:33"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row>
    <row r="776" spans="1:33"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row>
    <row r="777" spans="1:33"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row>
    <row r="778" spans="1:33"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row>
    <row r="779" spans="1:33"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row>
    <row r="780" spans="1:33"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row>
    <row r="781" spans="1:33"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row>
    <row r="782" spans="1:33"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row>
    <row r="783" spans="1:33"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row>
    <row r="784" spans="1:33"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row>
    <row r="785" spans="1:33"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row>
    <row r="786" spans="1:33"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row>
    <row r="787" spans="1:33"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row>
    <row r="788" spans="1:33"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row>
    <row r="789" spans="1:33"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row>
    <row r="790" spans="1:33"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row>
    <row r="791" spans="1:33"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row>
    <row r="792" spans="1:33"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row>
    <row r="793" spans="1:33"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row>
    <row r="794" spans="1:33"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row>
    <row r="795" spans="1:33"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row>
    <row r="796" spans="1:33"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row>
    <row r="797" spans="1:33"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row>
    <row r="798" spans="1:33"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row>
    <row r="799" spans="1:33"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row>
    <row r="800" spans="1:33"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row>
    <row r="801" spans="1:33"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row>
    <row r="802" spans="1:33"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row>
    <row r="803" spans="1:33"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row>
    <row r="804" spans="1:33"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row>
    <row r="805" spans="1:33"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row>
    <row r="806" spans="1:33"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row>
    <row r="807" spans="1:33"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row>
    <row r="808" spans="1:33"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row>
    <row r="809" spans="1:33"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row>
    <row r="810" spans="1:33"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row>
    <row r="811" spans="1:33"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row>
    <row r="812" spans="1:33"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row>
    <row r="813" spans="1:33"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row>
    <row r="814" spans="1:33"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row>
    <row r="815" spans="1:33"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row>
    <row r="816" spans="1:33"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row>
    <row r="817" spans="1:33"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row>
    <row r="818" spans="1:33"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row>
    <row r="819" spans="1:33"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row>
    <row r="820" spans="1:33"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row>
    <row r="821" spans="1:33"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row>
    <row r="822" spans="1:33"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row>
    <row r="823" spans="1:33"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row>
    <row r="824" spans="1:33"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row>
    <row r="825" spans="1:33"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row>
    <row r="826" spans="1:33"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row>
    <row r="827" spans="1:33"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row>
    <row r="828" spans="1:33"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row>
    <row r="829" spans="1:33"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row>
    <row r="830" spans="1:33"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row>
    <row r="831" spans="1:33"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row>
    <row r="832" spans="1:33"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row>
    <row r="833" spans="1:33"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row>
    <row r="834" spans="1:33"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row>
    <row r="835" spans="1:33"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row>
    <row r="836" spans="1:33"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row>
    <row r="837" spans="1:33"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row>
    <row r="838" spans="1:33"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row>
    <row r="839" spans="1:33"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row>
    <row r="840" spans="1:33"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row>
    <row r="841" spans="1:33"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row>
    <row r="842" spans="1:33"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row>
    <row r="843" spans="1:33"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row>
    <row r="844" spans="1:33"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row>
    <row r="845" spans="1:33"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row>
    <row r="846" spans="1:33"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row>
    <row r="847" spans="1:33"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row>
    <row r="848" spans="1:33"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row>
    <row r="849" spans="1:33"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row>
    <row r="850" spans="1:33"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row>
    <row r="851" spans="1:33"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row>
    <row r="852" spans="1:33"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row>
    <row r="853" spans="1:33"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row>
    <row r="854" spans="1:33"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row>
    <row r="855" spans="1:33"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row>
    <row r="856" spans="1:33"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row>
    <row r="857" spans="1:33"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row>
    <row r="858" spans="1:33"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row>
    <row r="859" spans="1:33"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row>
    <row r="860" spans="1:33"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row>
    <row r="861" spans="1:33"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row>
    <row r="862" spans="1:33"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row>
    <row r="863" spans="1:33"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row>
    <row r="864" spans="1:33"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row>
    <row r="865" spans="1:33"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row>
    <row r="866" spans="1:33"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row>
    <row r="867" spans="1:33"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row>
    <row r="868" spans="1:33"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row>
    <row r="869" spans="1:33"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row>
    <row r="870" spans="1:33"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row>
    <row r="871" spans="1:33"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row>
    <row r="872" spans="1:33"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row>
    <row r="873" spans="1:33"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row>
    <row r="874" spans="1:33"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row>
    <row r="875" spans="1:33"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row>
    <row r="876" spans="1:33"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row>
    <row r="877" spans="1:33"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row>
    <row r="878" spans="1:33"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row>
    <row r="879" spans="1:33"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row>
    <row r="880" spans="1:33"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row>
    <row r="881" spans="1:33"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row>
    <row r="882" spans="1:33"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row>
    <row r="883" spans="1:33"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row>
    <row r="884" spans="1:33"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row>
    <row r="885" spans="1:33"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row>
    <row r="886" spans="1:33"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row>
    <row r="887" spans="1:33"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row>
    <row r="888" spans="1:33"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row>
    <row r="889" spans="1:33"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row>
    <row r="890" spans="1:33"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row>
    <row r="891" spans="1:33"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row>
    <row r="892" spans="1:33"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row>
    <row r="893" spans="1:33"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row>
    <row r="894" spans="1:33"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row>
    <row r="895" spans="1:33"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row>
    <row r="896" spans="1:33"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row>
    <row r="897" spans="1:33"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row>
    <row r="898" spans="1:33"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row>
    <row r="899" spans="1:33"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row>
    <row r="900" spans="1:33"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row>
    <row r="901" spans="1:33"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row>
    <row r="902" spans="1:33"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row>
    <row r="903" spans="1:33"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row>
    <row r="904" spans="1:33"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row>
    <row r="905" spans="1:33"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row>
    <row r="906" spans="1:33"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row>
    <row r="907" spans="1:33"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row>
    <row r="908" spans="1:33"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row>
    <row r="909" spans="1:33"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row>
    <row r="910" spans="1:33"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row>
    <row r="911" spans="1:33"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row>
    <row r="912" spans="1:33"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row>
    <row r="913" spans="1:33"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row>
    <row r="914" spans="1:33"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row>
    <row r="915" spans="1:33"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row>
    <row r="916" spans="1:33"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row>
    <row r="917" spans="1:33"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row>
    <row r="918" spans="1:33"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row>
    <row r="919" spans="1:33"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row>
    <row r="920" spans="1:33"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row>
    <row r="921" spans="1:33"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row>
    <row r="922" spans="1:33"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row>
    <row r="923" spans="1:33"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row>
    <row r="924" spans="1:33"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row>
    <row r="925" spans="1:33"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row>
    <row r="926" spans="1:33"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row>
    <row r="927" spans="1:33"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row>
    <row r="928" spans="1:33"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row>
    <row r="929" spans="1:33"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row>
    <row r="930" spans="1:33"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row>
    <row r="931" spans="1:33"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row>
    <row r="932" spans="1:33"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row>
    <row r="933" spans="1:33"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row>
    <row r="934" spans="1:33"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row>
    <row r="935" spans="1:33"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row>
    <row r="936" spans="1:33"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row>
    <row r="937" spans="1:33"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row>
    <row r="938" spans="1:33"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row>
    <row r="939" spans="1:33"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row>
    <row r="940" spans="1:33"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row>
    <row r="941" spans="1:33"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row>
    <row r="942" spans="1:33"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row>
    <row r="943" spans="1:33"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row>
    <row r="944" spans="1:33"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row>
    <row r="945" spans="1:33"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row>
    <row r="946" spans="1:33"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row>
    <row r="947" spans="1:33"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row>
    <row r="948" spans="1:33"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row>
    <row r="949" spans="1:33"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row>
    <row r="950" spans="1:33"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row>
    <row r="951" spans="1:33"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row>
    <row r="952" spans="1:33"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row>
    <row r="953" spans="1:33"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row>
    <row r="954" spans="1:33"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row>
    <row r="955" spans="1:33"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row>
    <row r="956" spans="1:33"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row>
    <row r="957" spans="1:33"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row>
    <row r="958" spans="1:33"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row>
    <row r="959" spans="1:33"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row>
    <row r="960" spans="1:33"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row>
    <row r="961" spans="1:33"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row>
    <row r="962" spans="1:33"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row>
    <row r="963" spans="1:33"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row>
    <row r="964" spans="1:33"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row>
    <row r="965" spans="1:33"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row>
    <row r="966" spans="1:33"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row>
    <row r="967" spans="1:33"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row>
    <row r="968" spans="1:33"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row>
    <row r="969" spans="1:33"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row>
    <row r="970" spans="1:33"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row>
    <row r="971" spans="1:33"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row>
    <row r="972" spans="1:33"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row>
    <row r="973" spans="1:33"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row>
    <row r="974" spans="1:33"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row>
    <row r="975" spans="1:33"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row>
    <row r="976" spans="1:33"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row>
    <row r="977" spans="1:33"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row>
    <row r="978" spans="1:33"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row>
    <row r="979" spans="1:33"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row>
    <row r="980" spans="1:33"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row>
    <row r="981" spans="1:33"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row>
    <row r="982" spans="1:33"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row>
    <row r="983" spans="1:33"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row>
    <row r="984" spans="1:33"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row>
    <row r="985" spans="1:33"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row>
    <row r="986" spans="1:33"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row>
    <row r="987" spans="1:33"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row>
    <row r="988" spans="1:33"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row>
    <row r="989" spans="1:33"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row>
    <row r="990" spans="1:33"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row>
    <row r="991" spans="1:33"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row>
    <row r="992" spans="1:33"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row>
    <row r="993" spans="1:33"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row>
    <row r="994" spans="1:33"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row>
    <row r="995" spans="1:33"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row>
    <row r="996" spans="1:33"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row>
    <row r="997" spans="1:33"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row>
    <row r="998" spans="1:33"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row>
    <row r="999" spans="1:33"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row>
    <row r="1000" spans="1:33"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488</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46" t="s">
        <v>125</v>
      </c>
      <c r="D12" s="547"/>
      <c r="E12" s="544" t="s">
        <v>126</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461</v>
      </c>
      <c r="D14" s="531"/>
      <c r="E14" s="548" t="s">
        <v>489</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row>
    <row r="15" spans="1:30"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row>
    <row r="16" spans="1:30"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row>
    <row r="17" spans="1:30" ht="15" customHeight="1" x14ac:dyDescent="0.25">
      <c r="A17" s="290"/>
      <c r="B17" s="31"/>
      <c r="C17" s="532" t="s">
        <v>463</v>
      </c>
      <c r="D17" s="531"/>
      <c r="E17" s="984" t="s">
        <v>478</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row>
    <row r="18" spans="1:30"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row>
    <row r="19" spans="1:30"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row>
    <row r="20" spans="1:30"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row>
    <row r="21" spans="1:30"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row>
    <row r="22" spans="1:30" ht="29.25" customHeight="1" x14ac:dyDescent="0.25">
      <c r="A22" s="290"/>
      <c r="B22" s="31"/>
      <c r="C22" s="533" t="s">
        <v>490</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row>
    <row r="23" spans="1:30"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row>
    <row r="24" spans="1:30"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row>
    <row r="25" spans="1:30" ht="15" customHeight="1" x14ac:dyDescent="0.25">
      <c r="A25" s="290"/>
      <c r="B25" s="31"/>
      <c r="C25" s="983" t="s">
        <v>491</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row>
    <row r="26" spans="1:30"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row>
    <row r="27" spans="1:30"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row>
    <row r="28" spans="1:30"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row>
    <row r="29" spans="1:30"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row>
    <row r="30" spans="1:30"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23</v>
      </c>
      <c r="X30" s="535"/>
      <c r="Y30" s="535"/>
      <c r="Z30" s="535"/>
      <c r="AA30" s="523"/>
      <c r="AB30" s="298"/>
      <c r="AC30" s="290"/>
      <c r="AD30" s="290"/>
    </row>
    <row r="31" spans="1:30"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row>
    <row r="32" spans="1:30"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row>
    <row r="33" spans="1:30" ht="39.75" customHeight="1" x14ac:dyDescent="0.25">
      <c r="A33" s="290"/>
      <c r="B33" s="31"/>
      <c r="C33" s="541" t="s">
        <v>133</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row>
    <row r="34" spans="1:30"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row>
    <row r="35" spans="1:30"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row>
    <row r="36" spans="1:30" ht="29.25" customHeight="1" x14ac:dyDescent="0.25">
      <c r="A36" s="290"/>
      <c r="B36" s="31"/>
      <c r="C36" s="541" t="s">
        <v>135</v>
      </c>
      <c r="D36" s="535"/>
      <c r="E36" s="535"/>
      <c r="F36" s="535"/>
      <c r="G36" s="535"/>
      <c r="H36" s="535"/>
      <c r="I36" s="535"/>
      <c r="J36" s="535"/>
      <c r="K36" s="523"/>
      <c r="L36" s="300"/>
      <c r="M36" s="541" t="s">
        <v>136</v>
      </c>
      <c r="N36" s="535"/>
      <c r="O36" s="535"/>
      <c r="P36" s="535"/>
      <c r="Q36" s="535"/>
      <c r="R36" s="535"/>
      <c r="S36" s="535"/>
      <c r="T36" s="535"/>
      <c r="U36" s="535"/>
      <c r="V36" s="535"/>
      <c r="W36" s="535"/>
      <c r="X36" s="535"/>
      <c r="Y36" s="535"/>
      <c r="Z36" s="535"/>
      <c r="AA36" s="523"/>
      <c r="AB36" s="306"/>
      <c r="AC36" s="290"/>
      <c r="AD36" s="290"/>
    </row>
    <row r="37" spans="1:30"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row>
    <row r="38" spans="1:30"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row>
    <row r="39" spans="1:30" ht="90" customHeight="1" x14ac:dyDescent="0.25">
      <c r="A39" s="290"/>
      <c r="B39" s="31"/>
      <c r="C39" s="540" t="s">
        <v>492</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row>
    <row r="40" spans="1:30"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row>
    <row r="41" spans="1:30" ht="15.75" customHeight="1" x14ac:dyDescent="0.25">
      <c r="A41" s="290"/>
      <c r="B41" s="31"/>
      <c r="C41" s="539" t="s">
        <v>139</v>
      </c>
      <c r="D41" s="531"/>
      <c r="E41" s="303"/>
      <c r="F41" s="533" t="s">
        <v>34</v>
      </c>
      <c r="G41" s="523"/>
      <c r="H41" s="303"/>
      <c r="I41" s="290"/>
      <c r="J41" s="310" t="s">
        <v>140</v>
      </c>
      <c r="K41" s="533">
        <v>1</v>
      </c>
      <c r="L41" s="535"/>
      <c r="M41" s="535"/>
      <c r="N41" s="523"/>
      <c r="O41" s="303"/>
      <c r="P41" s="303"/>
      <c r="Q41" s="294" t="s">
        <v>141</v>
      </c>
      <c r="R41" s="290"/>
      <c r="S41" s="303"/>
      <c r="T41" s="303"/>
      <c r="U41" s="303"/>
      <c r="V41" s="303"/>
      <c r="W41" s="533" t="s">
        <v>20</v>
      </c>
      <c r="X41" s="535"/>
      <c r="Y41" s="535"/>
      <c r="Z41" s="535"/>
      <c r="AA41" s="523"/>
      <c r="AB41" s="302"/>
      <c r="AC41" s="290"/>
      <c r="AD41" s="290"/>
    </row>
    <row r="42" spans="1:30"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row>
    <row r="43" spans="1:30" ht="32.25" customHeight="1" x14ac:dyDescent="0.25">
      <c r="A43" s="290"/>
      <c r="B43" s="31"/>
      <c r="C43" s="290"/>
      <c r="D43" s="310" t="s">
        <v>142</v>
      </c>
      <c r="E43" s="303"/>
      <c r="F43" s="540"/>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row>
    <row r="44" spans="1:30"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row>
    <row r="45" spans="1:30"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row>
    <row r="46" spans="1:30"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row>
    <row r="47" spans="1:30"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row>
    <row r="48" spans="1:30"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row>
    <row r="49" spans="1:30"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row>
    <row r="50" spans="1:30"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row>
    <row r="51" spans="1:30"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row>
    <row r="52" spans="1:30"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row>
    <row r="53" spans="1:30"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row>
    <row r="54" spans="1:30"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row>
    <row r="55" spans="1:30"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row>
    <row r="56" spans="1:30"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row>
    <row r="57" spans="1:30" ht="15.75" customHeight="1" x14ac:dyDescent="0.25">
      <c r="A57" s="317"/>
      <c r="B57" s="41"/>
      <c r="C57" s="44">
        <v>2024</v>
      </c>
      <c r="D57" s="45">
        <v>45474</v>
      </c>
      <c r="E57" s="560">
        <v>45656</v>
      </c>
      <c r="F57" s="523"/>
      <c r="G57" s="46">
        <v>1</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row>
    <row r="58" spans="1:30" ht="15.75" customHeight="1" x14ac:dyDescent="0.25">
      <c r="A58" s="317"/>
      <c r="B58" s="41"/>
      <c r="C58" s="44">
        <v>2025</v>
      </c>
      <c r="D58" s="45">
        <v>45658</v>
      </c>
      <c r="E58" s="560">
        <v>46021</v>
      </c>
      <c r="F58" s="523"/>
      <c r="G58" s="46">
        <v>1</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row>
    <row r="59" spans="1:30" ht="15.75" customHeight="1" x14ac:dyDescent="0.25">
      <c r="A59" s="317"/>
      <c r="B59" s="41"/>
      <c r="C59" s="44">
        <v>2026</v>
      </c>
      <c r="D59" s="45">
        <v>46023</v>
      </c>
      <c r="E59" s="560">
        <v>46386</v>
      </c>
      <c r="F59" s="523"/>
      <c r="G59" s="46">
        <v>1</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row>
    <row r="60" spans="1:30" ht="15.75" customHeight="1" x14ac:dyDescent="0.25">
      <c r="A60" s="317"/>
      <c r="B60" s="41"/>
      <c r="C60" s="44">
        <v>2027</v>
      </c>
      <c r="D60" s="45">
        <v>46388</v>
      </c>
      <c r="E60" s="560">
        <v>46751</v>
      </c>
      <c r="F60" s="523"/>
      <c r="G60" s="46">
        <v>1</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row>
    <row r="61" spans="1:30"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row>
    <row r="62" spans="1:30"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row>
    <row r="63" spans="1:30"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row>
    <row r="64" spans="1:30"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row>
    <row r="65" spans="1:30"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row>
    <row r="66" spans="1:30"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row>
    <row r="67" spans="1:30"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row>
    <row r="68" spans="1:30"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row>
    <row r="69" spans="1:30"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row>
    <row r="70" spans="1:30"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row>
    <row r="71" spans="1:30"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row>
    <row r="72" spans="1:30"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row>
    <row r="73" spans="1:30"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row>
    <row r="74" spans="1:30"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row>
    <row r="75" spans="1:30"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row>
    <row r="76" spans="1:30"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row>
    <row r="77" spans="1:30"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row>
    <row r="78" spans="1:30"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row>
    <row r="79" spans="1:30"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row>
    <row r="80" spans="1:30"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row>
    <row r="81" spans="1:30"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row>
    <row r="82" spans="1:30"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row>
    <row r="83" spans="1:30"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124</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46" t="s">
        <v>125</v>
      </c>
      <c r="D12" s="547"/>
      <c r="E12" s="544" t="s">
        <v>126</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127</v>
      </c>
      <c r="D14" s="531"/>
      <c r="E14" s="301"/>
      <c r="F14" s="530"/>
      <c r="G14" s="531"/>
      <c r="H14" s="531"/>
      <c r="I14" s="531"/>
      <c r="J14" s="531"/>
      <c r="K14" s="531"/>
      <c r="L14" s="531"/>
      <c r="M14" s="531"/>
      <c r="N14" s="531"/>
      <c r="O14" s="531"/>
      <c r="P14" s="531"/>
      <c r="Q14" s="531"/>
      <c r="R14" s="531"/>
      <c r="S14" s="531"/>
      <c r="T14" s="531"/>
      <c r="U14" s="531"/>
      <c r="V14" s="531"/>
      <c r="W14" s="531"/>
      <c r="X14" s="531"/>
      <c r="Y14" s="531"/>
      <c r="Z14" s="531"/>
      <c r="AA14" s="531"/>
      <c r="AB14" s="543"/>
      <c r="AC14" s="290"/>
      <c r="AD14" s="290"/>
    </row>
    <row r="15" spans="1:30" ht="29.25" customHeight="1" x14ac:dyDescent="0.25">
      <c r="A15" s="290"/>
      <c r="B15" s="31"/>
      <c r="C15" s="533"/>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23"/>
      <c r="AB15" s="302"/>
      <c r="AC15" s="290"/>
      <c r="AD15" s="290"/>
    </row>
    <row r="16" spans="1:30" ht="15" customHeight="1" x14ac:dyDescent="0.25">
      <c r="A16" s="290"/>
      <c r="B16" s="31"/>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2"/>
      <c r="AC16" s="290"/>
      <c r="AD16" s="290"/>
    </row>
    <row r="17" spans="1:30" ht="15" customHeight="1" x14ac:dyDescent="0.25">
      <c r="A17" s="290"/>
      <c r="B17" s="31"/>
      <c r="C17" s="304" t="s">
        <v>128</v>
      </c>
      <c r="D17" s="304"/>
      <c r="E17" s="290"/>
      <c r="F17" s="290"/>
      <c r="G17" s="290"/>
      <c r="H17" s="290"/>
      <c r="I17" s="290"/>
      <c r="J17" s="303"/>
      <c r="K17" s="303"/>
      <c r="L17" s="303"/>
      <c r="M17" s="303"/>
      <c r="N17" s="303"/>
      <c r="O17" s="303"/>
      <c r="P17" s="303"/>
      <c r="Q17" s="303"/>
      <c r="R17" s="303" t="s">
        <v>129</v>
      </c>
      <c r="S17" s="303"/>
      <c r="T17" s="303"/>
      <c r="U17" s="303"/>
      <c r="V17" s="303"/>
      <c r="W17" s="303"/>
      <c r="X17" s="303"/>
      <c r="Y17" s="303"/>
      <c r="Z17" s="303"/>
      <c r="AA17" s="303"/>
      <c r="AB17" s="302"/>
      <c r="AC17" s="290"/>
      <c r="AD17" s="290"/>
    </row>
    <row r="18" spans="1:30" ht="15" customHeight="1" x14ac:dyDescent="0.25">
      <c r="A18" s="290"/>
      <c r="B18" s="31"/>
      <c r="C18" s="548"/>
      <c r="D18" s="549"/>
      <c r="E18" s="549"/>
      <c r="F18" s="549"/>
      <c r="G18" s="549"/>
      <c r="H18" s="549"/>
      <c r="I18" s="549"/>
      <c r="J18" s="549"/>
      <c r="K18" s="549"/>
      <c r="L18" s="549"/>
      <c r="M18" s="549"/>
      <c r="N18" s="549"/>
      <c r="O18" s="549"/>
      <c r="P18" s="550"/>
      <c r="Q18" s="290"/>
      <c r="R18" s="534"/>
      <c r="S18" s="535"/>
      <c r="T18" s="535"/>
      <c r="U18" s="535"/>
      <c r="V18" s="535"/>
      <c r="W18" s="535"/>
      <c r="X18" s="535"/>
      <c r="Y18" s="535"/>
      <c r="Z18" s="535"/>
      <c r="AA18" s="523"/>
      <c r="AB18" s="298"/>
      <c r="AC18" s="290"/>
      <c r="AD18" s="290"/>
    </row>
    <row r="19" spans="1:30" ht="15" customHeight="1" x14ac:dyDescent="0.25">
      <c r="A19" s="290"/>
      <c r="B19" s="31"/>
      <c r="C19" s="551"/>
      <c r="D19" s="505"/>
      <c r="E19" s="505"/>
      <c r="F19" s="505"/>
      <c r="G19" s="505"/>
      <c r="H19" s="505"/>
      <c r="I19" s="505"/>
      <c r="J19" s="505"/>
      <c r="K19" s="505"/>
      <c r="L19" s="505"/>
      <c r="M19" s="505"/>
      <c r="N19" s="505"/>
      <c r="O19" s="505"/>
      <c r="P19" s="543"/>
      <c r="Q19" s="290"/>
      <c r="R19" s="290"/>
      <c r="S19" s="290"/>
      <c r="T19" s="290"/>
      <c r="U19" s="290"/>
      <c r="V19" s="290"/>
      <c r="W19" s="290"/>
      <c r="X19" s="290"/>
      <c r="Y19" s="290"/>
      <c r="Z19" s="290"/>
      <c r="AA19" s="290"/>
      <c r="AB19" s="298"/>
      <c r="AC19" s="290"/>
      <c r="AD19" s="290"/>
    </row>
    <row r="20" spans="1:30" ht="15" customHeight="1" x14ac:dyDescent="0.25">
      <c r="A20" s="290"/>
      <c r="B20" s="31"/>
      <c r="C20" s="551"/>
      <c r="D20" s="505"/>
      <c r="E20" s="505"/>
      <c r="F20" s="505"/>
      <c r="G20" s="505"/>
      <c r="H20" s="505"/>
      <c r="I20" s="505"/>
      <c r="J20" s="505"/>
      <c r="K20" s="505"/>
      <c r="L20" s="505"/>
      <c r="M20" s="505"/>
      <c r="N20" s="505"/>
      <c r="O20" s="505"/>
      <c r="P20" s="543"/>
      <c r="Q20" s="300"/>
      <c r="R20" s="303" t="s">
        <v>130</v>
      </c>
      <c r="S20" s="303"/>
      <c r="T20" s="303"/>
      <c r="U20" s="303"/>
      <c r="V20" s="303"/>
      <c r="W20" s="300"/>
      <c r="X20" s="300"/>
      <c r="Y20" s="300"/>
      <c r="Z20" s="290"/>
      <c r="AA20" s="300"/>
      <c r="AB20" s="298"/>
      <c r="AC20" s="290"/>
      <c r="AD20" s="290"/>
    </row>
    <row r="21" spans="1:30" ht="15" customHeight="1" x14ac:dyDescent="0.25">
      <c r="A21" s="290"/>
      <c r="B21" s="31"/>
      <c r="C21" s="551"/>
      <c r="D21" s="505"/>
      <c r="E21" s="505"/>
      <c r="F21" s="505"/>
      <c r="G21" s="505"/>
      <c r="H21" s="505"/>
      <c r="I21" s="505"/>
      <c r="J21" s="505"/>
      <c r="K21" s="505"/>
      <c r="L21" s="505"/>
      <c r="M21" s="505"/>
      <c r="N21" s="505"/>
      <c r="O21" s="505"/>
      <c r="P21" s="543"/>
      <c r="Q21" s="290"/>
      <c r="R21" s="37"/>
      <c r="S21" s="290" t="s">
        <v>15</v>
      </c>
      <c r="T21" s="290"/>
      <c r="U21" s="37"/>
      <c r="V21" s="290" t="s">
        <v>27</v>
      </c>
      <c r="W21" s="290"/>
      <c r="X21" s="37"/>
      <c r="Y21" s="305" t="s">
        <v>46</v>
      </c>
      <c r="Z21" s="290"/>
      <c r="AA21" s="290"/>
      <c r="AB21" s="298"/>
      <c r="AC21" s="290"/>
      <c r="AD21" s="290"/>
    </row>
    <row r="22" spans="1:30" ht="15" customHeight="1" x14ac:dyDescent="0.25">
      <c r="A22" s="290"/>
      <c r="B22" s="31"/>
      <c r="C22" s="551"/>
      <c r="D22" s="505"/>
      <c r="E22" s="505"/>
      <c r="F22" s="505"/>
      <c r="G22" s="505"/>
      <c r="H22" s="505"/>
      <c r="I22" s="505"/>
      <c r="J22" s="505"/>
      <c r="K22" s="505"/>
      <c r="L22" s="505"/>
      <c r="M22" s="505"/>
      <c r="N22" s="505"/>
      <c r="O22" s="505"/>
      <c r="P22" s="543"/>
      <c r="Q22" s="290"/>
      <c r="R22" s="290"/>
      <c r="S22" s="290"/>
      <c r="T22" s="290"/>
      <c r="U22" s="290"/>
      <c r="V22" s="290"/>
      <c r="W22" s="290"/>
      <c r="X22" s="290"/>
      <c r="Y22" s="290"/>
      <c r="Z22" s="290"/>
      <c r="AA22" s="290"/>
      <c r="AB22" s="298"/>
      <c r="AC22" s="290"/>
      <c r="AD22" s="290"/>
    </row>
    <row r="23" spans="1:30" ht="15" customHeight="1" x14ac:dyDescent="0.25">
      <c r="A23" s="290"/>
      <c r="B23" s="31"/>
      <c r="C23" s="552"/>
      <c r="D23" s="553"/>
      <c r="E23" s="553"/>
      <c r="F23" s="553"/>
      <c r="G23" s="553"/>
      <c r="H23" s="553"/>
      <c r="I23" s="553"/>
      <c r="J23" s="553"/>
      <c r="K23" s="553"/>
      <c r="L23" s="553"/>
      <c r="M23" s="553"/>
      <c r="N23" s="553"/>
      <c r="O23" s="553"/>
      <c r="P23" s="554"/>
      <c r="Q23" s="290"/>
      <c r="R23" s="303" t="s">
        <v>131</v>
      </c>
      <c r="S23" s="290"/>
      <c r="T23" s="290"/>
      <c r="U23" s="290"/>
      <c r="V23" s="290"/>
      <c r="W23" s="541" t="s">
        <v>23</v>
      </c>
      <c r="X23" s="535"/>
      <c r="Y23" s="535"/>
      <c r="Z23" s="535"/>
      <c r="AA23" s="523"/>
      <c r="AB23" s="298"/>
      <c r="AC23" s="290"/>
      <c r="AD23" s="290"/>
    </row>
    <row r="24" spans="1:30" ht="15" customHeight="1" x14ac:dyDescent="0.25">
      <c r="A24" s="290"/>
      <c r="B24" s="31"/>
      <c r="C24" s="300"/>
      <c r="D24" s="300"/>
      <c r="E24" s="300"/>
      <c r="F24" s="300"/>
      <c r="G24" s="300"/>
      <c r="H24" s="290"/>
      <c r="I24" s="290"/>
      <c r="J24" s="290"/>
      <c r="K24" s="290"/>
      <c r="L24" s="290"/>
      <c r="M24" s="290"/>
      <c r="N24" s="290"/>
      <c r="O24" s="290"/>
      <c r="P24" s="290"/>
      <c r="Q24" s="290"/>
      <c r="R24" s="303"/>
      <c r="S24" s="290"/>
      <c r="T24" s="290"/>
      <c r="U24" s="290"/>
      <c r="V24" s="290"/>
      <c r="W24" s="290"/>
      <c r="X24" s="290"/>
      <c r="Y24" s="290"/>
      <c r="Z24" s="290"/>
      <c r="AA24" s="290"/>
      <c r="AB24" s="298"/>
      <c r="AC24" s="290"/>
      <c r="AD24" s="290"/>
    </row>
    <row r="25" spans="1:30" ht="15" customHeight="1" x14ac:dyDescent="0.25">
      <c r="A25" s="290"/>
      <c r="B25" s="31"/>
      <c r="C25" s="303" t="s">
        <v>132</v>
      </c>
      <c r="D25" s="300"/>
      <c r="E25" s="300"/>
      <c r="F25" s="300"/>
      <c r="G25" s="300"/>
      <c r="H25" s="300"/>
      <c r="I25" s="290"/>
      <c r="J25" s="290"/>
      <c r="K25" s="290"/>
      <c r="L25" s="290"/>
      <c r="M25" s="290"/>
      <c r="N25" s="290"/>
      <c r="O25" s="290"/>
      <c r="P25" s="290"/>
      <c r="Q25" s="290"/>
      <c r="R25" s="290"/>
      <c r="S25" s="290"/>
      <c r="T25" s="290"/>
      <c r="U25" s="290"/>
      <c r="V25" s="290"/>
      <c r="W25" s="290"/>
      <c r="X25" s="290"/>
      <c r="Y25" s="290"/>
      <c r="Z25" s="290"/>
      <c r="AA25" s="290"/>
      <c r="AB25" s="298"/>
      <c r="AC25" s="290"/>
      <c r="AD25" s="290"/>
    </row>
    <row r="26" spans="1:30" ht="29.25" customHeight="1" x14ac:dyDescent="0.25">
      <c r="A26" s="290"/>
      <c r="B26" s="31"/>
      <c r="C26" s="541" t="s">
        <v>133</v>
      </c>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23"/>
      <c r="AB26" s="298"/>
      <c r="AC26" s="290"/>
      <c r="AD26" s="290"/>
    </row>
    <row r="27" spans="1:30" ht="15" customHeight="1" x14ac:dyDescent="0.25">
      <c r="A27" s="290"/>
      <c r="B27" s="31"/>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6"/>
      <c r="AC27" s="290"/>
      <c r="AD27" s="290"/>
    </row>
    <row r="28" spans="1:30" ht="15" customHeight="1" x14ac:dyDescent="0.25">
      <c r="A28" s="290"/>
      <c r="B28" s="31"/>
      <c r="C28" s="294" t="s">
        <v>134</v>
      </c>
      <c r="D28" s="300"/>
      <c r="E28" s="300"/>
      <c r="F28" s="300"/>
      <c r="G28" s="300"/>
      <c r="H28" s="300"/>
      <c r="I28" s="300"/>
      <c r="J28" s="300"/>
      <c r="K28" s="300"/>
      <c r="L28" s="300"/>
      <c r="M28" s="294" t="s">
        <v>134</v>
      </c>
      <c r="N28" s="300"/>
      <c r="O28" s="300"/>
      <c r="P28" s="300"/>
      <c r="Q28" s="300"/>
      <c r="R28" s="300"/>
      <c r="S28" s="300"/>
      <c r="T28" s="300"/>
      <c r="U28" s="300"/>
      <c r="V28" s="300"/>
      <c r="W28" s="300"/>
      <c r="X28" s="300"/>
      <c r="Y28" s="300"/>
      <c r="Z28" s="300"/>
      <c r="AA28" s="300"/>
      <c r="AB28" s="306"/>
      <c r="AC28" s="290"/>
      <c r="AD28" s="290"/>
    </row>
    <row r="29" spans="1:30" ht="29.25" customHeight="1" x14ac:dyDescent="0.25">
      <c r="A29" s="290"/>
      <c r="B29" s="31"/>
      <c r="C29" s="541" t="s">
        <v>135</v>
      </c>
      <c r="D29" s="535"/>
      <c r="E29" s="535"/>
      <c r="F29" s="535"/>
      <c r="G29" s="535"/>
      <c r="H29" s="535"/>
      <c r="I29" s="535"/>
      <c r="J29" s="535"/>
      <c r="K29" s="523"/>
      <c r="L29" s="300"/>
      <c r="M29" s="541" t="s">
        <v>136</v>
      </c>
      <c r="N29" s="535"/>
      <c r="O29" s="535"/>
      <c r="P29" s="535"/>
      <c r="Q29" s="535"/>
      <c r="R29" s="535"/>
      <c r="S29" s="535"/>
      <c r="T29" s="535"/>
      <c r="U29" s="535"/>
      <c r="V29" s="535"/>
      <c r="W29" s="535"/>
      <c r="X29" s="535"/>
      <c r="Y29" s="535"/>
      <c r="Z29" s="535"/>
      <c r="AA29" s="523"/>
      <c r="AB29" s="306"/>
      <c r="AC29" s="290"/>
      <c r="AD29" s="290"/>
    </row>
    <row r="30" spans="1:30" ht="15" customHeight="1" x14ac:dyDescent="0.25">
      <c r="A30" s="290"/>
      <c r="B30" s="3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8"/>
      <c r="AC30" s="290"/>
      <c r="AD30" s="290"/>
    </row>
    <row r="31" spans="1:30" ht="15" customHeight="1" x14ac:dyDescent="0.25">
      <c r="A31" s="290"/>
      <c r="B31" s="31"/>
      <c r="C31" s="307" t="s">
        <v>137</v>
      </c>
      <c r="D31" s="307"/>
      <c r="E31" s="307"/>
      <c r="F31" s="307"/>
      <c r="G31" s="308"/>
      <c r="H31" s="309"/>
      <c r="I31" s="309"/>
      <c r="J31" s="309"/>
      <c r="K31" s="309"/>
      <c r="L31" s="309"/>
      <c r="M31" s="309"/>
      <c r="N31" s="309"/>
      <c r="O31" s="309"/>
      <c r="P31" s="309"/>
      <c r="Q31" s="309"/>
      <c r="R31" s="309"/>
      <c r="S31" s="309"/>
      <c r="T31" s="309"/>
      <c r="U31" s="309"/>
      <c r="V31" s="309"/>
      <c r="W31" s="309"/>
      <c r="X31" s="309"/>
      <c r="Y31" s="309"/>
      <c r="Z31" s="309"/>
      <c r="AA31" s="309"/>
      <c r="AB31" s="298"/>
      <c r="AC31" s="290"/>
      <c r="AD31" s="290"/>
    </row>
    <row r="32" spans="1:30" ht="90" customHeight="1" x14ac:dyDescent="0.25">
      <c r="A32" s="290"/>
      <c r="B32" s="31"/>
      <c r="C32" s="540" t="s">
        <v>138</v>
      </c>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23"/>
      <c r="AB32" s="298"/>
      <c r="AC32" s="290"/>
      <c r="AD32" s="290"/>
    </row>
    <row r="33" spans="1:30" ht="15" customHeight="1" x14ac:dyDescent="0.25">
      <c r="A33" s="290"/>
      <c r="B33" s="31"/>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8"/>
      <c r="AC33" s="290"/>
      <c r="AD33" s="290"/>
    </row>
    <row r="34" spans="1:30" ht="15.75" customHeight="1" x14ac:dyDescent="0.25">
      <c r="A34" s="290"/>
      <c r="B34" s="31"/>
      <c r="C34" s="539" t="s">
        <v>139</v>
      </c>
      <c r="D34" s="531"/>
      <c r="E34" s="303"/>
      <c r="F34" s="533" t="s">
        <v>22</v>
      </c>
      <c r="G34" s="523"/>
      <c r="H34" s="303"/>
      <c r="I34" s="290"/>
      <c r="J34" s="310" t="s">
        <v>140</v>
      </c>
      <c r="K34" s="533">
        <v>1</v>
      </c>
      <c r="L34" s="535"/>
      <c r="M34" s="535"/>
      <c r="N34" s="523"/>
      <c r="O34" s="303"/>
      <c r="P34" s="303"/>
      <c r="Q34" s="294" t="s">
        <v>141</v>
      </c>
      <c r="R34" s="290"/>
      <c r="S34" s="303"/>
      <c r="T34" s="303"/>
      <c r="U34" s="303"/>
      <c r="V34" s="303"/>
      <c r="W34" s="533" t="s">
        <v>20</v>
      </c>
      <c r="X34" s="535"/>
      <c r="Y34" s="535"/>
      <c r="Z34" s="535"/>
      <c r="AA34" s="523"/>
      <c r="AB34" s="302"/>
      <c r="AC34" s="290"/>
      <c r="AD34" s="290"/>
    </row>
    <row r="35" spans="1:30" ht="15.75" customHeight="1" x14ac:dyDescent="0.25">
      <c r="A35" s="290"/>
      <c r="B35" s="31"/>
      <c r="C35" s="290"/>
      <c r="D35" s="290"/>
      <c r="E35" s="290"/>
      <c r="F35" s="305"/>
      <c r="G35" s="305"/>
      <c r="H35" s="305"/>
      <c r="I35" s="305"/>
      <c r="J35" s="305"/>
      <c r="K35" s="305"/>
      <c r="L35" s="305"/>
      <c r="M35" s="290"/>
      <c r="N35" s="290"/>
      <c r="O35" s="290"/>
      <c r="P35" s="290"/>
      <c r="Q35" s="290"/>
      <c r="R35" s="290"/>
      <c r="S35" s="290"/>
      <c r="T35" s="290"/>
      <c r="U35" s="290"/>
      <c r="V35" s="290"/>
      <c r="W35" s="290"/>
      <c r="X35" s="290"/>
      <c r="Y35" s="290"/>
      <c r="Z35" s="290"/>
      <c r="AA35" s="290"/>
      <c r="AB35" s="298"/>
      <c r="AC35" s="290"/>
      <c r="AD35" s="290"/>
    </row>
    <row r="36" spans="1:30" ht="32.25" customHeight="1" x14ac:dyDescent="0.25">
      <c r="A36" s="290"/>
      <c r="B36" s="31"/>
      <c r="C36" s="290"/>
      <c r="D36" s="310" t="s">
        <v>142</v>
      </c>
      <c r="E36" s="303"/>
      <c r="F36" s="540" t="s">
        <v>143</v>
      </c>
      <c r="G36" s="535"/>
      <c r="H36" s="535"/>
      <c r="I36" s="535"/>
      <c r="J36" s="535"/>
      <c r="K36" s="535"/>
      <c r="L36" s="535"/>
      <c r="M36" s="523"/>
      <c r="N36" s="290"/>
      <c r="O36" s="310" t="s">
        <v>144</v>
      </c>
      <c r="P36" s="541">
        <v>1</v>
      </c>
      <c r="Q36" s="535"/>
      <c r="R36" s="535"/>
      <c r="S36" s="535"/>
      <c r="T36" s="535"/>
      <c r="U36" s="535"/>
      <c r="V36" s="535"/>
      <c r="W36" s="535"/>
      <c r="X36" s="535"/>
      <c r="Y36" s="535"/>
      <c r="Z36" s="535"/>
      <c r="AA36" s="523"/>
      <c r="AB36" s="298"/>
      <c r="AC36" s="290"/>
      <c r="AD36" s="290"/>
    </row>
    <row r="37" spans="1:30" ht="15.75" customHeight="1" x14ac:dyDescent="0.25">
      <c r="A37" s="290"/>
      <c r="B37" s="31"/>
      <c r="C37" s="303"/>
      <c r="D37" s="303"/>
      <c r="E37" s="303"/>
      <c r="F37" s="305"/>
      <c r="G37" s="305"/>
      <c r="H37" s="305"/>
      <c r="I37" s="305"/>
      <c r="J37" s="305"/>
      <c r="K37" s="305"/>
      <c r="L37" s="305"/>
      <c r="M37" s="303"/>
      <c r="N37" s="303"/>
      <c r="O37" s="303"/>
      <c r="P37" s="303"/>
      <c r="Q37" s="303"/>
      <c r="R37" s="303"/>
      <c r="S37" s="303"/>
      <c r="T37" s="303"/>
      <c r="U37" s="303"/>
      <c r="V37" s="303"/>
      <c r="W37" s="303"/>
      <c r="X37" s="303"/>
      <c r="Y37" s="303"/>
      <c r="Z37" s="303"/>
      <c r="AA37" s="303"/>
      <c r="AB37" s="302"/>
      <c r="AC37" s="290"/>
      <c r="AD37" s="290"/>
    </row>
    <row r="38" spans="1:30" ht="15.75" customHeight="1" x14ac:dyDescent="0.25">
      <c r="A38" s="290"/>
      <c r="B38" s="31"/>
      <c r="C38" s="290"/>
      <c r="D38" s="310" t="s">
        <v>145</v>
      </c>
      <c r="E38" s="290"/>
      <c r="F38" s="534" t="s">
        <v>146</v>
      </c>
      <c r="G38" s="523"/>
      <c r="H38" s="290"/>
      <c r="I38" s="290"/>
      <c r="J38" s="303" t="s">
        <v>147</v>
      </c>
      <c r="K38" s="290"/>
      <c r="L38" s="534" t="s">
        <v>148</v>
      </c>
      <c r="M38" s="535"/>
      <c r="N38" s="523"/>
      <c r="O38" s="303"/>
      <c r="P38" s="303"/>
      <c r="Q38" s="290"/>
      <c r="R38" s="303" t="s">
        <v>149</v>
      </c>
      <c r="S38" s="303"/>
      <c r="T38" s="303"/>
      <c r="U38" s="303"/>
      <c r="V38" s="303"/>
      <c r="W38" s="542"/>
      <c r="X38" s="535"/>
      <c r="Y38" s="535"/>
      <c r="Z38" s="535"/>
      <c r="AA38" s="523"/>
      <c r="AB38" s="302"/>
      <c r="AC38" s="290"/>
      <c r="AD38" s="290"/>
    </row>
    <row r="39" spans="1:30" ht="15.75" customHeight="1" x14ac:dyDescent="0.25">
      <c r="A39" s="290"/>
      <c r="B39" s="31"/>
      <c r="C39" s="290"/>
      <c r="D39" s="290"/>
      <c r="E39" s="290"/>
      <c r="F39" s="29"/>
      <c r="G39" s="290"/>
      <c r="H39" s="290"/>
      <c r="I39" s="294"/>
      <c r="J39" s="294"/>
      <c r="K39" s="294"/>
      <c r="L39" s="294"/>
      <c r="M39" s="294"/>
      <c r="N39" s="294"/>
      <c r="O39" s="294"/>
      <c r="P39" s="294"/>
      <c r="Q39" s="294"/>
      <c r="R39" s="294"/>
      <c r="S39" s="294"/>
      <c r="T39" s="294"/>
      <c r="U39" s="294"/>
      <c r="V39" s="294"/>
      <c r="W39" s="294"/>
      <c r="X39" s="294"/>
      <c r="Y39" s="294"/>
      <c r="Z39" s="294"/>
      <c r="AA39" s="294"/>
      <c r="AB39" s="295"/>
      <c r="AC39" s="290"/>
      <c r="AD39" s="290"/>
    </row>
    <row r="40" spans="1:30" ht="15.75" customHeight="1" x14ac:dyDescent="0.25">
      <c r="A40" s="290"/>
      <c r="B40" s="31"/>
      <c r="C40" s="311" t="s">
        <v>150</v>
      </c>
      <c r="D40" s="536">
        <v>2024</v>
      </c>
      <c r="E40" s="537"/>
      <c r="F40" s="538"/>
      <c r="G40" s="35"/>
      <c r="H40" s="294"/>
      <c r="I40" s="294"/>
      <c r="J40" s="294"/>
      <c r="K40" s="294"/>
      <c r="L40" s="294"/>
      <c r="M40" s="294"/>
      <c r="N40" s="294"/>
      <c r="O40" s="294"/>
      <c r="P40" s="294"/>
      <c r="Q40" s="530"/>
      <c r="R40" s="531"/>
      <c r="S40" s="531"/>
      <c r="T40" s="531"/>
      <c r="U40" s="531"/>
      <c r="V40" s="294"/>
      <c r="W40" s="294"/>
      <c r="X40" s="532"/>
      <c r="Y40" s="531"/>
      <c r="Z40" s="531"/>
      <c r="AA40" s="531"/>
      <c r="AB40" s="302"/>
      <c r="AC40" s="290"/>
      <c r="AD40" s="290"/>
    </row>
    <row r="41" spans="1:30" ht="5.25" customHeight="1" x14ac:dyDescent="0.25">
      <c r="A41" s="290"/>
      <c r="B41" s="31"/>
      <c r="C41" s="303"/>
      <c r="D41" s="38"/>
      <c r="E41" s="38"/>
      <c r="F41" s="38"/>
      <c r="G41" s="290"/>
      <c r="H41" s="294"/>
      <c r="I41" s="294"/>
      <c r="J41" s="294"/>
      <c r="K41" s="294"/>
      <c r="L41" s="294"/>
      <c r="M41" s="294"/>
      <c r="N41" s="294"/>
      <c r="O41" s="294"/>
      <c r="P41" s="294"/>
      <c r="Q41" s="300"/>
      <c r="R41" s="300"/>
      <c r="S41" s="300"/>
      <c r="T41" s="300"/>
      <c r="U41" s="300"/>
      <c r="V41" s="294"/>
      <c r="W41" s="294"/>
      <c r="X41" s="296"/>
      <c r="Y41" s="296"/>
      <c r="Z41" s="296"/>
      <c r="AA41" s="296"/>
      <c r="AB41" s="302"/>
      <c r="AC41" s="290"/>
      <c r="AD41" s="290"/>
    </row>
    <row r="42" spans="1:30" ht="15.75" customHeight="1" x14ac:dyDescent="0.25">
      <c r="A42" s="290"/>
      <c r="B42" s="31"/>
      <c r="C42" s="303" t="s">
        <v>140</v>
      </c>
      <c r="D42" s="541">
        <v>1</v>
      </c>
      <c r="E42" s="535"/>
      <c r="F42" s="523"/>
      <c r="G42" s="290"/>
      <c r="H42" s="294"/>
      <c r="I42" s="294"/>
      <c r="J42" s="294"/>
      <c r="K42" s="294"/>
      <c r="L42" s="294"/>
      <c r="M42" s="294"/>
      <c r="N42" s="294"/>
      <c r="O42" s="294"/>
      <c r="P42" s="294"/>
      <c r="Q42" s="530"/>
      <c r="R42" s="531"/>
      <c r="S42" s="531"/>
      <c r="T42" s="531"/>
      <c r="U42" s="531"/>
      <c r="V42" s="294"/>
      <c r="W42" s="294"/>
      <c r="X42" s="532"/>
      <c r="Y42" s="531"/>
      <c r="Z42" s="531"/>
      <c r="AA42" s="531"/>
      <c r="AB42" s="295"/>
      <c r="AC42" s="290"/>
      <c r="AD42" s="290"/>
    </row>
    <row r="43" spans="1:30" ht="15.75" customHeight="1" x14ac:dyDescent="0.25">
      <c r="A43" s="290"/>
      <c r="B43" s="31"/>
      <c r="C43" s="290"/>
      <c r="D43" s="290"/>
      <c r="E43" s="290"/>
      <c r="F43" s="290"/>
      <c r="G43" s="290"/>
      <c r="H43" s="290"/>
      <c r="I43" s="294"/>
      <c r="J43" s="294"/>
      <c r="K43" s="303"/>
      <c r="L43" s="303"/>
      <c r="M43" s="303"/>
      <c r="N43" s="303"/>
      <c r="O43" s="303"/>
      <c r="P43" s="303"/>
      <c r="Q43" s="303"/>
      <c r="R43" s="303"/>
      <c r="S43" s="303"/>
      <c r="T43" s="303"/>
      <c r="U43" s="303"/>
      <c r="V43" s="303"/>
      <c r="W43" s="303"/>
      <c r="X43" s="303"/>
      <c r="Y43" s="303"/>
      <c r="Z43" s="303"/>
      <c r="AA43" s="303"/>
      <c r="AB43" s="295"/>
      <c r="AC43" s="290"/>
      <c r="AD43" s="290"/>
    </row>
    <row r="44" spans="1:30" ht="15.75" customHeight="1" x14ac:dyDescent="0.25">
      <c r="A44" s="290"/>
      <c r="B44" s="31"/>
      <c r="C44" s="303"/>
      <c r="D44" s="533" t="s">
        <v>151</v>
      </c>
      <c r="E44" s="535"/>
      <c r="F44" s="535"/>
      <c r="G44" s="535"/>
      <c r="H44" s="535"/>
      <c r="I44" s="535"/>
      <c r="J44" s="535"/>
      <c r="K44" s="535"/>
      <c r="L44" s="535"/>
      <c r="M44" s="535"/>
      <c r="N44" s="535"/>
      <c r="O44" s="535"/>
      <c r="P44" s="535"/>
      <c r="Q44" s="535"/>
      <c r="R44" s="535"/>
      <c r="S44" s="535"/>
      <c r="T44" s="535"/>
      <c r="U44" s="535"/>
      <c r="V44" s="535"/>
      <c r="W44" s="535"/>
      <c r="X44" s="535"/>
      <c r="Y44" s="523"/>
      <c r="Z44" s="304"/>
      <c r="AA44" s="304"/>
      <c r="AB44" s="312"/>
      <c r="AC44" s="290"/>
      <c r="AD44" s="290"/>
    </row>
    <row r="45" spans="1:30" ht="15.75" customHeight="1" x14ac:dyDescent="0.25">
      <c r="A45" s="290"/>
      <c r="B45" s="31"/>
      <c r="C45" s="290"/>
      <c r="D45" s="572" t="s">
        <v>152</v>
      </c>
      <c r="E45" s="535"/>
      <c r="F45" s="535"/>
      <c r="G45" s="535"/>
      <c r="H45" s="523"/>
      <c r="I45" s="568" t="s">
        <v>153</v>
      </c>
      <c r="J45" s="535"/>
      <c r="K45" s="535"/>
      <c r="L45" s="535"/>
      <c r="M45" s="535"/>
      <c r="N45" s="535"/>
      <c r="O45" s="535"/>
      <c r="P45" s="523"/>
      <c r="Q45" s="569" t="s">
        <v>154</v>
      </c>
      <c r="R45" s="535"/>
      <c r="S45" s="535"/>
      <c r="T45" s="535"/>
      <c r="U45" s="535"/>
      <c r="V45" s="535"/>
      <c r="W45" s="535"/>
      <c r="X45" s="535"/>
      <c r="Y45" s="523"/>
      <c r="Z45" s="304"/>
      <c r="AA45" s="304"/>
      <c r="AB45" s="312"/>
      <c r="AC45" s="290"/>
      <c r="AD45" s="290"/>
    </row>
    <row r="46" spans="1:30" ht="15.75" customHeight="1" x14ac:dyDescent="0.25">
      <c r="A46" s="313"/>
      <c r="B46" s="39"/>
      <c r="C46" s="40"/>
      <c r="D46" s="573" t="s">
        <v>155</v>
      </c>
      <c r="E46" s="535"/>
      <c r="F46" s="535"/>
      <c r="G46" s="535"/>
      <c r="H46" s="523"/>
      <c r="I46" s="570" t="s">
        <v>156</v>
      </c>
      <c r="J46" s="535"/>
      <c r="K46" s="535"/>
      <c r="L46" s="535"/>
      <c r="M46" s="535"/>
      <c r="N46" s="535"/>
      <c r="O46" s="535"/>
      <c r="P46" s="523"/>
      <c r="Q46" s="571" t="s">
        <v>157</v>
      </c>
      <c r="R46" s="535"/>
      <c r="S46" s="535"/>
      <c r="T46" s="535"/>
      <c r="U46" s="535"/>
      <c r="V46" s="535"/>
      <c r="W46" s="535"/>
      <c r="X46" s="535"/>
      <c r="Y46" s="523"/>
      <c r="Z46" s="313"/>
      <c r="AA46" s="313"/>
      <c r="AB46" s="314"/>
      <c r="AC46" s="313"/>
      <c r="AD46" s="313"/>
    </row>
    <row r="47" spans="1:30" ht="15.75" customHeight="1" x14ac:dyDescent="0.25">
      <c r="A47" s="290"/>
      <c r="B47" s="31"/>
      <c r="C47" s="315"/>
      <c r="D47" s="315"/>
      <c r="E47" s="315"/>
      <c r="F47" s="315"/>
      <c r="G47" s="316"/>
      <c r="H47" s="316"/>
      <c r="I47" s="316"/>
      <c r="J47" s="316"/>
      <c r="K47" s="316"/>
      <c r="L47" s="316"/>
      <c r="M47" s="316"/>
      <c r="N47" s="316"/>
      <c r="O47" s="316"/>
      <c r="P47" s="316"/>
      <c r="Q47" s="316"/>
      <c r="R47" s="316"/>
      <c r="S47" s="316"/>
      <c r="T47" s="316"/>
      <c r="U47" s="316"/>
      <c r="V47" s="316"/>
      <c r="W47" s="316"/>
      <c r="X47" s="316"/>
      <c r="Y47" s="316"/>
      <c r="Z47" s="315"/>
      <c r="AA47" s="315"/>
      <c r="AB47" s="299"/>
      <c r="AC47" s="290"/>
      <c r="AD47" s="290"/>
    </row>
    <row r="48" spans="1:30" ht="15.75" customHeight="1" x14ac:dyDescent="0.25">
      <c r="A48" s="317"/>
      <c r="B48" s="41"/>
      <c r="C48" s="561" t="s">
        <v>158</v>
      </c>
      <c r="D48" s="535"/>
      <c r="E48" s="535"/>
      <c r="F48" s="523"/>
      <c r="G48" s="566" t="s">
        <v>159</v>
      </c>
      <c r="H48" s="567" t="s">
        <v>160</v>
      </c>
      <c r="I48" s="549"/>
      <c r="J48" s="549"/>
      <c r="K48" s="549"/>
      <c r="L48" s="549"/>
      <c r="M48" s="549"/>
      <c r="N48" s="549"/>
      <c r="O48" s="549"/>
      <c r="P48" s="549"/>
      <c r="Q48" s="549"/>
      <c r="R48" s="549"/>
      <c r="S48" s="549"/>
      <c r="T48" s="549"/>
      <c r="U48" s="549"/>
      <c r="V48" s="549"/>
      <c r="W48" s="549"/>
      <c r="X48" s="549"/>
      <c r="Y48" s="549"/>
      <c r="Z48" s="549"/>
      <c r="AA48" s="550"/>
      <c r="AB48" s="312"/>
      <c r="AC48" s="317"/>
      <c r="AD48" s="317"/>
    </row>
    <row r="49" spans="1:30" ht="15.75" customHeight="1" x14ac:dyDescent="0.25">
      <c r="A49" s="317"/>
      <c r="B49" s="41"/>
      <c r="C49" s="42" t="s">
        <v>161</v>
      </c>
      <c r="D49" s="43">
        <v>1.2</v>
      </c>
      <c r="E49" s="561" t="s">
        <v>162</v>
      </c>
      <c r="F49" s="523"/>
      <c r="G49" s="507"/>
      <c r="H49" s="552"/>
      <c r="I49" s="553"/>
      <c r="J49" s="553"/>
      <c r="K49" s="553"/>
      <c r="L49" s="553"/>
      <c r="M49" s="553"/>
      <c r="N49" s="553"/>
      <c r="O49" s="553"/>
      <c r="P49" s="553"/>
      <c r="Q49" s="553"/>
      <c r="R49" s="553"/>
      <c r="S49" s="553"/>
      <c r="T49" s="553"/>
      <c r="U49" s="553"/>
      <c r="V49" s="553"/>
      <c r="W49" s="553"/>
      <c r="X49" s="553"/>
      <c r="Y49" s="553"/>
      <c r="Z49" s="553"/>
      <c r="AA49" s="554"/>
      <c r="AB49" s="312"/>
      <c r="AC49" s="317"/>
      <c r="AD49" s="317"/>
    </row>
    <row r="50" spans="1:30" ht="15.75" customHeight="1" x14ac:dyDescent="0.25">
      <c r="A50" s="317"/>
      <c r="B50" s="41"/>
      <c r="C50" s="44">
        <v>2024</v>
      </c>
      <c r="D50" s="45">
        <v>45474</v>
      </c>
      <c r="E50" s="560">
        <v>45656</v>
      </c>
      <c r="F50" s="523"/>
      <c r="G50" s="46">
        <v>1</v>
      </c>
      <c r="H50" s="565" t="s">
        <v>124</v>
      </c>
      <c r="I50" s="535"/>
      <c r="J50" s="535"/>
      <c r="K50" s="535"/>
      <c r="L50" s="535"/>
      <c r="M50" s="535"/>
      <c r="N50" s="535"/>
      <c r="O50" s="535"/>
      <c r="P50" s="535"/>
      <c r="Q50" s="535"/>
      <c r="R50" s="535"/>
      <c r="S50" s="535"/>
      <c r="T50" s="535"/>
      <c r="U50" s="535"/>
      <c r="V50" s="535"/>
      <c r="W50" s="535"/>
      <c r="X50" s="535"/>
      <c r="Y50" s="535"/>
      <c r="Z50" s="535"/>
      <c r="AA50" s="523"/>
      <c r="AB50" s="312"/>
      <c r="AC50" s="317"/>
      <c r="AD50" s="317"/>
    </row>
    <row r="51" spans="1:30" ht="15.75" customHeight="1" x14ac:dyDescent="0.25">
      <c r="A51" s="317"/>
      <c r="B51" s="41"/>
      <c r="C51" s="44">
        <v>2025</v>
      </c>
      <c r="D51" s="45">
        <v>45658</v>
      </c>
      <c r="E51" s="560">
        <v>46021</v>
      </c>
      <c r="F51" s="523"/>
      <c r="G51" s="46">
        <v>1</v>
      </c>
      <c r="H51" s="565" t="s">
        <v>124</v>
      </c>
      <c r="I51" s="535"/>
      <c r="J51" s="535"/>
      <c r="K51" s="535"/>
      <c r="L51" s="535"/>
      <c r="M51" s="535"/>
      <c r="N51" s="535"/>
      <c r="O51" s="535"/>
      <c r="P51" s="535"/>
      <c r="Q51" s="535"/>
      <c r="R51" s="535"/>
      <c r="S51" s="535"/>
      <c r="T51" s="535"/>
      <c r="U51" s="535"/>
      <c r="V51" s="535"/>
      <c r="W51" s="535"/>
      <c r="X51" s="535"/>
      <c r="Y51" s="535"/>
      <c r="Z51" s="535"/>
      <c r="AA51" s="523"/>
      <c r="AB51" s="312"/>
      <c r="AC51" s="317"/>
      <c r="AD51" s="317"/>
    </row>
    <row r="52" spans="1:30" ht="15.75" customHeight="1" x14ac:dyDescent="0.25">
      <c r="A52" s="317"/>
      <c r="B52" s="41"/>
      <c r="C52" s="44">
        <v>2026</v>
      </c>
      <c r="D52" s="45">
        <v>46023</v>
      </c>
      <c r="E52" s="560">
        <v>46386</v>
      </c>
      <c r="F52" s="523"/>
      <c r="G52" s="46">
        <v>1</v>
      </c>
      <c r="H52" s="565" t="s">
        <v>124</v>
      </c>
      <c r="I52" s="535"/>
      <c r="J52" s="535"/>
      <c r="K52" s="535"/>
      <c r="L52" s="535"/>
      <c r="M52" s="535"/>
      <c r="N52" s="535"/>
      <c r="O52" s="535"/>
      <c r="P52" s="535"/>
      <c r="Q52" s="535"/>
      <c r="R52" s="535"/>
      <c r="S52" s="535"/>
      <c r="T52" s="535"/>
      <c r="U52" s="535"/>
      <c r="V52" s="535"/>
      <c r="W52" s="535"/>
      <c r="X52" s="535"/>
      <c r="Y52" s="535"/>
      <c r="Z52" s="535"/>
      <c r="AA52" s="523"/>
      <c r="AB52" s="312"/>
      <c r="AC52" s="317"/>
      <c r="AD52" s="317"/>
    </row>
    <row r="53" spans="1:30" ht="15.75" customHeight="1" x14ac:dyDescent="0.25">
      <c r="A53" s="317"/>
      <c r="B53" s="41"/>
      <c r="C53" s="44">
        <v>2027</v>
      </c>
      <c r="D53" s="45">
        <v>46388</v>
      </c>
      <c r="E53" s="560">
        <v>46751</v>
      </c>
      <c r="F53" s="523"/>
      <c r="G53" s="46">
        <v>1</v>
      </c>
      <c r="H53" s="565" t="s">
        <v>124</v>
      </c>
      <c r="I53" s="535"/>
      <c r="J53" s="535"/>
      <c r="K53" s="535"/>
      <c r="L53" s="535"/>
      <c r="M53" s="535"/>
      <c r="N53" s="535"/>
      <c r="O53" s="535"/>
      <c r="P53" s="535"/>
      <c r="Q53" s="535"/>
      <c r="R53" s="535"/>
      <c r="S53" s="535"/>
      <c r="T53" s="535"/>
      <c r="U53" s="535"/>
      <c r="V53" s="535"/>
      <c r="W53" s="535"/>
      <c r="X53" s="535"/>
      <c r="Y53" s="535"/>
      <c r="Z53" s="535"/>
      <c r="AA53" s="523"/>
      <c r="AB53" s="312"/>
      <c r="AC53" s="317"/>
      <c r="AD53" s="317"/>
    </row>
    <row r="54" spans="1:30" ht="15.75" customHeight="1" x14ac:dyDescent="0.25">
      <c r="A54" s="317"/>
      <c r="B54" s="41"/>
      <c r="C54" s="44"/>
      <c r="D54" s="44"/>
      <c r="E54" s="561"/>
      <c r="F54" s="523"/>
      <c r="G54" s="43"/>
      <c r="H54" s="561"/>
      <c r="I54" s="535"/>
      <c r="J54" s="535"/>
      <c r="K54" s="535"/>
      <c r="L54" s="535"/>
      <c r="M54" s="535"/>
      <c r="N54" s="535"/>
      <c r="O54" s="535"/>
      <c r="P54" s="535"/>
      <c r="Q54" s="535"/>
      <c r="R54" s="535"/>
      <c r="S54" s="535"/>
      <c r="T54" s="535"/>
      <c r="U54" s="535"/>
      <c r="V54" s="535"/>
      <c r="W54" s="535"/>
      <c r="X54" s="535"/>
      <c r="Y54" s="535"/>
      <c r="Z54" s="535"/>
      <c r="AA54" s="523"/>
      <c r="AB54" s="312"/>
      <c r="AC54" s="317"/>
      <c r="AD54" s="317"/>
    </row>
    <row r="55" spans="1:30" ht="15.75" customHeight="1" x14ac:dyDescent="0.25">
      <c r="A55" s="290"/>
      <c r="B55" s="31"/>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8"/>
      <c r="AC55" s="290"/>
      <c r="AD55" s="290"/>
    </row>
    <row r="56" spans="1:30" ht="15.75" customHeight="1" x14ac:dyDescent="0.25">
      <c r="A56" s="290"/>
      <c r="B56" s="31"/>
      <c r="C56" s="539" t="s">
        <v>163</v>
      </c>
      <c r="D56" s="531"/>
      <c r="E56" s="303"/>
      <c r="F56" s="294" t="s">
        <v>164</v>
      </c>
      <c r="G56" s="47"/>
      <c r="H56" s="305"/>
      <c r="I56" s="294" t="s">
        <v>165</v>
      </c>
      <c r="J56" s="290"/>
      <c r="K56" s="534"/>
      <c r="L56" s="523"/>
      <c r="M56" s="303"/>
      <c r="N56" s="290"/>
      <c r="O56" s="290"/>
      <c r="P56" s="290"/>
      <c r="Q56" s="290"/>
      <c r="R56" s="290"/>
      <c r="S56" s="290"/>
      <c r="T56" s="290"/>
      <c r="U56" s="290"/>
      <c r="V56" s="290"/>
      <c r="W56" s="290"/>
      <c r="X56" s="290"/>
      <c r="Y56" s="290"/>
      <c r="Z56" s="290"/>
      <c r="AA56" s="290"/>
      <c r="AB56" s="298"/>
      <c r="AC56" s="290"/>
      <c r="AD56" s="290"/>
    </row>
    <row r="57" spans="1:30" ht="15.75" customHeight="1" x14ac:dyDescent="0.25">
      <c r="A57" s="290"/>
      <c r="B57" s="318"/>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19"/>
      <c r="AC57" s="290"/>
      <c r="AD57" s="290"/>
    </row>
    <row r="58" spans="1:30" ht="15.75" customHeight="1" x14ac:dyDescent="0.25">
      <c r="A58" s="290"/>
      <c r="B58" s="559" t="s">
        <v>166</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23"/>
      <c r="AC58" s="290"/>
      <c r="AD58" s="290"/>
    </row>
    <row r="59" spans="1:30" ht="15.75" customHeight="1" x14ac:dyDescent="0.25">
      <c r="A59" s="290"/>
      <c r="B59" s="48"/>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49"/>
      <c r="AC59" s="290"/>
      <c r="AD59" s="290"/>
    </row>
    <row r="60" spans="1:30" ht="29.25" customHeight="1" x14ac:dyDescent="0.25">
      <c r="A60" s="290"/>
      <c r="B60" s="561" t="s">
        <v>161</v>
      </c>
      <c r="C60" s="523"/>
      <c r="D60" s="43"/>
      <c r="E60" s="561" t="s">
        <v>167</v>
      </c>
      <c r="F60" s="523"/>
      <c r="G60" s="43"/>
      <c r="H60" s="533" t="s">
        <v>168</v>
      </c>
      <c r="I60" s="523"/>
      <c r="J60" s="561"/>
      <c r="K60" s="523"/>
      <c r="L60" s="564"/>
      <c r="M60" s="531"/>
      <c r="N60" s="43" t="s">
        <v>169</v>
      </c>
      <c r="O60" s="561"/>
      <c r="P60" s="535"/>
      <c r="Q60" s="523"/>
      <c r="R60" s="561" t="s">
        <v>170</v>
      </c>
      <c r="S60" s="535"/>
      <c r="T60" s="523"/>
      <c r="U60" s="561"/>
      <c r="V60" s="535"/>
      <c r="W60" s="523"/>
      <c r="X60" s="561" t="s">
        <v>171</v>
      </c>
      <c r="Y60" s="523"/>
      <c r="Z60" s="561"/>
      <c r="AA60" s="535"/>
      <c r="AB60" s="523"/>
      <c r="AC60" s="290"/>
      <c r="AD60" s="290"/>
    </row>
    <row r="61" spans="1:30" ht="15.75" customHeight="1" x14ac:dyDescent="0.25">
      <c r="A61" s="290"/>
      <c r="B61" s="48"/>
      <c r="C61" s="320"/>
      <c r="D61" s="320"/>
      <c r="E61" s="320"/>
      <c r="F61" s="313"/>
      <c r="G61" s="321"/>
      <c r="H61" s="322"/>
      <c r="I61" s="322"/>
      <c r="J61" s="313"/>
      <c r="K61" s="313"/>
      <c r="L61" s="313"/>
      <c r="M61" s="313"/>
      <c r="N61" s="322"/>
      <c r="O61" s="313"/>
      <c r="P61" s="313"/>
      <c r="Q61" s="313"/>
      <c r="R61" s="313"/>
      <c r="S61" s="322"/>
      <c r="T61" s="300"/>
      <c r="U61" s="300"/>
      <c r="V61" s="290"/>
      <c r="W61" s="322"/>
      <c r="X61" s="310"/>
      <c r="Y61" s="310"/>
      <c r="Z61" s="50"/>
      <c r="AA61" s="28"/>
      <c r="AB61" s="51"/>
      <c r="AC61" s="290"/>
      <c r="AD61" s="290"/>
    </row>
    <row r="62" spans="1:30" ht="15.75" customHeight="1" x14ac:dyDescent="0.25">
      <c r="A62" s="290"/>
      <c r="B62" s="559" t="s">
        <v>172</v>
      </c>
      <c r="C62" s="523"/>
      <c r="D62" s="562"/>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4"/>
      <c r="AC62" s="290"/>
      <c r="AD62" s="290"/>
    </row>
    <row r="63" spans="1:30" ht="15.75" customHeight="1" x14ac:dyDescent="0.25">
      <c r="A63" s="290"/>
      <c r="B63" s="48"/>
      <c r="C63" s="320"/>
      <c r="D63" s="320"/>
      <c r="E63" s="320"/>
      <c r="F63" s="313"/>
      <c r="G63" s="321"/>
      <c r="H63" s="322"/>
      <c r="I63" s="322"/>
      <c r="J63" s="313"/>
      <c r="K63" s="313"/>
      <c r="L63" s="313"/>
      <c r="M63" s="313"/>
      <c r="N63" s="322"/>
      <c r="O63" s="313"/>
      <c r="P63" s="313"/>
      <c r="Q63" s="313"/>
      <c r="R63" s="313"/>
      <c r="S63" s="322"/>
      <c r="T63" s="300"/>
      <c r="U63" s="300"/>
      <c r="V63" s="290"/>
      <c r="W63" s="322"/>
      <c r="X63" s="310"/>
      <c r="Y63" s="310"/>
      <c r="Z63" s="50"/>
      <c r="AA63" s="28"/>
      <c r="AB63" s="51"/>
      <c r="AC63" s="290"/>
      <c r="AD63" s="290"/>
    </row>
    <row r="64" spans="1:30" ht="15.75" customHeight="1" x14ac:dyDescent="0.25">
      <c r="A64" s="290"/>
      <c r="B64" s="559" t="s">
        <v>173</v>
      </c>
      <c r="C64" s="523"/>
      <c r="D64" s="56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4"/>
      <c r="AC64" s="290"/>
      <c r="AD64" s="290"/>
    </row>
    <row r="65" spans="1:30" ht="15.75" customHeight="1" x14ac:dyDescent="0.25">
      <c r="A65" s="290"/>
      <c r="B65" s="48"/>
      <c r="C65" s="320"/>
      <c r="D65" s="320"/>
      <c r="E65" s="320"/>
      <c r="F65" s="313"/>
      <c r="G65" s="321"/>
      <c r="H65" s="322"/>
      <c r="I65" s="322"/>
      <c r="J65" s="313"/>
      <c r="K65" s="313"/>
      <c r="L65" s="313"/>
      <c r="M65" s="313"/>
      <c r="N65" s="322"/>
      <c r="O65" s="313"/>
      <c r="P65" s="313"/>
      <c r="Q65" s="313"/>
      <c r="R65" s="313"/>
      <c r="S65" s="322"/>
      <c r="T65" s="300"/>
      <c r="U65" s="300"/>
      <c r="V65" s="290"/>
      <c r="W65" s="322"/>
      <c r="X65" s="310"/>
      <c r="Y65" s="310"/>
      <c r="Z65" s="310"/>
      <c r="AA65" s="300"/>
      <c r="AB65" s="306"/>
      <c r="AC65" s="290"/>
      <c r="AD65" s="290"/>
    </row>
    <row r="66" spans="1:30" ht="15.75" customHeight="1" x14ac:dyDescent="0.25">
      <c r="A66" s="290"/>
      <c r="B66" s="559" t="s">
        <v>174</v>
      </c>
      <c r="C66" s="523"/>
      <c r="D66" s="56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4"/>
      <c r="AC66" s="290"/>
      <c r="AD66" s="290"/>
    </row>
    <row r="67" spans="1:30" ht="15.75" customHeight="1" x14ac:dyDescent="0.25">
      <c r="A67" s="290"/>
      <c r="B67" s="48"/>
      <c r="C67" s="320"/>
      <c r="D67" s="320"/>
      <c r="E67" s="320"/>
      <c r="F67" s="313"/>
      <c r="G67" s="321"/>
      <c r="H67" s="322"/>
      <c r="I67" s="322"/>
      <c r="J67" s="313"/>
      <c r="K67" s="313"/>
      <c r="L67" s="313"/>
      <c r="M67" s="313"/>
      <c r="N67" s="322"/>
      <c r="O67" s="313"/>
      <c r="P67" s="313"/>
      <c r="Q67" s="313"/>
      <c r="R67" s="313"/>
      <c r="S67" s="322"/>
      <c r="T67" s="300"/>
      <c r="U67" s="300"/>
      <c r="V67" s="290"/>
      <c r="W67" s="322"/>
      <c r="X67" s="310"/>
      <c r="Y67" s="310"/>
      <c r="Z67" s="50"/>
      <c r="AA67" s="28"/>
      <c r="AB67" s="51"/>
      <c r="AC67" s="290"/>
      <c r="AD67" s="290"/>
    </row>
    <row r="68" spans="1:30" ht="15.75" customHeight="1" x14ac:dyDescent="0.25">
      <c r="A68" s="290"/>
      <c r="B68" s="559" t="s">
        <v>175</v>
      </c>
      <c r="C68" s="523"/>
      <c r="D68" s="56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4"/>
      <c r="AC68" s="290"/>
      <c r="AD68" s="290"/>
    </row>
    <row r="69" spans="1:30" ht="15.75" customHeight="1" x14ac:dyDescent="0.25">
      <c r="A69" s="290"/>
      <c r="B69" s="48"/>
      <c r="C69" s="320"/>
      <c r="D69" s="320"/>
      <c r="E69" s="320"/>
      <c r="F69" s="313"/>
      <c r="G69" s="321"/>
      <c r="H69" s="322"/>
      <c r="I69" s="322"/>
      <c r="J69" s="313"/>
      <c r="K69" s="313"/>
      <c r="L69" s="313"/>
      <c r="M69" s="313"/>
      <c r="N69" s="322"/>
      <c r="O69" s="313"/>
      <c r="P69" s="313"/>
      <c r="Q69" s="313"/>
      <c r="R69" s="313"/>
      <c r="S69" s="322"/>
      <c r="T69" s="300"/>
      <c r="U69" s="300"/>
      <c r="V69" s="290"/>
      <c r="W69" s="322"/>
      <c r="X69" s="310"/>
      <c r="Y69" s="310"/>
      <c r="Z69" s="50"/>
      <c r="AA69" s="28"/>
      <c r="AB69" s="51"/>
      <c r="AC69" s="290"/>
      <c r="AD69" s="290"/>
    </row>
    <row r="70" spans="1:30" ht="15.75" customHeight="1" x14ac:dyDescent="0.25">
      <c r="A70" s="290"/>
      <c r="B70" s="559" t="s">
        <v>176</v>
      </c>
      <c r="C70" s="523"/>
      <c r="D70" s="56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4"/>
      <c r="AC70" s="290"/>
      <c r="AD70" s="290"/>
    </row>
    <row r="71" spans="1:30" ht="15.75" customHeight="1" x14ac:dyDescent="0.25">
      <c r="A71" s="290"/>
      <c r="B71" s="48"/>
      <c r="C71" s="320"/>
      <c r="D71" s="320"/>
      <c r="E71" s="320"/>
      <c r="F71" s="313"/>
      <c r="G71" s="321"/>
      <c r="H71" s="322"/>
      <c r="I71" s="322"/>
      <c r="J71" s="313"/>
      <c r="K71" s="313"/>
      <c r="L71" s="313"/>
      <c r="M71" s="313"/>
      <c r="N71" s="322"/>
      <c r="O71" s="313"/>
      <c r="P71" s="313"/>
      <c r="Q71" s="313"/>
      <c r="R71" s="313"/>
      <c r="S71" s="322"/>
      <c r="T71" s="300"/>
      <c r="U71" s="300"/>
      <c r="V71" s="290"/>
      <c r="W71" s="322"/>
      <c r="X71" s="310"/>
      <c r="Y71" s="310"/>
      <c r="Z71" s="50"/>
      <c r="AA71" s="28"/>
      <c r="AB71" s="51"/>
      <c r="AC71" s="290"/>
      <c r="AD71" s="290"/>
    </row>
    <row r="72" spans="1:30" ht="15.75" customHeight="1" x14ac:dyDescent="0.25">
      <c r="A72" s="290"/>
      <c r="B72" s="559" t="s">
        <v>177</v>
      </c>
      <c r="C72" s="535"/>
      <c r="D72" s="535"/>
      <c r="E72" s="535"/>
      <c r="F72" s="535"/>
      <c r="G72" s="535"/>
      <c r="H72" s="535"/>
      <c r="I72" s="535"/>
      <c r="J72" s="535"/>
      <c r="K72" s="535"/>
      <c r="L72" s="535"/>
      <c r="M72" s="535"/>
      <c r="N72" s="535"/>
      <c r="O72" s="535"/>
      <c r="P72" s="535"/>
      <c r="Q72" s="535"/>
      <c r="R72" s="535"/>
      <c r="S72" s="535"/>
      <c r="T72" s="535"/>
      <c r="U72" s="535"/>
      <c r="V72" s="535"/>
      <c r="W72" s="535"/>
      <c r="X72" s="535"/>
      <c r="Y72" s="535"/>
      <c r="Z72" s="535"/>
      <c r="AA72" s="535"/>
      <c r="AB72" s="523"/>
      <c r="AC72" s="290"/>
      <c r="AD72" s="290"/>
    </row>
    <row r="73" spans="1:30" ht="15.75" customHeight="1" x14ac:dyDescent="0.25">
      <c r="A73" s="290"/>
      <c r="B73" s="533" t="s">
        <v>122</v>
      </c>
      <c r="C73" s="523"/>
      <c r="D73" s="52" t="s">
        <v>178</v>
      </c>
      <c r="E73" s="533" t="s">
        <v>179</v>
      </c>
      <c r="F73" s="523"/>
      <c r="G73" s="533" t="s">
        <v>177</v>
      </c>
      <c r="H73" s="535"/>
      <c r="I73" s="535"/>
      <c r="J73" s="535"/>
      <c r="K73" s="535"/>
      <c r="L73" s="535"/>
      <c r="M73" s="535"/>
      <c r="N73" s="535"/>
      <c r="O73" s="523"/>
      <c r="P73" s="533" t="s">
        <v>180</v>
      </c>
      <c r="Q73" s="535"/>
      <c r="R73" s="535"/>
      <c r="S73" s="535"/>
      <c r="T73" s="535"/>
      <c r="U73" s="535"/>
      <c r="V73" s="535"/>
      <c r="W73" s="535"/>
      <c r="X73" s="535"/>
      <c r="Y73" s="535"/>
      <c r="Z73" s="535"/>
      <c r="AA73" s="535"/>
      <c r="AB73" s="523"/>
      <c r="AC73" s="290"/>
      <c r="AD73" s="290"/>
    </row>
    <row r="74" spans="1:30" ht="15.75" customHeight="1" x14ac:dyDescent="0.25">
      <c r="A74" s="290"/>
      <c r="B74" s="533"/>
      <c r="C74" s="523"/>
      <c r="D74" s="37"/>
      <c r="E74" s="533"/>
      <c r="F74" s="523"/>
      <c r="G74" s="558"/>
      <c r="H74" s="535"/>
      <c r="I74" s="535"/>
      <c r="J74" s="535"/>
      <c r="K74" s="535"/>
      <c r="L74" s="535"/>
      <c r="M74" s="535"/>
      <c r="N74" s="535"/>
      <c r="O74" s="523"/>
      <c r="P74" s="558"/>
      <c r="Q74" s="535"/>
      <c r="R74" s="535"/>
      <c r="S74" s="535"/>
      <c r="T74" s="535"/>
      <c r="U74" s="535"/>
      <c r="V74" s="535"/>
      <c r="W74" s="535"/>
      <c r="X74" s="535"/>
      <c r="Y74" s="535"/>
      <c r="Z74" s="535"/>
      <c r="AA74" s="535"/>
      <c r="AB74" s="523"/>
      <c r="AC74" s="290"/>
      <c r="AD74" s="290"/>
    </row>
    <row r="75" spans="1:30" ht="15.75" customHeight="1" x14ac:dyDescent="0.25">
      <c r="A75" s="290"/>
      <c r="B75" s="533"/>
      <c r="C75" s="523"/>
      <c r="D75" s="37"/>
      <c r="E75" s="533"/>
      <c r="F75" s="523"/>
      <c r="G75" s="558"/>
      <c r="H75" s="535"/>
      <c r="I75" s="535"/>
      <c r="J75" s="535"/>
      <c r="K75" s="535"/>
      <c r="L75" s="535"/>
      <c r="M75" s="535"/>
      <c r="N75" s="535"/>
      <c r="O75" s="523"/>
      <c r="P75" s="558"/>
      <c r="Q75" s="535"/>
      <c r="R75" s="535"/>
      <c r="S75" s="535"/>
      <c r="T75" s="535"/>
      <c r="U75" s="535"/>
      <c r="V75" s="535"/>
      <c r="W75" s="535"/>
      <c r="X75" s="535"/>
      <c r="Y75" s="535"/>
      <c r="Z75" s="535"/>
      <c r="AA75" s="535"/>
      <c r="AB75" s="523"/>
      <c r="AC75" s="290"/>
      <c r="AD75" s="290"/>
    </row>
    <row r="76" spans="1:30" ht="26.25" customHeight="1" x14ac:dyDescent="0.25">
      <c r="A76" s="290"/>
      <c r="B76" s="557" t="s">
        <v>181</v>
      </c>
      <c r="C76" s="535"/>
      <c r="D76" s="535"/>
      <c r="E76" s="535"/>
      <c r="F76" s="535"/>
      <c r="G76" s="535"/>
      <c r="H76" s="535"/>
      <c r="I76" s="535"/>
      <c r="J76" s="535"/>
      <c r="K76" s="535"/>
      <c r="L76" s="535"/>
      <c r="M76" s="535"/>
      <c r="N76" s="535"/>
      <c r="O76" s="535"/>
      <c r="P76" s="535"/>
      <c r="Q76" s="535"/>
      <c r="R76" s="535"/>
      <c r="S76" s="535"/>
      <c r="T76" s="535"/>
      <c r="U76" s="535"/>
      <c r="V76" s="535"/>
      <c r="W76" s="535"/>
      <c r="X76" s="535"/>
      <c r="Y76" s="535"/>
      <c r="Z76" s="535"/>
      <c r="AA76" s="535"/>
      <c r="AB76" s="523"/>
      <c r="AC76" s="290"/>
      <c r="AD76" s="323"/>
    </row>
    <row r="77" spans="1:30" ht="12.75" customHeight="1" x14ac:dyDescent="0.25">
      <c r="A77" s="290"/>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row>
    <row r="78" spans="1:30" ht="12.75" customHeight="1" x14ac:dyDescent="0.25">
      <c r="A78" s="290"/>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row>
    <row r="79" spans="1:30" ht="12.75" customHeight="1" x14ac:dyDescent="0.25">
      <c r="A79" s="290"/>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row>
    <row r="80" spans="1:30" ht="12.75" customHeight="1" x14ac:dyDescent="0.25">
      <c r="A80" s="290"/>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row>
    <row r="81" spans="1:30" ht="12.75" customHeight="1" x14ac:dyDescent="0.25">
      <c r="A81" s="290"/>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row>
    <row r="82" spans="1:30" ht="12.75" customHeight="1" x14ac:dyDescent="0.25">
      <c r="A82" s="290"/>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row>
    <row r="83" spans="1:30" ht="12.75" customHeight="1" x14ac:dyDescent="0.25">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493</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32" t="s">
        <v>125</v>
      </c>
      <c r="D12" s="531"/>
      <c r="E12" s="544" t="s">
        <v>441</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461</v>
      </c>
      <c r="D14" s="531"/>
      <c r="E14" s="548" t="s">
        <v>494</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row>
    <row r="15" spans="1:30"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row>
    <row r="16" spans="1:30"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row>
    <row r="17" spans="1:30" ht="15" customHeight="1" x14ac:dyDescent="0.25">
      <c r="A17" s="290"/>
      <c r="B17" s="31"/>
      <c r="C17" s="532" t="s">
        <v>463</v>
      </c>
      <c r="D17" s="531"/>
      <c r="E17" s="984" t="s">
        <v>478</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row>
    <row r="18" spans="1:30"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row>
    <row r="19" spans="1:30"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row>
    <row r="20" spans="1:30"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row>
    <row r="21" spans="1:30"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row>
    <row r="22" spans="1:30" ht="29.25" customHeight="1" x14ac:dyDescent="0.25">
      <c r="A22" s="290"/>
      <c r="B22" s="31"/>
      <c r="C22" s="533" t="s">
        <v>495</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row>
    <row r="23" spans="1:30"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row>
    <row r="24" spans="1:30"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row>
    <row r="25" spans="1:30" ht="15" customHeight="1" x14ac:dyDescent="0.25">
      <c r="A25" s="290"/>
      <c r="B25" s="31"/>
      <c r="C25" s="983" t="s">
        <v>496</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row>
    <row r="26" spans="1:30"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row>
    <row r="27" spans="1:30"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row>
    <row r="28" spans="1:30"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row>
    <row r="29" spans="1:30"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row>
    <row r="30" spans="1:30"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23</v>
      </c>
      <c r="X30" s="535"/>
      <c r="Y30" s="535"/>
      <c r="Z30" s="535"/>
      <c r="AA30" s="523"/>
      <c r="AB30" s="298"/>
      <c r="AC30" s="290"/>
      <c r="AD30" s="290"/>
    </row>
    <row r="31" spans="1:30"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row>
    <row r="32" spans="1:30"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row>
    <row r="33" spans="1:30" ht="39.75" customHeight="1" x14ac:dyDescent="0.25">
      <c r="A33" s="290"/>
      <c r="B33" s="31"/>
      <c r="C33" s="541" t="s">
        <v>426</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row>
    <row r="34" spans="1:30"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row>
    <row r="35" spans="1:30"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row>
    <row r="36" spans="1:30" ht="29.25" customHeight="1" x14ac:dyDescent="0.25">
      <c r="A36" s="290"/>
      <c r="B36" s="31"/>
      <c r="C36" s="541" t="s">
        <v>423</v>
      </c>
      <c r="D36" s="535"/>
      <c r="E36" s="535"/>
      <c r="F36" s="535"/>
      <c r="G36" s="535"/>
      <c r="H36" s="535"/>
      <c r="I36" s="535"/>
      <c r="J36" s="535"/>
      <c r="K36" s="523"/>
      <c r="L36" s="300"/>
      <c r="M36" s="541" t="s">
        <v>427</v>
      </c>
      <c r="N36" s="535"/>
      <c r="O36" s="535"/>
      <c r="P36" s="535"/>
      <c r="Q36" s="535"/>
      <c r="R36" s="535"/>
      <c r="S36" s="535"/>
      <c r="T36" s="535"/>
      <c r="U36" s="535"/>
      <c r="V36" s="535"/>
      <c r="W36" s="535"/>
      <c r="X36" s="535"/>
      <c r="Y36" s="535"/>
      <c r="Z36" s="535"/>
      <c r="AA36" s="523"/>
      <c r="AB36" s="306"/>
      <c r="AC36" s="290"/>
      <c r="AD36" s="290"/>
    </row>
    <row r="37" spans="1:30"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row>
    <row r="38" spans="1:30"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row>
    <row r="39" spans="1:30" ht="90" customHeight="1" x14ac:dyDescent="0.25">
      <c r="A39" s="290"/>
      <c r="B39" s="31"/>
      <c r="C39" s="540" t="s">
        <v>428</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row>
    <row r="40" spans="1:30"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row>
    <row r="41" spans="1:30" ht="15.75" customHeight="1" x14ac:dyDescent="0.25">
      <c r="A41" s="290"/>
      <c r="B41" s="31"/>
      <c r="C41" s="539" t="s">
        <v>139</v>
      </c>
      <c r="D41" s="531"/>
      <c r="E41" s="303"/>
      <c r="F41" s="533" t="s">
        <v>34</v>
      </c>
      <c r="G41" s="523"/>
      <c r="H41" s="303"/>
      <c r="I41" s="290"/>
      <c r="J41" s="310" t="s">
        <v>140</v>
      </c>
      <c r="K41" s="533">
        <v>1</v>
      </c>
      <c r="L41" s="535"/>
      <c r="M41" s="535"/>
      <c r="N41" s="523"/>
      <c r="O41" s="303"/>
      <c r="P41" s="303"/>
      <c r="Q41" s="294" t="s">
        <v>141</v>
      </c>
      <c r="R41" s="290"/>
      <c r="S41" s="303"/>
      <c r="T41" s="303"/>
      <c r="U41" s="303"/>
      <c r="V41" s="303"/>
      <c r="W41" s="533" t="s">
        <v>20</v>
      </c>
      <c r="X41" s="535"/>
      <c r="Y41" s="535"/>
      <c r="Z41" s="535"/>
      <c r="AA41" s="523"/>
      <c r="AB41" s="302"/>
      <c r="AC41" s="290"/>
      <c r="AD41" s="290"/>
    </row>
    <row r="42" spans="1:30"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row>
    <row r="43" spans="1:30" ht="32.25" customHeight="1" x14ac:dyDescent="0.25">
      <c r="A43" s="290"/>
      <c r="B43" s="31"/>
      <c r="C43" s="290"/>
      <c r="D43" s="310" t="s">
        <v>142</v>
      </c>
      <c r="E43" s="303"/>
      <c r="F43" s="540"/>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row>
    <row r="44" spans="1:30"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row>
    <row r="45" spans="1:30"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row>
    <row r="46" spans="1:30"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row>
    <row r="47" spans="1:30"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row>
    <row r="48" spans="1:30"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row>
    <row r="49" spans="1:30"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row>
    <row r="50" spans="1:30"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row>
    <row r="51" spans="1:30"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row>
    <row r="52" spans="1:30"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row>
    <row r="53" spans="1:30"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row>
    <row r="54" spans="1:30"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row>
    <row r="55" spans="1:30"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row>
    <row r="56" spans="1:30"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row>
    <row r="57" spans="1:30" ht="15.75" customHeight="1" x14ac:dyDescent="0.25">
      <c r="A57" s="317"/>
      <c r="B57" s="41"/>
      <c r="C57" s="44">
        <v>2024</v>
      </c>
      <c r="D57" s="45">
        <v>45474</v>
      </c>
      <c r="E57" s="560">
        <v>45656</v>
      </c>
      <c r="F57" s="523"/>
      <c r="G57" s="46">
        <v>1</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row>
    <row r="58" spans="1:30" ht="15.75" customHeight="1" x14ac:dyDescent="0.25">
      <c r="A58" s="317"/>
      <c r="B58" s="41"/>
      <c r="C58" s="44">
        <v>2025</v>
      </c>
      <c r="D58" s="45">
        <v>45658</v>
      </c>
      <c r="E58" s="560">
        <v>46021</v>
      </c>
      <c r="F58" s="523"/>
      <c r="G58" s="46">
        <v>1</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row>
    <row r="59" spans="1:30" ht="15.75" customHeight="1" x14ac:dyDescent="0.25">
      <c r="A59" s="317"/>
      <c r="B59" s="41"/>
      <c r="C59" s="44">
        <v>2026</v>
      </c>
      <c r="D59" s="45">
        <v>46023</v>
      </c>
      <c r="E59" s="560">
        <v>46386</v>
      </c>
      <c r="F59" s="523"/>
      <c r="G59" s="46">
        <v>1</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row>
    <row r="60" spans="1:30" ht="15.75" customHeight="1" x14ac:dyDescent="0.25">
      <c r="A60" s="317"/>
      <c r="B60" s="41"/>
      <c r="C60" s="44">
        <v>2027</v>
      </c>
      <c r="D60" s="45">
        <v>46388</v>
      </c>
      <c r="E60" s="560">
        <v>46751</v>
      </c>
      <c r="F60" s="523"/>
      <c r="G60" s="46">
        <v>1</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row>
    <row r="61" spans="1:30"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row>
    <row r="62" spans="1:30"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row>
    <row r="63" spans="1:30"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row>
    <row r="64" spans="1:30"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row>
    <row r="65" spans="1:30"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row>
    <row r="66" spans="1:30"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row>
    <row r="67" spans="1:30"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row>
    <row r="68" spans="1:30"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row>
    <row r="69" spans="1:30"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row>
    <row r="70" spans="1:30"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row>
    <row r="71" spans="1:30"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row>
    <row r="72" spans="1:30"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row>
    <row r="73" spans="1:30"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row>
    <row r="74" spans="1:30"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row>
    <row r="75" spans="1:30"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row>
    <row r="76" spans="1:30"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row>
    <row r="77" spans="1:30"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row>
    <row r="78" spans="1:30"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row>
    <row r="79" spans="1:30"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row>
    <row r="80" spans="1:30"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row>
    <row r="81" spans="1:30"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row>
    <row r="82" spans="1:30"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row>
    <row r="83" spans="1:30"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497</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32" t="s">
        <v>125</v>
      </c>
      <c r="D12" s="531"/>
      <c r="E12" s="544" t="s">
        <v>498</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461</v>
      </c>
      <c r="D14" s="531"/>
      <c r="E14" s="548" t="s">
        <v>499</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row>
    <row r="15" spans="1:30"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row>
    <row r="16" spans="1:30"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row>
    <row r="17" spans="1:30" ht="15" customHeight="1" x14ac:dyDescent="0.25">
      <c r="A17" s="290"/>
      <c r="B17" s="31"/>
      <c r="C17" s="532" t="s">
        <v>463</v>
      </c>
      <c r="D17" s="531"/>
      <c r="E17" s="984" t="s">
        <v>478</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row>
    <row r="18" spans="1:30"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row>
    <row r="19" spans="1:30"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row>
    <row r="20" spans="1:30"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row>
    <row r="21" spans="1:30"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row>
    <row r="22" spans="1:30" ht="29.25" customHeight="1" x14ac:dyDescent="0.25">
      <c r="A22" s="290"/>
      <c r="B22" s="31"/>
      <c r="C22" s="533" t="s">
        <v>500</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row>
    <row r="23" spans="1:30"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row>
    <row r="24" spans="1:30"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row>
    <row r="25" spans="1:30" ht="15" customHeight="1" x14ac:dyDescent="0.25">
      <c r="A25" s="290"/>
      <c r="B25" s="31"/>
      <c r="C25" s="983" t="s">
        <v>501</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row>
    <row r="26" spans="1:30"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row>
    <row r="27" spans="1:30"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row>
    <row r="28" spans="1:30"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row>
    <row r="29" spans="1:30"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row>
    <row r="30" spans="1:30"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21</v>
      </c>
      <c r="X30" s="535"/>
      <c r="Y30" s="535"/>
      <c r="Z30" s="535"/>
      <c r="AA30" s="523"/>
      <c r="AB30" s="298"/>
      <c r="AC30" s="290"/>
      <c r="AD30" s="290"/>
    </row>
    <row r="31" spans="1:30"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row>
    <row r="32" spans="1:30"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row>
    <row r="33" spans="1:30" ht="39.75" customHeight="1" x14ac:dyDescent="0.25">
      <c r="A33" s="290"/>
      <c r="B33" s="31"/>
      <c r="C33" s="980" t="s">
        <v>433</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row>
    <row r="34" spans="1:30"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row>
    <row r="35" spans="1:30"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row>
    <row r="36" spans="1:30" ht="29.25" customHeight="1" x14ac:dyDescent="0.25">
      <c r="A36" s="290"/>
      <c r="B36" s="31"/>
      <c r="C36" s="541" t="s">
        <v>434</v>
      </c>
      <c r="D36" s="535"/>
      <c r="E36" s="535"/>
      <c r="F36" s="535"/>
      <c r="G36" s="535"/>
      <c r="H36" s="535"/>
      <c r="I36" s="535"/>
      <c r="J36" s="535"/>
      <c r="K36" s="523"/>
      <c r="L36" s="300"/>
      <c r="M36" s="541"/>
      <c r="N36" s="535"/>
      <c r="O36" s="535"/>
      <c r="P36" s="535"/>
      <c r="Q36" s="535"/>
      <c r="R36" s="535"/>
      <c r="S36" s="535"/>
      <c r="T36" s="535"/>
      <c r="U36" s="535"/>
      <c r="V36" s="535"/>
      <c r="W36" s="535"/>
      <c r="X36" s="535"/>
      <c r="Y36" s="535"/>
      <c r="Z36" s="535"/>
      <c r="AA36" s="523"/>
      <c r="AB36" s="306"/>
      <c r="AC36" s="290"/>
      <c r="AD36" s="290"/>
    </row>
    <row r="37" spans="1:30"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row>
    <row r="38" spans="1:30"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row>
    <row r="39" spans="1:30" ht="90" customHeight="1" x14ac:dyDescent="0.25">
      <c r="A39" s="290"/>
      <c r="B39" s="31"/>
      <c r="C39" s="540" t="s">
        <v>435</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row>
    <row r="40" spans="1:30"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row>
    <row r="41" spans="1:30" ht="15.75" customHeight="1" x14ac:dyDescent="0.25">
      <c r="A41" s="290"/>
      <c r="B41" s="31"/>
      <c r="C41" s="539" t="s">
        <v>139</v>
      </c>
      <c r="D41" s="531"/>
      <c r="E41" s="303"/>
      <c r="F41" s="533" t="s">
        <v>22</v>
      </c>
      <c r="G41" s="523"/>
      <c r="H41" s="303"/>
      <c r="I41" s="290"/>
      <c r="J41" s="310" t="s">
        <v>140</v>
      </c>
      <c r="K41" s="533">
        <v>5</v>
      </c>
      <c r="L41" s="535"/>
      <c r="M41" s="535"/>
      <c r="N41" s="523"/>
      <c r="O41" s="303"/>
      <c r="P41" s="303"/>
      <c r="Q41" s="294" t="s">
        <v>141</v>
      </c>
      <c r="R41" s="290"/>
      <c r="S41" s="303"/>
      <c r="T41" s="303"/>
      <c r="U41" s="303"/>
      <c r="V41" s="303"/>
      <c r="W41" s="533" t="s">
        <v>20</v>
      </c>
      <c r="X41" s="535"/>
      <c r="Y41" s="535"/>
      <c r="Z41" s="535"/>
      <c r="AA41" s="523"/>
      <c r="AB41" s="302"/>
      <c r="AC41" s="290"/>
      <c r="AD41" s="290"/>
    </row>
    <row r="42" spans="1:30"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row>
    <row r="43" spans="1:30" ht="32.25" customHeight="1" x14ac:dyDescent="0.25">
      <c r="A43" s="290"/>
      <c r="B43" s="31"/>
      <c r="C43" s="290"/>
      <c r="D43" s="310" t="s">
        <v>142</v>
      </c>
      <c r="E43" s="303"/>
      <c r="F43" s="540"/>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row>
    <row r="44" spans="1:30"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row>
    <row r="45" spans="1:30"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row>
    <row r="46" spans="1:30"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row>
    <row r="47" spans="1:30"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row>
    <row r="48" spans="1:30"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row>
    <row r="49" spans="1:30"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row>
    <row r="50" spans="1:30"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row>
    <row r="51" spans="1:30"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row>
    <row r="52" spans="1:30"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row>
    <row r="53" spans="1:30"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row>
    <row r="54" spans="1:30"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row>
    <row r="55" spans="1:30"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row>
    <row r="56" spans="1:30"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row>
    <row r="57" spans="1:30" ht="15.75" customHeight="1" x14ac:dyDescent="0.25">
      <c r="A57" s="317"/>
      <c r="B57" s="41"/>
      <c r="C57" s="44">
        <v>2024</v>
      </c>
      <c r="D57" s="45">
        <v>45474</v>
      </c>
      <c r="E57" s="560">
        <v>45656</v>
      </c>
      <c r="F57" s="523"/>
      <c r="G57" s="46">
        <v>1.2</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row>
    <row r="58" spans="1:30" ht="15.75" customHeight="1" x14ac:dyDescent="0.25">
      <c r="A58" s="317"/>
      <c r="B58" s="41"/>
      <c r="C58" s="44">
        <v>2025</v>
      </c>
      <c r="D58" s="45">
        <v>45658</v>
      </c>
      <c r="E58" s="560">
        <v>46021</v>
      </c>
      <c r="F58" s="523"/>
      <c r="G58" s="46">
        <v>1.7</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row>
    <row r="59" spans="1:30" ht="15.75" customHeight="1" x14ac:dyDescent="0.25">
      <c r="A59" s="317"/>
      <c r="B59" s="41"/>
      <c r="C59" s="44">
        <v>2026</v>
      </c>
      <c r="D59" s="45">
        <v>46023</v>
      </c>
      <c r="E59" s="560">
        <v>46386</v>
      </c>
      <c r="F59" s="523"/>
      <c r="G59" s="46">
        <v>1.1000000000000001</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row>
    <row r="60" spans="1:30" ht="15.75" customHeight="1" x14ac:dyDescent="0.25">
      <c r="A60" s="317"/>
      <c r="B60" s="41"/>
      <c r="C60" s="44">
        <v>2027</v>
      </c>
      <c r="D60" s="45">
        <v>46388</v>
      </c>
      <c r="E60" s="560">
        <v>46751</v>
      </c>
      <c r="F60" s="523"/>
      <c r="G60" s="46">
        <v>1</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row>
    <row r="61" spans="1:30"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row>
    <row r="62" spans="1:30"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row>
    <row r="63" spans="1:30"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row>
    <row r="64" spans="1:30"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row>
    <row r="65" spans="1:30"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row>
    <row r="66" spans="1:30"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row>
    <row r="67" spans="1:30"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row>
    <row r="68" spans="1:30"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row>
    <row r="69" spans="1:30"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row>
    <row r="70" spans="1:30"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row>
    <row r="71" spans="1:30"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row>
    <row r="72" spans="1:30"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row>
    <row r="73" spans="1:30"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row>
    <row r="74" spans="1:30"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row>
    <row r="75" spans="1:30"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row>
    <row r="76" spans="1:30"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row>
    <row r="77" spans="1:30"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row>
    <row r="78" spans="1:30"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row>
    <row r="79" spans="1:30"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row>
    <row r="80" spans="1:30"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row>
    <row r="81" spans="1:30"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row>
    <row r="82" spans="1:30"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row>
    <row r="83" spans="1:30"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row>
    <row r="2" spans="1:30"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row>
    <row r="3" spans="1:30"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row>
    <row r="4" spans="1:30"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row>
    <row r="5" spans="1:30"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row>
    <row r="6" spans="1:30"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row>
    <row r="7" spans="1:30"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row>
    <row r="8" spans="1:30"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row>
    <row r="9" spans="1:30"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row>
    <row r="10" spans="1:30" ht="30" customHeight="1" x14ac:dyDescent="0.25">
      <c r="A10" s="290"/>
      <c r="B10" s="31"/>
      <c r="C10" s="532" t="s">
        <v>123</v>
      </c>
      <c r="D10" s="531"/>
      <c r="E10" s="533" t="s">
        <v>502</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row>
    <row r="11" spans="1:30"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row>
    <row r="12" spans="1:30" ht="29.25" customHeight="1" x14ac:dyDescent="0.25">
      <c r="A12" s="290"/>
      <c r="B12" s="31"/>
      <c r="C12" s="532" t="s">
        <v>125</v>
      </c>
      <c r="D12" s="531"/>
      <c r="E12" s="544" t="s">
        <v>498</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row>
    <row r="13" spans="1:30"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row>
    <row r="14" spans="1:30" ht="15" customHeight="1" x14ac:dyDescent="0.25">
      <c r="A14" s="290"/>
      <c r="B14" s="31"/>
      <c r="C14" s="532" t="s">
        <v>461</v>
      </c>
      <c r="D14" s="531"/>
      <c r="E14" s="548" t="s">
        <v>503</v>
      </c>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row>
    <row r="15" spans="1:30"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row>
    <row r="16" spans="1:30"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row>
    <row r="17" spans="1:30" ht="15" customHeight="1" x14ac:dyDescent="0.25">
      <c r="A17" s="290"/>
      <c r="B17" s="31"/>
      <c r="C17" s="532" t="s">
        <v>463</v>
      </c>
      <c r="D17" s="531"/>
      <c r="E17" s="984" t="s">
        <v>504</v>
      </c>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row>
    <row r="18" spans="1:30"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row>
    <row r="19" spans="1:30"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row>
    <row r="20" spans="1:30"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row>
    <row r="21" spans="1:30"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row>
    <row r="22" spans="1:30" ht="29.25" customHeight="1" x14ac:dyDescent="0.25">
      <c r="A22" s="290"/>
      <c r="B22" s="31"/>
      <c r="C22" s="986" t="s">
        <v>505</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row>
    <row r="23" spans="1:30"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row>
    <row r="24" spans="1:30"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row>
    <row r="25" spans="1:30" ht="15" customHeight="1" x14ac:dyDescent="0.25">
      <c r="A25" s="290"/>
      <c r="B25" s="31"/>
      <c r="C25" s="983" t="s">
        <v>501</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row>
    <row r="26" spans="1:30"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row>
    <row r="27" spans="1:30"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row>
    <row r="28" spans="1:30"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row>
    <row r="29" spans="1:30"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row>
    <row r="30" spans="1:30"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23</v>
      </c>
      <c r="X30" s="535"/>
      <c r="Y30" s="535"/>
      <c r="Z30" s="535"/>
      <c r="AA30" s="523"/>
      <c r="AB30" s="298"/>
      <c r="AC30" s="290"/>
      <c r="AD30" s="290"/>
    </row>
    <row r="31" spans="1:30"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row>
    <row r="32" spans="1:30"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row>
    <row r="33" spans="1:30" ht="39.75" customHeight="1" x14ac:dyDescent="0.25">
      <c r="A33" s="290"/>
      <c r="B33" s="31"/>
      <c r="C33" s="985" t="s">
        <v>506</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row>
    <row r="34" spans="1:30"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row>
    <row r="35" spans="1:30"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row>
    <row r="36" spans="1:30" ht="29.25" customHeight="1" x14ac:dyDescent="0.25">
      <c r="A36" s="290"/>
      <c r="B36" s="31"/>
      <c r="C36" s="541" t="s">
        <v>507</v>
      </c>
      <c r="D36" s="535"/>
      <c r="E36" s="535"/>
      <c r="F36" s="535"/>
      <c r="G36" s="535"/>
      <c r="H36" s="535"/>
      <c r="I36" s="535"/>
      <c r="J36" s="535"/>
      <c r="K36" s="523"/>
      <c r="L36" s="300"/>
      <c r="M36" s="541"/>
      <c r="N36" s="535"/>
      <c r="O36" s="535"/>
      <c r="P36" s="535"/>
      <c r="Q36" s="535"/>
      <c r="R36" s="535"/>
      <c r="S36" s="535"/>
      <c r="T36" s="535"/>
      <c r="U36" s="535"/>
      <c r="V36" s="535"/>
      <c r="W36" s="535"/>
      <c r="X36" s="535"/>
      <c r="Y36" s="535"/>
      <c r="Z36" s="535"/>
      <c r="AA36" s="523"/>
      <c r="AB36" s="306"/>
      <c r="AC36" s="290"/>
      <c r="AD36" s="290"/>
    </row>
    <row r="37" spans="1:30"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row>
    <row r="38" spans="1:30"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row>
    <row r="39" spans="1:30" ht="90" customHeight="1" x14ac:dyDescent="0.25">
      <c r="A39" s="290"/>
      <c r="B39" s="31"/>
      <c r="C39" s="540" t="s">
        <v>508</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row>
    <row r="40" spans="1:30"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row>
    <row r="41" spans="1:30" ht="15.75" customHeight="1" x14ac:dyDescent="0.25">
      <c r="A41" s="290"/>
      <c r="B41" s="31"/>
      <c r="C41" s="539" t="s">
        <v>139</v>
      </c>
      <c r="D41" s="531"/>
      <c r="E41" s="303"/>
      <c r="F41" s="533" t="s">
        <v>22</v>
      </c>
      <c r="G41" s="523"/>
      <c r="H41" s="303"/>
      <c r="I41" s="290"/>
      <c r="J41" s="310" t="s">
        <v>140</v>
      </c>
      <c r="K41" s="533">
        <v>40</v>
      </c>
      <c r="L41" s="535"/>
      <c r="M41" s="535"/>
      <c r="N41" s="523"/>
      <c r="O41" s="303"/>
      <c r="P41" s="303"/>
      <c r="Q41" s="294" t="s">
        <v>141</v>
      </c>
      <c r="R41" s="290"/>
      <c r="S41" s="303"/>
      <c r="T41" s="303"/>
      <c r="U41" s="303"/>
      <c r="V41" s="303"/>
      <c r="W41" s="533" t="s">
        <v>20</v>
      </c>
      <c r="X41" s="535"/>
      <c r="Y41" s="535"/>
      <c r="Z41" s="535"/>
      <c r="AA41" s="523"/>
      <c r="AB41" s="302"/>
      <c r="AC41" s="290"/>
      <c r="AD41" s="290"/>
    </row>
    <row r="42" spans="1:30"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row>
    <row r="43" spans="1:30" ht="32.25" customHeight="1" x14ac:dyDescent="0.25">
      <c r="A43" s="290"/>
      <c r="B43" s="31"/>
      <c r="C43" s="290"/>
      <c r="D43" s="310" t="s">
        <v>142</v>
      </c>
      <c r="E43" s="303"/>
      <c r="F43" s="540"/>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row>
    <row r="44" spans="1:30"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row>
    <row r="45" spans="1:30"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row>
    <row r="46" spans="1:30"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row>
    <row r="47" spans="1:30"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row>
    <row r="48" spans="1:30"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row>
    <row r="49" spans="1:30" ht="15.75" customHeight="1" x14ac:dyDescent="0.25">
      <c r="A49" s="290"/>
      <c r="B49" s="31"/>
      <c r="C49" s="303" t="s">
        <v>140</v>
      </c>
      <c r="D49" s="541">
        <v>40</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row>
    <row r="50" spans="1:30"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row>
    <row r="51" spans="1:30"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row>
    <row r="52" spans="1:30"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row>
    <row r="53" spans="1:30"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row>
    <row r="54" spans="1:30"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row>
    <row r="55" spans="1:30"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row>
    <row r="56" spans="1:30"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row>
    <row r="57" spans="1:30" ht="15.75" customHeight="1" x14ac:dyDescent="0.25">
      <c r="A57" s="317"/>
      <c r="B57" s="41"/>
      <c r="C57" s="44">
        <v>2024</v>
      </c>
      <c r="D57" s="45">
        <v>45474</v>
      </c>
      <c r="E57" s="560">
        <v>45656</v>
      </c>
      <c r="F57" s="523"/>
      <c r="G57" s="46">
        <v>40</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row>
    <row r="58" spans="1:30" ht="15.75" customHeight="1" x14ac:dyDescent="0.25">
      <c r="A58" s="317"/>
      <c r="B58" s="41"/>
      <c r="C58" s="44">
        <v>2025</v>
      </c>
      <c r="D58" s="45">
        <v>45658</v>
      </c>
      <c r="E58" s="560">
        <v>46021</v>
      </c>
      <c r="F58" s="523"/>
      <c r="G58" s="46">
        <v>40</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row>
    <row r="59" spans="1:30" ht="15.75" customHeight="1" x14ac:dyDescent="0.25">
      <c r="A59" s="317"/>
      <c r="B59" s="41"/>
      <c r="C59" s="44">
        <v>2026</v>
      </c>
      <c r="D59" s="45">
        <v>46023</v>
      </c>
      <c r="E59" s="560">
        <v>46386</v>
      </c>
      <c r="F59" s="523"/>
      <c r="G59" s="46">
        <v>40</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row>
    <row r="60" spans="1:30" ht="15.75" customHeight="1" x14ac:dyDescent="0.25">
      <c r="A60" s="317"/>
      <c r="B60" s="41"/>
      <c r="C60" s="44">
        <v>2027</v>
      </c>
      <c r="D60" s="45">
        <v>46388</v>
      </c>
      <c r="E60" s="560">
        <v>46751</v>
      </c>
      <c r="F60" s="523"/>
      <c r="G60" s="46">
        <v>40</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row>
    <row r="61" spans="1:30"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row>
    <row r="62" spans="1:30"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row>
    <row r="63" spans="1:30"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row>
    <row r="64" spans="1:30"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row>
    <row r="65" spans="1:30"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row>
    <row r="66" spans="1:30"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row>
    <row r="67" spans="1:30"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row>
    <row r="68" spans="1:30"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row>
    <row r="69" spans="1:30"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row>
    <row r="70" spans="1:30"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row>
    <row r="71" spans="1:30"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row>
    <row r="72" spans="1:30"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row>
    <row r="73" spans="1:30"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row>
    <row r="74" spans="1:30"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row>
    <row r="75" spans="1:30"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row>
    <row r="76" spans="1:30"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row>
    <row r="77" spans="1:30"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row>
    <row r="78" spans="1:30"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row>
    <row r="79" spans="1:30"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row>
    <row r="80" spans="1:30"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row>
    <row r="81" spans="1:30"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row>
    <row r="82" spans="1:30"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row>
    <row r="83" spans="1:30"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row>
    <row r="84" spans="1:30"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row>
    <row r="85" spans="1:30"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row>
    <row r="86" spans="1:30"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row>
    <row r="87" spans="1:30"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row>
    <row r="88" spans="1:30"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row>
    <row r="89" spans="1:30"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row>
    <row r="90" spans="1:30"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row>
    <row r="91" spans="1:30"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row>
    <row r="92" spans="1:30"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row>
    <row r="93" spans="1:30"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row>
    <row r="94" spans="1:30"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row>
    <row r="95" spans="1:30"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row>
    <row r="96" spans="1:30"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row>
    <row r="97" spans="1:30"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row>
    <row r="98" spans="1:30"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row>
    <row r="99" spans="1:30"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row>
    <row r="100" spans="1:30"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row>
    <row r="101" spans="1:30"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row>
    <row r="102" spans="1:30"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row>
    <row r="103" spans="1:30"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row>
    <row r="104" spans="1:30"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row>
    <row r="105" spans="1:30"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row>
    <row r="106" spans="1:30"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row>
    <row r="107" spans="1:30"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row>
    <row r="108" spans="1:30"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row>
    <row r="109" spans="1:30"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row>
    <row r="110" spans="1:30"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row>
    <row r="111" spans="1:30"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row>
    <row r="112" spans="1:30"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row>
    <row r="113" spans="1:30"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row>
    <row r="114" spans="1:30"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row>
    <row r="115" spans="1:30"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row>
    <row r="116" spans="1:30"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row>
    <row r="117" spans="1:30"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row>
    <row r="118" spans="1:30"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row>
    <row r="119" spans="1:30"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row>
    <row r="120" spans="1:30"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row>
    <row r="121" spans="1:30"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row>
    <row r="122" spans="1:30"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row>
    <row r="123" spans="1:30"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row>
    <row r="124" spans="1:30"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row>
    <row r="125" spans="1:30"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row>
    <row r="126" spans="1:30"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row>
    <row r="127" spans="1:30"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row>
    <row r="128" spans="1:30"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row>
    <row r="129" spans="1:30"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row>
    <row r="130" spans="1:30"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row>
    <row r="131" spans="1:30"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row>
    <row r="132" spans="1:30"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row>
    <row r="133" spans="1:30"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row>
    <row r="134" spans="1:30"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row>
    <row r="135" spans="1:30"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row>
    <row r="136" spans="1:30"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row>
    <row r="137" spans="1:30"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row>
    <row r="138" spans="1:30"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row>
    <row r="139" spans="1:30"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row>
    <row r="140" spans="1:30"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row>
    <row r="141" spans="1:30"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row>
    <row r="142" spans="1:30"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row>
    <row r="143" spans="1:30"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row>
    <row r="144" spans="1:30"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row>
    <row r="145" spans="1:30"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row>
    <row r="146" spans="1:30"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row>
    <row r="147" spans="1:30"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row>
    <row r="148" spans="1:30"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row>
    <row r="149" spans="1:30"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row>
    <row r="150" spans="1:30"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row>
    <row r="151" spans="1:30"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0"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row>
    <row r="153" spans="1:30"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row>
    <row r="154" spans="1:30"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row>
    <row r="155" spans="1:30"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row>
    <row r="156" spans="1:30"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row>
    <row r="157" spans="1:30"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row>
    <row r="158" spans="1:30"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row>
    <row r="159" spans="1:30"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row>
    <row r="160" spans="1:30"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row>
    <row r="161" spans="1:30"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row>
    <row r="162" spans="1:30"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row>
    <row r="163" spans="1:30"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row>
    <row r="164" spans="1:30"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row>
    <row r="165" spans="1:30"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row>
    <row r="166" spans="1:30"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row>
    <row r="167" spans="1:30"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row>
    <row r="168" spans="1:30"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row>
    <row r="169" spans="1:30"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row>
    <row r="170" spans="1:30"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row>
    <row r="171" spans="1:30"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row>
    <row r="173" spans="1:30"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row>
    <row r="174" spans="1:30"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row>
    <row r="175" spans="1:30"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row>
    <row r="176" spans="1:30"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row>
    <row r="177" spans="1:30"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row>
    <row r="178" spans="1:30"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row>
    <row r="179" spans="1:30"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row>
    <row r="180" spans="1:30"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row>
    <row r="181" spans="1:30"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row>
    <row r="182" spans="1:30"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row>
    <row r="183" spans="1:30"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row>
    <row r="184" spans="1:30"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row>
    <row r="185" spans="1:30"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row>
    <row r="186" spans="1:30"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row>
    <row r="187" spans="1:30"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row>
    <row r="188" spans="1:30"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row>
    <row r="189" spans="1:30"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row>
    <row r="190" spans="1:30"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row>
    <row r="191" spans="1:30"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row>
    <row r="192" spans="1:30"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row>
    <row r="193" spans="1:30"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row>
    <row r="194" spans="1:30"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row>
    <row r="195" spans="1:30"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row>
    <row r="196" spans="1:30"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row>
    <row r="197" spans="1:30"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row>
    <row r="198" spans="1:30"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row>
    <row r="199" spans="1:30"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row>
    <row r="200" spans="1:30"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row>
    <row r="201" spans="1:30"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row>
    <row r="202" spans="1:30"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row>
    <row r="203" spans="1:30"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row>
    <row r="204" spans="1:30"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row>
    <row r="205" spans="1:30"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row>
    <row r="206" spans="1:30"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row>
    <row r="207" spans="1:30"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row>
    <row r="208" spans="1:30"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row>
    <row r="209" spans="1:30"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row>
    <row r="210" spans="1:30"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row>
    <row r="211" spans="1:30"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row>
    <row r="212" spans="1:30"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row>
    <row r="213" spans="1:30"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row>
    <row r="214" spans="1:30"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row>
    <row r="215" spans="1:30"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row>
    <row r="216" spans="1:30"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row>
    <row r="217" spans="1:30"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row>
    <row r="218" spans="1:30"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row>
    <row r="219" spans="1:30"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row>
    <row r="220" spans="1:30"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row>
    <row r="221" spans="1:30"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row>
    <row r="222" spans="1:30"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row>
    <row r="223" spans="1:30"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row>
    <row r="224" spans="1:30"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row>
    <row r="225" spans="1:30"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row>
    <row r="226" spans="1:30"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row>
    <row r="227" spans="1:30"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row>
    <row r="228" spans="1:30"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row>
    <row r="229" spans="1:30"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row>
    <row r="230" spans="1:30"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row>
    <row r="231" spans="1:30"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row>
    <row r="232" spans="1:30"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row>
    <row r="233" spans="1:30"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row>
    <row r="234" spans="1:30"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row>
    <row r="235" spans="1:30"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row>
    <row r="236" spans="1:30"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row>
    <row r="237" spans="1:30"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row>
    <row r="238" spans="1:30"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row>
    <row r="239" spans="1:30"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row>
    <row r="240" spans="1:30"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row>
    <row r="241" spans="1:30"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row>
    <row r="242" spans="1:30"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row>
    <row r="243" spans="1:30"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row>
    <row r="244" spans="1:30"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row>
    <row r="245" spans="1:30"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row>
    <row r="246" spans="1:30"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row>
    <row r="247" spans="1:30"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row>
    <row r="248" spans="1:30"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row>
    <row r="249" spans="1:30"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row>
    <row r="250" spans="1:30"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row>
    <row r="251" spans="1:30"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row>
    <row r="252" spans="1:30"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row>
    <row r="253" spans="1:30"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0"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row>
    <row r="255" spans="1:30"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row>
    <row r="256" spans="1:30"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row>
    <row r="257" spans="1:30"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row>
    <row r="258" spans="1:30"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row>
    <row r="259" spans="1:30"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row>
    <row r="260" spans="1:30"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row>
    <row r="261" spans="1:30"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row>
    <row r="262" spans="1:30"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row>
    <row r="264" spans="1:30"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row>
    <row r="265" spans="1:30"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row>
    <row r="266" spans="1:30"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row>
    <row r="267" spans="1:30"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row>
    <row r="268" spans="1:30"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row>
    <row r="269" spans="1:30"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row>
    <row r="270" spans="1:30"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row>
    <row r="271" spans="1:30"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row>
    <row r="272" spans="1:30"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row>
    <row r="273" spans="1:30"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row>
    <row r="274" spans="1:30"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row>
    <row r="275" spans="1:30"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row>
    <row r="276" spans="1:30"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row>
    <row r="277" spans="1:30"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row>
    <row r="278" spans="1:30"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row>
    <row r="279" spans="1:30"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row>
    <row r="280" spans="1:30"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row>
    <row r="281" spans="1:30"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row>
    <row r="282" spans="1:30"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row>
    <row r="283" spans="1:30"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row>
    <row r="284" spans="1:30"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row>
    <row r="285" spans="1:30"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row>
    <row r="286" spans="1:30"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row>
    <row r="287" spans="1:30"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row>
    <row r="288" spans="1:30"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row>
    <row r="289" spans="1:30"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row>
    <row r="290" spans="1:30"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row>
    <row r="291" spans="1:30"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row>
    <row r="292" spans="1:30"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row>
    <row r="293" spans="1:30"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row>
    <row r="294" spans="1:30"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row>
    <row r="295" spans="1:30"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row>
    <row r="296" spans="1:30"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row>
    <row r="297" spans="1:30"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row>
    <row r="298" spans="1:30"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row>
    <row r="299" spans="1:30"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row>
    <row r="300" spans="1:30"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row>
    <row r="301" spans="1:30"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row>
    <row r="302" spans="1:30"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row>
    <row r="303" spans="1:30"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row>
    <row r="304" spans="1:30"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row>
    <row r="305" spans="1:30"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row>
    <row r="306" spans="1:30"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row>
    <row r="307" spans="1:30"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row>
    <row r="308" spans="1:30"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row>
    <row r="309" spans="1:30"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row>
    <row r="310" spans="1:30"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row>
    <row r="311" spans="1:30"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row>
    <row r="312" spans="1:30"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row>
    <row r="313" spans="1:30"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row>
    <row r="314" spans="1:30"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row>
    <row r="315" spans="1:30"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row>
    <row r="316" spans="1:30"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row>
    <row r="317" spans="1:30"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row>
    <row r="318" spans="1:30"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row>
    <row r="319" spans="1:30"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row>
    <row r="320" spans="1:30"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row>
    <row r="321" spans="1:30"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row>
    <row r="322" spans="1:30"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row>
    <row r="323" spans="1:30"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row>
    <row r="324" spans="1:30"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row>
    <row r="325" spans="1:30"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row>
    <row r="326" spans="1:30"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row>
    <row r="327" spans="1:30"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row>
    <row r="328" spans="1:30"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row>
    <row r="329" spans="1:30"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row>
    <row r="330" spans="1:30"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row>
    <row r="331" spans="1:30"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row>
    <row r="332" spans="1:30"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row>
    <row r="333" spans="1:30"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row>
    <row r="334" spans="1:30"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row>
    <row r="335" spans="1:30"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row>
    <row r="336" spans="1:30"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row>
    <row r="337" spans="1:30"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row>
    <row r="338" spans="1:30"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row>
    <row r="339" spans="1:30"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row>
    <row r="340" spans="1:30"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row>
    <row r="341" spans="1:30"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row>
    <row r="342" spans="1:30"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row>
    <row r="343" spans="1:30"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row>
    <row r="344" spans="1:30"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row>
    <row r="345" spans="1:30"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row>
    <row r="346" spans="1:30"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row>
    <row r="347" spans="1:30"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row>
    <row r="348" spans="1:30"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row>
    <row r="349" spans="1:30"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row>
    <row r="350" spans="1:30"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row>
    <row r="351" spans="1:30"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row>
    <row r="352" spans="1:30"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row>
    <row r="353" spans="1:30"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row>
    <row r="355" spans="1:30"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0"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row>
    <row r="357" spans="1:30"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row>
    <row r="358" spans="1:30"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row>
    <row r="359" spans="1:30"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row>
    <row r="360" spans="1:30"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row>
    <row r="361" spans="1:30"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row>
    <row r="362" spans="1:30"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row>
    <row r="363" spans="1:30"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row>
    <row r="364" spans="1:30"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row>
    <row r="365" spans="1:30"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row>
    <row r="366" spans="1:30"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row>
    <row r="367" spans="1:30"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row>
    <row r="368" spans="1:30"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row>
    <row r="369" spans="1:30"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row>
    <row r="370" spans="1:30"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row>
    <row r="371" spans="1:30"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row>
    <row r="372" spans="1:30"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row>
    <row r="373" spans="1:30"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row>
    <row r="374" spans="1:30"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row>
    <row r="375" spans="1:30"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row>
    <row r="376" spans="1:30"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row>
    <row r="377" spans="1:30"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row>
    <row r="378" spans="1:30"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row>
    <row r="379" spans="1:30"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row>
    <row r="380" spans="1:30"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row>
    <row r="381" spans="1:30"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row>
    <row r="382" spans="1:30"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row>
    <row r="383" spans="1:30"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row>
    <row r="384" spans="1:30"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row>
    <row r="385" spans="1:30"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row>
    <row r="386" spans="1:30"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row>
    <row r="387" spans="1:30"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row>
    <row r="388" spans="1:30"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row>
    <row r="389" spans="1:30"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row>
    <row r="390" spans="1:30"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row>
    <row r="391" spans="1:30"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row>
    <row r="392" spans="1:30"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row>
    <row r="393" spans="1:30"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row>
    <row r="394" spans="1:30"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row>
    <row r="395" spans="1:30"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row>
    <row r="396" spans="1:30"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row>
    <row r="397" spans="1:30"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row>
    <row r="398" spans="1:30"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row>
    <row r="399" spans="1:30"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row>
    <row r="400" spans="1:30"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row>
    <row r="401" spans="1:30"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row>
    <row r="402" spans="1:30"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row>
    <row r="403" spans="1:30"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row>
    <row r="404" spans="1:30"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row>
    <row r="405" spans="1:30"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row>
    <row r="406" spans="1:30"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row>
    <row r="407" spans="1:30"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row>
    <row r="408" spans="1:30"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row>
    <row r="409" spans="1:30"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row>
    <row r="410" spans="1:30"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row>
    <row r="411" spans="1:30"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row>
    <row r="412" spans="1:30"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row>
    <row r="413" spans="1:30"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row>
    <row r="414" spans="1:30"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row>
    <row r="415" spans="1:30"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row>
    <row r="416" spans="1:30"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row>
    <row r="417" spans="1:30"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row>
    <row r="418" spans="1:30"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row>
    <row r="419" spans="1:30"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row>
    <row r="420" spans="1:30"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row>
    <row r="421" spans="1:30"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row>
    <row r="422" spans="1:30"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row>
    <row r="423" spans="1:30"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row>
    <row r="424" spans="1:30"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row>
    <row r="425" spans="1:30"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row>
    <row r="426" spans="1:30"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row>
    <row r="427" spans="1:30"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row>
    <row r="428" spans="1:30"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row>
    <row r="429" spans="1:30"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row>
    <row r="430" spans="1:30"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row>
    <row r="431" spans="1:30"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row>
    <row r="432" spans="1:30"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row>
    <row r="433" spans="1:30"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row>
    <row r="434" spans="1:30"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row>
    <row r="435" spans="1:30"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row>
    <row r="436" spans="1:30"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row>
    <row r="437" spans="1:30"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row>
    <row r="438" spans="1:30"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row>
    <row r="439" spans="1:30"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row>
    <row r="440" spans="1:30"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row>
    <row r="441" spans="1:30"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row>
    <row r="442" spans="1:30"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row>
    <row r="443" spans="1:30"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row>
    <row r="444" spans="1:30"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row>
    <row r="446" spans="1:30"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row>
    <row r="447" spans="1:30"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row>
    <row r="448" spans="1:30"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row>
    <row r="449" spans="1:30"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row>
    <row r="450" spans="1:30"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row>
    <row r="451" spans="1:30"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row>
    <row r="452" spans="1:30"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row>
    <row r="453" spans="1:30"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row>
    <row r="454" spans="1:30"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row>
    <row r="455" spans="1:30"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row>
    <row r="456" spans="1:30"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row>
    <row r="457" spans="1:30"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0"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row>
    <row r="459" spans="1:30"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row>
    <row r="460" spans="1:30"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row>
    <row r="461" spans="1:30"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row>
    <row r="462" spans="1:30"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row>
    <row r="463" spans="1:30"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row>
    <row r="464" spans="1:30"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row>
    <row r="465" spans="1:30"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row>
    <row r="466" spans="1:30"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row>
    <row r="467" spans="1:30"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row>
    <row r="468" spans="1:30"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row>
    <row r="469" spans="1:30"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row>
    <row r="470" spans="1:30"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row>
    <row r="471" spans="1:30"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row>
    <row r="472" spans="1:30"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row>
    <row r="473" spans="1:30"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row>
    <row r="474" spans="1:30"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row>
    <row r="475" spans="1:30"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row>
    <row r="476" spans="1:30"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row>
    <row r="477" spans="1:30"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row>
    <row r="478" spans="1:30"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row>
    <row r="479" spans="1:30"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row>
    <row r="480" spans="1:30"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row>
    <row r="481" spans="1:30"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row>
    <row r="482" spans="1:30"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row>
    <row r="483" spans="1:30"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row>
    <row r="484" spans="1:30"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row>
    <row r="485" spans="1:30"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row>
    <row r="486" spans="1:30"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row>
    <row r="487" spans="1:30"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row>
    <row r="488" spans="1:30"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row>
    <row r="489" spans="1:30"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row>
    <row r="490" spans="1:30"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row>
    <row r="491" spans="1:30"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row>
    <row r="492" spans="1:30"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row>
    <row r="493" spans="1:30"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row>
    <row r="494" spans="1:30"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row>
    <row r="495" spans="1:30"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row>
    <row r="496" spans="1:30"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row>
    <row r="497" spans="1:30"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row>
    <row r="498" spans="1:30"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row>
    <row r="499" spans="1:30"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row>
    <row r="500" spans="1:30"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row>
    <row r="501" spans="1:30"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row>
    <row r="502" spans="1:30"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row>
    <row r="503" spans="1:30"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row>
    <row r="504" spans="1:30"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row>
    <row r="505" spans="1:30"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row>
    <row r="506" spans="1:30"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row>
    <row r="507" spans="1:30"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row>
    <row r="508" spans="1:30"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row>
    <row r="509" spans="1:30"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row>
    <row r="510" spans="1:30"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row>
    <row r="511" spans="1:30"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row>
    <row r="512" spans="1:30"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row>
    <row r="513" spans="1:30"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row>
    <row r="514" spans="1:30"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row>
    <row r="515" spans="1:30"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row>
    <row r="516" spans="1:30"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row>
    <row r="517" spans="1:30"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row>
    <row r="518" spans="1:30"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row>
    <row r="519" spans="1:30"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row>
    <row r="520" spans="1:30"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row>
    <row r="521" spans="1:30"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row>
    <row r="522" spans="1:30"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row>
    <row r="523" spans="1:30"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row>
    <row r="524" spans="1:30"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row>
    <row r="525" spans="1:30"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row>
    <row r="526" spans="1:30"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row>
    <row r="527" spans="1:30"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row>
    <row r="528" spans="1:30"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row>
    <row r="529" spans="1:30"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row>
    <row r="530" spans="1:30"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row>
    <row r="531" spans="1:30"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row>
    <row r="532" spans="1:30"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row>
    <row r="533" spans="1:30"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row>
    <row r="534" spans="1:30"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row>
    <row r="535" spans="1:30"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row>
    <row r="537" spans="1:30"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row>
    <row r="538" spans="1:30"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row>
    <row r="539" spans="1:30"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row>
    <row r="540" spans="1:30"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row>
    <row r="541" spans="1:30"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row>
    <row r="542" spans="1:30"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row>
    <row r="543" spans="1:30"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row>
    <row r="544" spans="1:30"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row>
    <row r="545" spans="1:30"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row>
    <row r="546" spans="1:30"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row>
    <row r="547" spans="1:30"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row>
    <row r="548" spans="1:30"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row>
    <row r="549" spans="1:30"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row>
    <row r="550" spans="1:30"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row>
    <row r="551" spans="1:30"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row>
    <row r="552" spans="1:30"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row>
    <row r="553" spans="1:30"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row>
    <row r="554" spans="1:30"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row>
    <row r="555" spans="1:30"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row>
    <row r="556" spans="1:30"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row>
    <row r="557" spans="1:30"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row>
    <row r="558" spans="1:30"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row>
    <row r="559" spans="1:30"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row>
    <row r="561" spans="1:30"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row>
    <row r="562" spans="1:30"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row>
    <row r="563" spans="1:30"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row>
    <row r="564" spans="1:30"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row>
    <row r="565" spans="1:30"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row>
    <row r="566" spans="1:30"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row>
    <row r="567" spans="1:30"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row>
    <row r="568" spans="1:30"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row>
    <row r="569" spans="1:30"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row>
    <row r="570" spans="1:30"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row>
    <row r="571" spans="1:30"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row>
    <row r="572" spans="1:30"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row>
    <row r="573" spans="1:30"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row>
    <row r="574" spans="1:30"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row>
    <row r="575" spans="1:30"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row>
    <row r="576" spans="1:30"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row>
    <row r="577" spans="1:30"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row>
    <row r="578" spans="1:30"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row>
    <row r="579" spans="1:30"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row>
    <row r="580" spans="1:30"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row>
    <row r="581" spans="1:30"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row>
    <row r="582" spans="1:30"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row>
    <row r="583" spans="1:30"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row>
    <row r="584" spans="1:30"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row>
    <row r="585" spans="1:30"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row>
    <row r="586" spans="1:30"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row>
    <row r="587" spans="1:30"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row>
    <row r="588" spans="1:30"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row>
    <row r="589" spans="1:30"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row>
    <row r="590" spans="1:30"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row>
    <row r="591" spans="1:30"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row>
    <row r="592" spans="1:30"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row>
    <row r="593" spans="1:30"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row>
    <row r="594" spans="1:30"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row>
    <row r="595" spans="1:30"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row>
    <row r="596" spans="1:30"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row>
    <row r="597" spans="1:30"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row>
    <row r="598" spans="1:30"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row>
    <row r="599" spans="1:30"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row>
    <row r="600" spans="1:30"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row>
    <row r="601" spans="1:30"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row>
    <row r="602" spans="1:30"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row>
    <row r="603" spans="1:30"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row>
    <row r="604" spans="1:30"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row>
    <row r="605" spans="1:30"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row>
    <row r="606" spans="1:30"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row>
    <row r="607" spans="1:30"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row>
    <row r="608" spans="1:30"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row>
    <row r="609" spans="1:30"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row>
    <row r="610" spans="1:30"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row>
    <row r="611" spans="1:30"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row>
    <row r="612" spans="1:30"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row>
    <row r="613" spans="1:30"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row>
    <row r="614" spans="1:30"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row>
    <row r="615" spans="1:30"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row>
    <row r="616" spans="1:30"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row>
    <row r="617" spans="1:30"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row>
    <row r="618" spans="1:30"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row>
    <row r="619" spans="1:30"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row>
    <row r="620" spans="1:30"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row>
    <row r="621" spans="1:30"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row>
    <row r="622" spans="1:30"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row>
    <row r="623" spans="1:30"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row>
    <row r="624" spans="1:30"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row>
    <row r="625" spans="1:30"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row>
    <row r="626" spans="1:30"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row>
    <row r="628" spans="1:30"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row>
    <row r="629" spans="1:30"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row>
    <row r="630" spans="1:30"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row>
    <row r="631" spans="1:30"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row>
    <row r="632" spans="1:30"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row>
    <row r="633" spans="1:30"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row>
    <row r="634" spans="1:30"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row>
    <row r="635" spans="1:30"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row>
    <row r="636" spans="1:30"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row>
    <row r="637" spans="1:30"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row>
    <row r="638" spans="1:30"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row>
    <row r="639" spans="1:30"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row>
    <row r="640" spans="1:30"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row>
    <row r="641" spans="1:30"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row>
    <row r="642" spans="1:30"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row>
    <row r="643" spans="1:30"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row>
    <row r="644" spans="1:30"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row>
    <row r="645" spans="1:30"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row>
    <row r="646" spans="1:30"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row>
    <row r="647" spans="1:30"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row>
    <row r="648" spans="1:30"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row>
    <row r="649" spans="1:30"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row>
    <row r="650" spans="1:30"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row>
    <row r="651" spans="1:30"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row>
    <row r="652" spans="1:30"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row>
    <row r="653" spans="1:30"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row>
    <row r="654" spans="1:30"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row>
    <row r="655" spans="1:30"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row>
    <row r="656" spans="1:30"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row>
    <row r="657" spans="1:30"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row>
    <row r="658" spans="1:30"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row>
    <row r="659" spans="1:30"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row>
    <row r="660" spans="1:30"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row>
    <row r="661" spans="1:30"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0"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row>
    <row r="663" spans="1:30"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row>
    <row r="664" spans="1:30"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row>
    <row r="665" spans="1:30"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row>
    <row r="666" spans="1:30"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row>
    <row r="667" spans="1:30"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row>
    <row r="668" spans="1:30"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row>
    <row r="669" spans="1:30"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row>
    <row r="670" spans="1:30"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row>
    <row r="671" spans="1:30"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row>
    <row r="672" spans="1:30"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row>
    <row r="673" spans="1:30"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row>
    <row r="674" spans="1:30"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row>
    <row r="675" spans="1:30"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row>
    <row r="676" spans="1:30"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row>
    <row r="677" spans="1:30"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row>
    <row r="678" spans="1:30"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row>
    <row r="679" spans="1:30"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row>
    <row r="680" spans="1:30"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row>
    <row r="681" spans="1:30"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row>
    <row r="682" spans="1:30"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row>
    <row r="683" spans="1:30"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row>
    <row r="684" spans="1:30"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row>
    <row r="685" spans="1:30"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row>
    <row r="686" spans="1:30"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row>
    <row r="687" spans="1:30"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row>
    <row r="688" spans="1:30"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row>
    <row r="689" spans="1:30"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row>
    <row r="690" spans="1:30"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row>
    <row r="691" spans="1:30"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row>
    <row r="692" spans="1:30"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row>
    <row r="693" spans="1:30"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row>
    <row r="694" spans="1:30"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row>
    <row r="695" spans="1:30"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row>
    <row r="696" spans="1:30"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row>
    <row r="697" spans="1:30"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row>
    <row r="698" spans="1:30"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row>
    <row r="699" spans="1:30"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row>
    <row r="700" spans="1:30"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row>
    <row r="701" spans="1:30"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row>
    <row r="702" spans="1:30"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row>
    <row r="703" spans="1:30"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row>
    <row r="704" spans="1:30"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row>
    <row r="705" spans="1:30"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row>
    <row r="706" spans="1:30"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row>
    <row r="707" spans="1:30"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row>
    <row r="708" spans="1:30"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row>
    <row r="709" spans="1:30"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row>
    <row r="710" spans="1:30"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row>
    <row r="711" spans="1:30"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row>
    <row r="712" spans="1:30"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row>
    <row r="713" spans="1:30"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row>
    <row r="714" spans="1:30"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row>
    <row r="715" spans="1:30"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row>
    <row r="716" spans="1:30"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row>
    <row r="717" spans="1:30"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row>
    <row r="719" spans="1:30"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row>
    <row r="720" spans="1:30"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row>
    <row r="721" spans="1:30"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row>
    <row r="722" spans="1:30"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row>
    <row r="723" spans="1:30"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row>
    <row r="724" spans="1:30"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row>
    <row r="725" spans="1:30"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row>
    <row r="726" spans="1:30"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row>
    <row r="727" spans="1:30"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row>
    <row r="728" spans="1:30"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row>
    <row r="729" spans="1:30"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row>
    <row r="730" spans="1:30"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row>
    <row r="731" spans="1:30"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row>
    <row r="732" spans="1:30"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row>
    <row r="733" spans="1:30"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row>
    <row r="734" spans="1:30"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row>
    <row r="735" spans="1:30"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row>
    <row r="736" spans="1:30"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row>
    <row r="737" spans="1:30"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row>
    <row r="738" spans="1:30"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row>
    <row r="739" spans="1:30"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row>
    <row r="740" spans="1:30"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row>
    <row r="741" spans="1:30"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row>
    <row r="742" spans="1:30"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row>
    <row r="743" spans="1:30"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row>
    <row r="744" spans="1:30"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row>
    <row r="745" spans="1:30"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row>
    <row r="746" spans="1:30"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row>
    <row r="747" spans="1:30"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row>
    <row r="748" spans="1:30"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row>
    <row r="749" spans="1:30"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row>
    <row r="750" spans="1:30"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row>
    <row r="751" spans="1:30"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row>
    <row r="752" spans="1:30"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row>
    <row r="753" spans="1:30"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row>
    <row r="754" spans="1:30"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row>
    <row r="755" spans="1:30"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row>
    <row r="756" spans="1:30"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row>
    <row r="757" spans="1:30"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row>
    <row r="758" spans="1:30"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row>
    <row r="759" spans="1:30"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row>
    <row r="760" spans="1:30"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row>
    <row r="761" spans="1:30"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row>
    <row r="762" spans="1:30"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row>
    <row r="763" spans="1:30"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0"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row>
    <row r="765" spans="1:30"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row>
    <row r="766" spans="1:30"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row>
    <row r="767" spans="1:30"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row>
    <row r="768" spans="1:30"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row>
    <row r="769" spans="1:30"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row>
    <row r="770" spans="1:30"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row>
    <row r="771" spans="1:30"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row>
    <row r="772" spans="1:30"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row>
    <row r="773" spans="1:30"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row>
    <row r="774" spans="1:30"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row>
    <row r="775" spans="1:30"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row>
    <row r="776" spans="1:30"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row>
    <row r="777" spans="1:30"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row>
    <row r="778" spans="1:30"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row>
    <row r="779" spans="1:30"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row>
    <row r="780" spans="1:30"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row>
    <row r="781" spans="1:30"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row>
    <row r="782" spans="1:30"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row>
    <row r="783" spans="1:30"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row>
    <row r="784" spans="1:30"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row>
    <row r="785" spans="1:30"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row>
    <row r="786" spans="1:30"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row>
    <row r="787" spans="1:30"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row>
    <row r="788" spans="1:30"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row>
    <row r="789" spans="1:30"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row>
    <row r="790" spans="1:30"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row>
    <row r="791" spans="1:30"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row>
    <row r="792" spans="1:30"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row>
    <row r="793" spans="1:30"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row>
    <row r="794" spans="1:30"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row>
    <row r="795" spans="1:30"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row>
    <row r="796" spans="1:30"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row>
    <row r="797" spans="1:30"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row>
    <row r="798" spans="1:30"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row>
    <row r="799" spans="1:30"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row>
    <row r="800" spans="1:30"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row>
    <row r="801" spans="1:30"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row>
    <row r="802" spans="1:30"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row>
    <row r="803" spans="1:30"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row>
    <row r="804" spans="1:30"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row>
    <row r="805" spans="1:30"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row>
    <row r="806" spans="1:30"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row>
    <row r="807" spans="1:30"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row>
    <row r="808" spans="1:30"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row>
    <row r="810" spans="1:30"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row>
    <row r="811" spans="1:30"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row>
    <row r="812" spans="1:30"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row>
    <row r="813" spans="1:30"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row>
    <row r="814" spans="1:30"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row>
    <row r="815" spans="1:30"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row>
    <row r="816" spans="1:30"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row>
    <row r="817" spans="1:30"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row>
    <row r="818" spans="1:30"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row>
    <row r="819" spans="1:30"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row>
    <row r="820" spans="1:30"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row>
    <row r="821" spans="1:30"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row>
    <row r="822" spans="1:30"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row>
    <row r="823" spans="1:30"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row>
    <row r="824" spans="1:30"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row>
    <row r="825" spans="1:30"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row>
    <row r="826" spans="1:30"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row>
    <row r="827" spans="1:30"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row>
    <row r="828" spans="1:30"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row>
    <row r="829" spans="1:30"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row>
    <row r="830" spans="1:30"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row>
    <row r="831" spans="1:30"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row>
    <row r="832" spans="1:30"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row>
    <row r="833" spans="1:30"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row>
    <row r="834" spans="1:30"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row>
    <row r="835" spans="1:30"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row>
    <row r="836" spans="1:30"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row>
    <row r="837" spans="1:30"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row>
    <row r="838" spans="1:30"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row>
    <row r="839" spans="1:30"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row>
    <row r="840" spans="1:30"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row>
    <row r="841" spans="1:30"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row>
    <row r="842" spans="1:30"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row>
    <row r="843" spans="1:30"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row>
    <row r="844" spans="1:30"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row>
    <row r="845" spans="1:30"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row>
    <row r="846" spans="1:30"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row>
    <row r="847" spans="1:30"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row>
    <row r="848" spans="1:30"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row>
    <row r="849" spans="1:30"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row>
    <row r="850" spans="1:30"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row>
    <row r="851" spans="1:30"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row>
    <row r="852" spans="1:30"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row>
    <row r="853" spans="1:30"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row>
    <row r="854" spans="1:30"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row>
    <row r="855" spans="1:30"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row>
    <row r="856" spans="1:30"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row>
    <row r="857" spans="1:30"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row>
    <row r="858" spans="1:30"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row>
    <row r="859" spans="1:30"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row>
    <row r="860" spans="1:30"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row>
    <row r="861" spans="1:30"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row>
    <row r="862" spans="1:30"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row>
    <row r="863" spans="1:30"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row>
    <row r="864" spans="1:30"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row>
    <row r="865" spans="1:30"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0"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row>
    <row r="867" spans="1:30"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row>
    <row r="868" spans="1:30"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row>
    <row r="869" spans="1:30"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row>
    <row r="870" spans="1:30"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row>
    <row r="871" spans="1:30"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row>
    <row r="872" spans="1:30"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row>
    <row r="873" spans="1:30"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row>
    <row r="874" spans="1:30"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row>
    <row r="875" spans="1:30"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row>
    <row r="876" spans="1:30"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row>
    <row r="877" spans="1:30"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row>
    <row r="878" spans="1:30"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row>
    <row r="879" spans="1:30"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row>
    <row r="880" spans="1:30"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row>
    <row r="881" spans="1:30"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row>
    <row r="882" spans="1:30"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row>
    <row r="883" spans="1:30"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row>
    <row r="884" spans="1:30"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row>
    <row r="885" spans="1:30"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row>
    <row r="886" spans="1:30"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row>
    <row r="887" spans="1:30"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row>
    <row r="888" spans="1:30"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row>
    <row r="889" spans="1:30"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row>
    <row r="890" spans="1:30"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row>
    <row r="891" spans="1:30"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row>
    <row r="892" spans="1:30"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row>
    <row r="893" spans="1:30"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row>
    <row r="894" spans="1:30"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row>
    <row r="895" spans="1:30"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row>
    <row r="896" spans="1:30"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row>
    <row r="897" spans="1:30"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row>
    <row r="898" spans="1:30"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row>
    <row r="899" spans="1:30"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row>
    <row r="901" spans="1:30"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row>
    <row r="902" spans="1:30"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row>
    <row r="903" spans="1:30"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row>
    <row r="904" spans="1:30"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row>
    <row r="905" spans="1:30"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row>
    <row r="906" spans="1:30"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row>
    <row r="907" spans="1:30"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row>
    <row r="908" spans="1:30"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row>
    <row r="909" spans="1:30"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row>
    <row r="910" spans="1:30"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row>
    <row r="911" spans="1:30"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row>
    <row r="912" spans="1:30"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row>
    <row r="913" spans="1:30"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row>
    <row r="914" spans="1:30"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row>
    <row r="915" spans="1:30"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row>
    <row r="916" spans="1:30"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row>
    <row r="917" spans="1:30"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row>
    <row r="918" spans="1:30"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row>
    <row r="919" spans="1:30"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row>
    <row r="920" spans="1:30"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row>
    <row r="921" spans="1:30"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row>
    <row r="922" spans="1:30"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row>
    <row r="923" spans="1:30"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row>
    <row r="924" spans="1:30"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row>
    <row r="925" spans="1:30"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row>
    <row r="926" spans="1:30"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row>
    <row r="927" spans="1:30"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row>
    <row r="928" spans="1:30"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row>
    <row r="929" spans="1:30"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row>
    <row r="930" spans="1:30"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row>
    <row r="931" spans="1:30"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row>
    <row r="932" spans="1:30"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row>
    <row r="933" spans="1:30"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row>
    <row r="934" spans="1:30"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row>
    <row r="935" spans="1:30"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row>
    <row r="936" spans="1:30"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row>
    <row r="937" spans="1:30"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row>
    <row r="938" spans="1:30"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row>
    <row r="939" spans="1:30"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row>
    <row r="940" spans="1:30"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row>
    <row r="941" spans="1:30"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row>
    <row r="942" spans="1:30"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row>
    <row r="943" spans="1:30"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row>
    <row r="944" spans="1:30"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row>
    <row r="945" spans="1:30"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row>
    <row r="946" spans="1:30"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row>
    <row r="947" spans="1:30"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row>
    <row r="948" spans="1:30"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row>
    <row r="949" spans="1:30"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row>
    <row r="950" spans="1:30"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row>
    <row r="951" spans="1:30"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row>
    <row r="952" spans="1:30"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row>
    <row r="953" spans="1:30"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row>
    <row r="954" spans="1:30"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row>
    <row r="955" spans="1:30"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row>
    <row r="956" spans="1:30"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row>
    <row r="957" spans="1:30"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row>
    <row r="958" spans="1:30"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row>
    <row r="959" spans="1:30"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row>
    <row r="960" spans="1:30"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row>
    <row r="961" spans="1:30"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row>
    <row r="962" spans="1:30"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row>
    <row r="963" spans="1:30"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row>
    <row r="964" spans="1:30"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row>
    <row r="965" spans="1:30"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row>
    <row r="966" spans="1:30"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row>
    <row r="967" spans="1:30"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0"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row>
    <row r="969" spans="1:30"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row>
    <row r="970" spans="1:30"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row>
    <row r="971" spans="1:30"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row>
    <row r="972" spans="1:30"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row>
    <row r="973" spans="1:30"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row>
    <row r="974" spans="1:30"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row>
    <row r="975" spans="1:30"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row>
    <row r="976" spans="1:30"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row>
    <row r="977" spans="1:30"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row>
    <row r="978" spans="1:30"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row>
    <row r="979" spans="1:30"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row>
    <row r="980" spans="1:30"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row>
    <row r="981" spans="1:30"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row>
    <row r="982" spans="1:30"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row>
    <row r="983" spans="1:30"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row>
    <row r="984" spans="1:30"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row>
    <row r="985" spans="1:30"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row>
    <row r="986" spans="1:30"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row>
    <row r="987" spans="1:30"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row>
    <row r="988" spans="1:30"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row>
    <row r="989" spans="1:30"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row>
    <row r="990" spans="1:30"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row>
    <row r="991" spans="1:30"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row>
    <row r="992" spans="1:30"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row>
    <row r="993" spans="1:30"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row>
    <row r="994" spans="1:30"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row>
    <row r="995" spans="1:30"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row>
    <row r="996" spans="1:30"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row>
    <row r="997" spans="1:30"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row>
    <row r="998" spans="1:30"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row>
    <row r="999" spans="1:30"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row>
    <row r="1000" spans="1:30"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28515625" customWidth="1"/>
    <col min="3" max="3" width="13.7109375" customWidth="1"/>
    <col min="4" max="4" width="19.28515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1:34" ht="12.75" customHeight="1" x14ac:dyDescent="0.25">
      <c r="A2" s="290"/>
      <c r="B2" s="548"/>
      <c r="C2" s="549"/>
      <c r="D2" s="550"/>
      <c r="E2" s="25"/>
      <c r="F2" s="555" t="s">
        <v>120</v>
      </c>
      <c r="G2" s="549"/>
      <c r="H2" s="549"/>
      <c r="I2" s="549"/>
      <c r="J2" s="549"/>
      <c r="K2" s="549"/>
      <c r="L2" s="549"/>
      <c r="M2" s="549"/>
      <c r="N2" s="549"/>
      <c r="O2" s="549"/>
      <c r="P2" s="549"/>
      <c r="Q2" s="549"/>
      <c r="R2" s="549"/>
      <c r="S2" s="549"/>
      <c r="T2" s="549"/>
      <c r="U2" s="549"/>
      <c r="V2" s="549"/>
      <c r="W2" s="549"/>
      <c r="X2" s="549"/>
      <c r="Y2" s="549"/>
      <c r="Z2" s="549"/>
      <c r="AA2" s="549"/>
      <c r="AB2" s="550"/>
      <c r="AC2" s="290"/>
      <c r="AD2" s="290"/>
      <c r="AE2" s="290"/>
      <c r="AF2" s="290"/>
      <c r="AG2" s="290"/>
      <c r="AH2" s="290"/>
    </row>
    <row r="3" spans="1:34" ht="12.75" customHeight="1" x14ac:dyDescent="0.25">
      <c r="A3" s="290"/>
      <c r="B3" s="551"/>
      <c r="C3" s="505"/>
      <c r="D3" s="543"/>
      <c r="E3" s="26"/>
      <c r="F3" s="531"/>
      <c r="G3" s="505"/>
      <c r="H3" s="505"/>
      <c r="I3" s="505"/>
      <c r="J3" s="505"/>
      <c r="K3" s="505"/>
      <c r="L3" s="505"/>
      <c r="M3" s="505"/>
      <c r="N3" s="505"/>
      <c r="O3" s="505"/>
      <c r="P3" s="505"/>
      <c r="Q3" s="505"/>
      <c r="R3" s="505"/>
      <c r="S3" s="505"/>
      <c r="T3" s="505"/>
      <c r="U3" s="505"/>
      <c r="V3" s="505"/>
      <c r="W3" s="505"/>
      <c r="X3" s="505"/>
      <c r="Y3" s="505"/>
      <c r="Z3" s="505"/>
      <c r="AA3" s="505"/>
      <c r="AB3" s="543"/>
      <c r="AC3" s="290"/>
      <c r="AD3" s="290"/>
      <c r="AE3" s="290"/>
      <c r="AF3" s="290"/>
      <c r="AG3" s="290"/>
      <c r="AH3" s="290"/>
    </row>
    <row r="4" spans="1:34" ht="12.75" customHeight="1" x14ac:dyDescent="0.25">
      <c r="A4" s="290"/>
      <c r="B4" s="551"/>
      <c r="C4" s="505"/>
      <c r="D4" s="543"/>
      <c r="E4" s="26"/>
      <c r="F4" s="531"/>
      <c r="G4" s="505"/>
      <c r="H4" s="505"/>
      <c r="I4" s="505"/>
      <c r="J4" s="505"/>
      <c r="K4" s="505"/>
      <c r="L4" s="505"/>
      <c r="M4" s="505"/>
      <c r="N4" s="505"/>
      <c r="O4" s="505"/>
      <c r="P4" s="505"/>
      <c r="Q4" s="505"/>
      <c r="R4" s="505"/>
      <c r="S4" s="505"/>
      <c r="T4" s="505"/>
      <c r="U4" s="505"/>
      <c r="V4" s="505"/>
      <c r="W4" s="505"/>
      <c r="X4" s="505"/>
      <c r="Y4" s="505"/>
      <c r="Z4" s="505"/>
      <c r="AA4" s="505"/>
      <c r="AB4" s="543"/>
      <c r="AC4" s="290"/>
      <c r="AD4" s="290"/>
      <c r="AE4" s="290"/>
      <c r="AF4" s="290"/>
      <c r="AG4" s="290"/>
      <c r="AH4" s="290"/>
    </row>
    <row r="5" spans="1:34" ht="12.75" customHeight="1" x14ac:dyDescent="0.25">
      <c r="A5" s="290"/>
      <c r="B5" s="551"/>
      <c r="C5" s="505"/>
      <c r="D5" s="543"/>
      <c r="E5" s="26"/>
      <c r="F5" s="531"/>
      <c r="G5" s="505"/>
      <c r="H5" s="505"/>
      <c r="I5" s="505"/>
      <c r="J5" s="505"/>
      <c r="K5" s="505"/>
      <c r="L5" s="505"/>
      <c r="M5" s="505"/>
      <c r="N5" s="505"/>
      <c r="O5" s="505"/>
      <c r="P5" s="505"/>
      <c r="Q5" s="505"/>
      <c r="R5" s="505"/>
      <c r="S5" s="505"/>
      <c r="T5" s="505"/>
      <c r="U5" s="505"/>
      <c r="V5" s="505"/>
      <c r="W5" s="505"/>
      <c r="X5" s="505"/>
      <c r="Y5" s="505"/>
      <c r="Z5" s="505"/>
      <c r="AA5" s="505"/>
      <c r="AB5" s="543"/>
      <c r="AC5" s="290"/>
      <c r="AD5" s="290"/>
      <c r="AE5" s="290"/>
      <c r="AF5" s="290"/>
      <c r="AG5" s="290"/>
      <c r="AH5" s="290"/>
    </row>
    <row r="6" spans="1:34" ht="37.5" customHeight="1" x14ac:dyDescent="0.25">
      <c r="A6" s="290"/>
      <c r="B6" s="552"/>
      <c r="C6" s="553"/>
      <c r="D6" s="554"/>
      <c r="E6" s="291"/>
      <c r="F6" s="553"/>
      <c r="G6" s="553"/>
      <c r="H6" s="553"/>
      <c r="I6" s="553"/>
      <c r="J6" s="553"/>
      <c r="K6" s="553"/>
      <c r="L6" s="553"/>
      <c r="M6" s="553"/>
      <c r="N6" s="553"/>
      <c r="O6" s="553"/>
      <c r="P6" s="553"/>
      <c r="Q6" s="553"/>
      <c r="R6" s="553"/>
      <c r="S6" s="553"/>
      <c r="T6" s="553"/>
      <c r="U6" s="553"/>
      <c r="V6" s="553"/>
      <c r="W6" s="553"/>
      <c r="X6" s="553"/>
      <c r="Y6" s="553"/>
      <c r="Z6" s="553"/>
      <c r="AA6" s="553"/>
      <c r="AB6" s="554"/>
      <c r="AC6" s="290"/>
      <c r="AD6" s="290"/>
      <c r="AE6" s="290"/>
      <c r="AF6" s="290"/>
      <c r="AG6" s="290"/>
      <c r="AH6" s="290"/>
    </row>
    <row r="7" spans="1:34" ht="15" customHeight="1" x14ac:dyDescent="0.25">
      <c r="A7" s="290"/>
      <c r="B7" s="27"/>
      <c r="C7" s="556"/>
      <c r="D7" s="549"/>
      <c r="E7" s="28"/>
      <c r="F7" s="29"/>
      <c r="G7" s="29"/>
      <c r="H7" s="29"/>
      <c r="I7" s="29"/>
      <c r="J7" s="29"/>
      <c r="K7" s="29"/>
      <c r="L7" s="29"/>
      <c r="M7" s="29"/>
      <c r="N7" s="29"/>
      <c r="O7" s="29"/>
      <c r="P7" s="29"/>
      <c r="Q7" s="29"/>
      <c r="R7" s="29"/>
      <c r="S7" s="29"/>
      <c r="T7" s="29"/>
      <c r="U7" s="29"/>
      <c r="V7" s="29"/>
      <c r="W7" s="29"/>
      <c r="X7" s="29"/>
      <c r="Y7" s="29"/>
      <c r="Z7" s="29"/>
      <c r="AA7" s="29"/>
      <c r="AB7" s="30"/>
      <c r="AC7" s="290"/>
      <c r="AD7" s="290"/>
      <c r="AE7" s="290"/>
      <c r="AF7" s="290"/>
      <c r="AG7" s="290"/>
      <c r="AH7" s="290"/>
    </row>
    <row r="8" spans="1:34" ht="15" customHeight="1" x14ac:dyDescent="0.25">
      <c r="A8" s="290"/>
      <c r="B8" s="31"/>
      <c r="C8" s="292" t="s">
        <v>121</v>
      </c>
      <c r="D8" s="32"/>
      <c r="E8" s="33"/>
      <c r="F8" s="293" t="s">
        <v>122</v>
      </c>
      <c r="G8" s="34"/>
      <c r="H8" s="35"/>
      <c r="I8" s="290"/>
      <c r="J8" s="290"/>
      <c r="K8" s="294"/>
      <c r="L8" s="294"/>
      <c r="M8" s="294"/>
      <c r="N8" s="294"/>
      <c r="O8" s="294"/>
      <c r="P8" s="294"/>
      <c r="Q8" s="294"/>
      <c r="R8" s="294"/>
      <c r="S8" s="294"/>
      <c r="T8" s="294"/>
      <c r="U8" s="294"/>
      <c r="V8" s="294"/>
      <c r="W8" s="294"/>
      <c r="X8" s="294"/>
      <c r="Y8" s="294"/>
      <c r="Z8" s="294"/>
      <c r="AA8" s="294"/>
      <c r="AB8" s="295"/>
      <c r="AC8" s="290"/>
      <c r="AD8" s="290"/>
      <c r="AE8" s="290"/>
      <c r="AF8" s="290"/>
      <c r="AG8" s="290"/>
      <c r="AH8" s="290"/>
    </row>
    <row r="9" spans="1:34" ht="15" customHeight="1" x14ac:dyDescent="0.25">
      <c r="A9" s="290"/>
      <c r="B9" s="31"/>
      <c r="C9" s="532"/>
      <c r="D9" s="531"/>
      <c r="E9" s="531"/>
      <c r="F9" s="531"/>
      <c r="G9" s="297"/>
      <c r="H9" s="290"/>
      <c r="I9" s="290"/>
      <c r="J9" s="290"/>
      <c r="K9" s="290"/>
      <c r="L9" s="290"/>
      <c r="M9" s="290"/>
      <c r="N9" s="290"/>
      <c r="O9" s="290"/>
      <c r="P9" s="290"/>
      <c r="Q9" s="290"/>
      <c r="R9" s="290"/>
      <c r="S9" s="290"/>
      <c r="T9" s="290"/>
      <c r="U9" s="290"/>
      <c r="V9" s="290"/>
      <c r="W9" s="290"/>
      <c r="X9" s="290"/>
      <c r="Y9" s="290"/>
      <c r="Z9" s="290"/>
      <c r="AA9" s="290"/>
      <c r="AB9" s="298"/>
      <c r="AC9" s="290"/>
      <c r="AD9" s="290"/>
      <c r="AE9" s="290"/>
      <c r="AF9" s="290"/>
      <c r="AG9" s="290"/>
      <c r="AH9" s="290"/>
    </row>
    <row r="10" spans="1:34" ht="30" customHeight="1" x14ac:dyDescent="0.25">
      <c r="A10" s="290"/>
      <c r="B10" s="31"/>
      <c r="C10" s="532" t="s">
        <v>123</v>
      </c>
      <c r="D10" s="531"/>
      <c r="E10" s="533" t="s">
        <v>509</v>
      </c>
      <c r="F10" s="535"/>
      <c r="G10" s="535"/>
      <c r="H10" s="535"/>
      <c r="I10" s="535"/>
      <c r="J10" s="535"/>
      <c r="K10" s="535"/>
      <c r="L10" s="535"/>
      <c r="M10" s="535"/>
      <c r="N10" s="535"/>
      <c r="O10" s="535"/>
      <c r="P10" s="535"/>
      <c r="Q10" s="535"/>
      <c r="R10" s="535"/>
      <c r="S10" s="535"/>
      <c r="T10" s="535"/>
      <c r="U10" s="535"/>
      <c r="V10" s="535"/>
      <c r="W10" s="535"/>
      <c r="X10" s="535"/>
      <c r="Y10" s="535"/>
      <c r="Z10" s="535"/>
      <c r="AA10" s="523"/>
      <c r="AB10" s="299"/>
      <c r="AC10" s="290"/>
      <c r="AD10" s="290"/>
      <c r="AE10" s="290"/>
      <c r="AF10" s="290"/>
      <c r="AG10" s="982" t="s">
        <v>438</v>
      </c>
      <c r="AH10" s="531"/>
    </row>
    <row r="11" spans="1:34" ht="15" customHeight="1" x14ac:dyDescent="0.25">
      <c r="A11" s="290"/>
      <c r="B11" s="31"/>
      <c r="C11" s="532"/>
      <c r="D11" s="531"/>
      <c r="E11" s="531"/>
      <c r="F11" s="531"/>
      <c r="G11" s="290"/>
      <c r="H11" s="290"/>
      <c r="I11" s="290"/>
      <c r="J11" s="290"/>
      <c r="K11" s="290"/>
      <c r="L11" s="290"/>
      <c r="M11" s="290"/>
      <c r="N11" s="290"/>
      <c r="O11" s="290"/>
      <c r="P11" s="290"/>
      <c r="Q11" s="290"/>
      <c r="R11" s="290"/>
      <c r="S11" s="290"/>
      <c r="T11" s="290"/>
      <c r="U11" s="290"/>
      <c r="V11" s="290"/>
      <c r="W11" s="290"/>
      <c r="X11" s="290"/>
      <c r="Y11" s="290"/>
      <c r="Z11" s="290"/>
      <c r="AA11" s="530"/>
      <c r="AB11" s="543"/>
      <c r="AC11" s="290"/>
      <c r="AD11" s="290"/>
      <c r="AE11" s="290"/>
      <c r="AF11" s="290"/>
      <c r="AG11" s="290"/>
      <c r="AH11" s="290"/>
    </row>
    <row r="12" spans="1:34" ht="29.25" customHeight="1" x14ac:dyDescent="0.25">
      <c r="A12" s="290"/>
      <c r="B12" s="31"/>
      <c r="C12" s="546" t="s">
        <v>125</v>
      </c>
      <c r="D12" s="547"/>
      <c r="E12" s="544" t="s">
        <v>510</v>
      </c>
      <c r="F12" s="545"/>
      <c r="G12" s="545"/>
      <c r="H12" s="545"/>
      <c r="I12" s="545"/>
      <c r="J12" s="545"/>
      <c r="K12" s="545"/>
      <c r="L12" s="545"/>
      <c r="M12" s="545"/>
      <c r="N12" s="545"/>
      <c r="O12" s="545"/>
      <c r="P12" s="545"/>
      <c r="Q12" s="545"/>
      <c r="R12" s="545"/>
      <c r="S12" s="545"/>
      <c r="T12" s="545"/>
      <c r="U12" s="545"/>
      <c r="V12" s="545"/>
      <c r="W12" s="545"/>
      <c r="X12" s="545"/>
      <c r="Y12" s="545"/>
      <c r="Z12" s="545"/>
      <c r="AA12" s="545"/>
      <c r="AB12" s="36"/>
      <c r="AC12" s="290"/>
      <c r="AD12" s="290"/>
      <c r="AE12" s="290"/>
      <c r="AF12" s="290"/>
      <c r="AG12" s="290"/>
      <c r="AH12" s="290"/>
    </row>
    <row r="13" spans="1:34" ht="15" customHeight="1" x14ac:dyDescent="0.25">
      <c r="A13" s="290"/>
      <c r="B13" s="31"/>
      <c r="C13" s="530"/>
      <c r="D13" s="531"/>
      <c r="E13" s="300"/>
      <c r="F13" s="290"/>
      <c r="G13" s="290"/>
      <c r="H13" s="290"/>
      <c r="I13" s="290"/>
      <c r="J13" s="290"/>
      <c r="K13" s="290"/>
      <c r="L13" s="290"/>
      <c r="M13" s="290"/>
      <c r="N13" s="290"/>
      <c r="O13" s="290"/>
      <c r="P13" s="290"/>
      <c r="Q13" s="290"/>
      <c r="R13" s="290"/>
      <c r="S13" s="290"/>
      <c r="T13" s="290"/>
      <c r="U13" s="290"/>
      <c r="V13" s="290"/>
      <c r="W13" s="290"/>
      <c r="X13" s="290"/>
      <c r="Y13" s="290"/>
      <c r="Z13" s="290"/>
      <c r="AA13" s="290"/>
      <c r="AB13" s="298"/>
      <c r="AC13" s="290"/>
      <c r="AD13" s="290"/>
      <c r="AE13" s="290"/>
      <c r="AF13" s="290"/>
      <c r="AG13" s="52" t="s">
        <v>439</v>
      </c>
      <c r="AH13" s="52" t="s">
        <v>440</v>
      </c>
    </row>
    <row r="14" spans="1:34" ht="15" customHeight="1" x14ac:dyDescent="0.25">
      <c r="A14" s="290"/>
      <c r="B14" s="31"/>
      <c r="C14" s="532" t="s">
        <v>461</v>
      </c>
      <c r="D14" s="531"/>
      <c r="E14" s="548"/>
      <c r="F14" s="549"/>
      <c r="G14" s="549"/>
      <c r="H14" s="549"/>
      <c r="I14" s="549"/>
      <c r="J14" s="549"/>
      <c r="K14" s="549"/>
      <c r="L14" s="549"/>
      <c r="M14" s="549"/>
      <c r="N14" s="549"/>
      <c r="O14" s="549"/>
      <c r="P14" s="549"/>
      <c r="Q14" s="549"/>
      <c r="R14" s="549"/>
      <c r="S14" s="549"/>
      <c r="T14" s="549"/>
      <c r="U14" s="549"/>
      <c r="V14" s="549"/>
      <c r="W14" s="549"/>
      <c r="X14" s="549"/>
      <c r="Y14" s="549"/>
      <c r="Z14" s="549"/>
      <c r="AA14" s="550"/>
      <c r="AB14" s="298"/>
      <c r="AC14" s="290"/>
      <c r="AD14" s="290"/>
      <c r="AE14" s="290"/>
      <c r="AF14" s="290"/>
      <c r="AG14" s="37" t="s">
        <v>470</v>
      </c>
      <c r="AH14" s="37">
        <v>25</v>
      </c>
    </row>
    <row r="15" spans="1:34" ht="15.75" customHeight="1" x14ac:dyDescent="0.25">
      <c r="A15" s="290"/>
      <c r="B15" s="31"/>
      <c r="C15" s="300"/>
      <c r="D15" s="300"/>
      <c r="E15" s="552"/>
      <c r="F15" s="553"/>
      <c r="G15" s="553"/>
      <c r="H15" s="553"/>
      <c r="I15" s="553"/>
      <c r="J15" s="553"/>
      <c r="K15" s="553"/>
      <c r="L15" s="553"/>
      <c r="M15" s="553"/>
      <c r="N15" s="553"/>
      <c r="O15" s="553"/>
      <c r="P15" s="553"/>
      <c r="Q15" s="553"/>
      <c r="R15" s="553"/>
      <c r="S15" s="553"/>
      <c r="T15" s="553"/>
      <c r="U15" s="553"/>
      <c r="V15" s="553"/>
      <c r="W15" s="553"/>
      <c r="X15" s="553"/>
      <c r="Y15" s="553"/>
      <c r="Z15" s="553"/>
      <c r="AA15" s="554"/>
      <c r="AB15" s="298"/>
      <c r="AC15" s="290"/>
      <c r="AD15" s="290"/>
      <c r="AE15" s="290"/>
      <c r="AF15" s="290"/>
      <c r="AG15" s="37" t="s">
        <v>472</v>
      </c>
      <c r="AH15" s="37">
        <v>12</v>
      </c>
    </row>
    <row r="16" spans="1:34" ht="15" customHeight="1" x14ac:dyDescent="0.25">
      <c r="A16" s="290"/>
      <c r="B16" s="31"/>
      <c r="C16" s="300"/>
      <c r="D16" s="300"/>
      <c r="E16" s="300"/>
      <c r="F16" s="290"/>
      <c r="G16" s="290"/>
      <c r="H16" s="290"/>
      <c r="I16" s="290"/>
      <c r="J16" s="290"/>
      <c r="K16" s="290"/>
      <c r="L16" s="290"/>
      <c r="M16" s="290"/>
      <c r="N16" s="290"/>
      <c r="O16" s="290"/>
      <c r="P16" s="290"/>
      <c r="Q16" s="290"/>
      <c r="R16" s="290"/>
      <c r="S16" s="290"/>
      <c r="T16" s="290"/>
      <c r="U16" s="290"/>
      <c r="V16" s="290"/>
      <c r="W16" s="290"/>
      <c r="X16" s="290"/>
      <c r="Y16" s="290"/>
      <c r="Z16" s="290"/>
      <c r="AA16" s="290"/>
      <c r="AB16" s="298"/>
      <c r="AC16" s="290"/>
      <c r="AD16" s="290"/>
      <c r="AE16" s="290"/>
      <c r="AF16" s="290"/>
      <c r="AG16" s="37" t="s">
        <v>473</v>
      </c>
      <c r="AH16" s="37">
        <v>12</v>
      </c>
    </row>
    <row r="17" spans="1:34" ht="15" customHeight="1" x14ac:dyDescent="0.25">
      <c r="A17" s="290"/>
      <c r="B17" s="31"/>
      <c r="C17" s="532" t="s">
        <v>463</v>
      </c>
      <c r="D17" s="531"/>
      <c r="E17" s="548"/>
      <c r="F17" s="549"/>
      <c r="G17" s="549"/>
      <c r="H17" s="549"/>
      <c r="I17" s="549"/>
      <c r="J17" s="549"/>
      <c r="K17" s="549"/>
      <c r="L17" s="549"/>
      <c r="M17" s="549"/>
      <c r="N17" s="549"/>
      <c r="O17" s="549"/>
      <c r="P17" s="549"/>
      <c r="Q17" s="549"/>
      <c r="R17" s="549"/>
      <c r="S17" s="549"/>
      <c r="T17" s="549"/>
      <c r="U17" s="549"/>
      <c r="V17" s="549"/>
      <c r="W17" s="549"/>
      <c r="X17" s="549"/>
      <c r="Y17" s="549"/>
      <c r="Z17" s="549"/>
      <c r="AA17" s="550"/>
      <c r="AB17" s="298"/>
      <c r="AC17" s="290"/>
      <c r="AD17" s="290"/>
      <c r="AE17" s="290"/>
      <c r="AF17" s="290"/>
      <c r="AG17" s="37" t="s">
        <v>475</v>
      </c>
      <c r="AH17" s="37">
        <v>25</v>
      </c>
    </row>
    <row r="18" spans="1:34" ht="15" customHeight="1" x14ac:dyDescent="0.25">
      <c r="A18" s="290"/>
      <c r="B18" s="31"/>
      <c r="C18" s="300"/>
      <c r="D18" s="300"/>
      <c r="E18" s="552"/>
      <c r="F18" s="553"/>
      <c r="G18" s="553"/>
      <c r="H18" s="553"/>
      <c r="I18" s="553"/>
      <c r="J18" s="553"/>
      <c r="K18" s="553"/>
      <c r="L18" s="553"/>
      <c r="M18" s="553"/>
      <c r="N18" s="553"/>
      <c r="O18" s="553"/>
      <c r="P18" s="553"/>
      <c r="Q18" s="553"/>
      <c r="R18" s="553"/>
      <c r="S18" s="553"/>
      <c r="T18" s="553"/>
      <c r="U18" s="553"/>
      <c r="V18" s="553"/>
      <c r="W18" s="553"/>
      <c r="X18" s="553"/>
      <c r="Y18" s="553"/>
      <c r="Z18" s="553"/>
      <c r="AA18" s="554"/>
      <c r="AB18" s="298"/>
      <c r="AC18" s="290"/>
      <c r="AD18" s="290"/>
      <c r="AE18" s="290"/>
      <c r="AF18" s="290"/>
      <c r="AG18" s="37" t="s">
        <v>476</v>
      </c>
      <c r="AH18" s="37">
        <v>12</v>
      </c>
    </row>
    <row r="19" spans="1:34" ht="15" customHeight="1" x14ac:dyDescent="0.25">
      <c r="A19" s="290"/>
      <c r="B19" s="31"/>
      <c r="C19" s="300"/>
      <c r="D19" s="300"/>
      <c r="E19" s="300"/>
      <c r="F19" s="290"/>
      <c r="G19" s="290"/>
      <c r="H19" s="290"/>
      <c r="I19" s="290"/>
      <c r="J19" s="290"/>
      <c r="K19" s="290"/>
      <c r="L19" s="290"/>
      <c r="M19" s="290"/>
      <c r="N19" s="290"/>
      <c r="O19" s="290"/>
      <c r="P19" s="290"/>
      <c r="Q19" s="290"/>
      <c r="R19" s="290"/>
      <c r="S19" s="290"/>
      <c r="T19" s="290"/>
      <c r="U19" s="290"/>
      <c r="V19" s="290"/>
      <c r="W19" s="290"/>
      <c r="X19" s="290"/>
      <c r="Y19" s="290"/>
      <c r="Z19" s="290"/>
      <c r="AA19" s="290"/>
      <c r="AB19" s="298"/>
      <c r="AC19" s="290"/>
      <c r="AD19" s="290"/>
      <c r="AE19" s="290"/>
      <c r="AF19" s="290"/>
      <c r="AG19" s="37" t="s">
        <v>473</v>
      </c>
      <c r="AH19" s="37">
        <v>12</v>
      </c>
    </row>
    <row r="20" spans="1:34" ht="15" customHeight="1" x14ac:dyDescent="0.25">
      <c r="A20" s="290"/>
      <c r="B20" s="31"/>
      <c r="C20" s="300"/>
      <c r="D20" s="300"/>
      <c r="E20" s="300"/>
      <c r="F20" s="290"/>
      <c r="G20" s="290"/>
      <c r="H20" s="290"/>
      <c r="I20" s="290"/>
      <c r="J20" s="290"/>
      <c r="K20" s="290"/>
      <c r="L20" s="290"/>
      <c r="M20" s="290"/>
      <c r="N20" s="290"/>
      <c r="O20" s="290"/>
      <c r="P20" s="290"/>
      <c r="Q20" s="290"/>
      <c r="R20" s="290"/>
      <c r="S20" s="290"/>
      <c r="T20" s="290"/>
      <c r="U20" s="290"/>
      <c r="V20" s="290"/>
      <c r="W20" s="290"/>
      <c r="X20" s="290"/>
      <c r="Y20" s="290"/>
      <c r="Z20" s="290"/>
      <c r="AA20" s="290"/>
      <c r="AB20" s="298"/>
      <c r="AC20" s="290"/>
      <c r="AD20" s="290"/>
      <c r="AE20" s="290"/>
      <c r="AF20" s="290"/>
      <c r="AG20" s="37" t="s">
        <v>511</v>
      </c>
      <c r="AH20" s="37">
        <v>25</v>
      </c>
    </row>
    <row r="21" spans="1:34" ht="15" customHeight="1" x14ac:dyDescent="0.25">
      <c r="A21" s="290"/>
      <c r="B21" s="31"/>
      <c r="C21" s="532" t="s">
        <v>127</v>
      </c>
      <c r="D21" s="531"/>
      <c r="E21" s="301"/>
      <c r="F21" s="530"/>
      <c r="G21" s="531"/>
      <c r="H21" s="531"/>
      <c r="I21" s="531"/>
      <c r="J21" s="531"/>
      <c r="K21" s="531"/>
      <c r="L21" s="531"/>
      <c r="M21" s="531"/>
      <c r="N21" s="531"/>
      <c r="O21" s="531"/>
      <c r="P21" s="531"/>
      <c r="Q21" s="531"/>
      <c r="R21" s="531"/>
      <c r="S21" s="531"/>
      <c r="T21" s="531"/>
      <c r="U21" s="531"/>
      <c r="V21" s="531"/>
      <c r="W21" s="531"/>
      <c r="X21" s="531"/>
      <c r="Y21" s="531"/>
      <c r="Z21" s="531"/>
      <c r="AA21" s="531"/>
      <c r="AB21" s="543"/>
      <c r="AC21" s="290"/>
      <c r="AD21" s="290"/>
      <c r="AE21" s="290"/>
      <c r="AF21" s="290"/>
      <c r="AG21" s="37" t="s">
        <v>512</v>
      </c>
      <c r="AH21" s="37">
        <v>12</v>
      </c>
    </row>
    <row r="22" spans="1:34" ht="29.25" customHeight="1" x14ac:dyDescent="0.25">
      <c r="A22" s="290"/>
      <c r="B22" s="31"/>
      <c r="C22" s="533" t="s">
        <v>513</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23"/>
      <c r="AB22" s="302"/>
      <c r="AC22" s="290"/>
      <c r="AD22" s="290"/>
      <c r="AE22" s="290"/>
      <c r="AF22" s="290"/>
      <c r="AG22" s="37" t="s">
        <v>473</v>
      </c>
      <c r="AH22" s="37">
        <v>12</v>
      </c>
    </row>
    <row r="23" spans="1:34" ht="15" customHeight="1" x14ac:dyDescent="0.25">
      <c r="A23" s="290"/>
      <c r="B23" s="3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2"/>
      <c r="AC23" s="290"/>
      <c r="AD23" s="290"/>
      <c r="AE23" s="290"/>
      <c r="AF23" s="290"/>
      <c r="AG23" s="37" t="s">
        <v>514</v>
      </c>
      <c r="AH23" s="37">
        <v>25</v>
      </c>
    </row>
    <row r="24" spans="1:34" ht="15" customHeight="1" x14ac:dyDescent="0.25">
      <c r="A24" s="290"/>
      <c r="B24" s="31"/>
      <c r="C24" s="304" t="s">
        <v>128</v>
      </c>
      <c r="D24" s="304"/>
      <c r="E24" s="290"/>
      <c r="F24" s="290"/>
      <c r="G24" s="290"/>
      <c r="H24" s="290"/>
      <c r="I24" s="290"/>
      <c r="J24" s="303"/>
      <c r="K24" s="303"/>
      <c r="L24" s="303"/>
      <c r="M24" s="303"/>
      <c r="N24" s="303"/>
      <c r="O24" s="303"/>
      <c r="P24" s="303"/>
      <c r="Q24" s="303"/>
      <c r="R24" s="303" t="s">
        <v>129</v>
      </c>
      <c r="S24" s="303"/>
      <c r="T24" s="303"/>
      <c r="U24" s="303"/>
      <c r="V24" s="303"/>
      <c r="W24" s="303"/>
      <c r="X24" s="303"/>
      <c r="Y24" s="303"/>
      <c r="Z24" s="303"/>
      <c r="AA24" s="303"/>
      <c r="AB24" s="302"/>
      <c r="AC24" s="290"/>
      <c r="AD24" s="290"/>
      <c r="AE24" s="290"/>
      <c r="AF24" s="290"/>
      <c r="AG24" s="37" t="s">
        <v>515</v>
      </c>
      <c r="AH24" s="37">
        <v>12</v>
      </c>
    </row>
    <row r="25" spans="1:34" ht="15" customHeight="1" x14ac:dyDescent="0.25">
      <c r="A25" s="290"/>
      <c r="B25" s="31"/>
      <c r="C25" s="984" t="s">
        <v>516</v>
      </c>
      <c r="D25" s="549"/>
      <c r="E25" s="549"/>
      <c r="F25" s="549"/>
      <c r="G25" s="549"/>
      <c r="H25" s="549"/>
      <c r="I25" s="549"/>
      <c r="J25" s="549"/>
      <c r="K25" s="549"/>
      <c r="L25" s="549"/>
      <c r="M25" s="549"/>
      <c r="N25" s="549"/>
      <c r="O25" s="549"/>
      <c r="P25" s="550"/>
      <c r="Q25" s="290"/>
      <c r="R25" s="534"/>
      <c r="S25" s="535"/>
      <c r="T25" s="535"/>
      <c r="U25" s="535"/>
      <c r="V25" s="535"/>
      <c r="W25" s="535"/>
      <c r="X25" s="535"/>
      <c r="Y25" s="535"/>
      <c r="Z25" s="535"/>
      <c r="AA25" s="523"/>
      <c r="AB25" s="298"/>
      <c r="AC25" s="290"/>
      <c r="AD25" s="290"/>
      <c r="AE25" s="290"/>
      <c r="AF25" s="290"/>
      <c r="AG25" s="37" t="s">
        <v>473</v>
      </c>
      <c r="AH25" s="37">
        <v>12</v>
      </c>
    </row>
    <row r="26" spans="1:34" ht="15" customHeight="1" x14ac:dyDescent="0.25">
      <c r="A26" s="290"/>
      <c r="B26" s="31"/>
      <c r="C26" s="551"/>
      <c r="D26" s="505"/>
      <c r="E26" s="505"/>
      <c r="F26" s="505"/>
      <c r="G26" s="505"/>
      <c r="H26" s="505"/>
      <c r="I26" s="505"/>
      <c r="J26" s="505"/>
      <c r="K26" s="505"/>
      <c r="L26" s="505"/>
      <c r="M26" s="505"/>
      <c r="N26" s="505"/>
      <c r="O26" s="505"/>
      <c r="P26" s="543"/>
      <c r="Q26" s="290"/>
      <c r="R26" s="290"/>
      <c r="S26" s="290"/>
      <c r="T26" s="290"/>
      <c r="U26" s="290"/>
      <c r="V26" s="290"/>
      <c r="W26" s="290"/>
      <c r="X26" s="290"/>
      <c r="Y26" s="290"/>
      <c r="Z26" s="290"/>
      <c r="AA26" s="290"/>
      <c r="AB26" s="298"/>
      <c r="AC26" s="290"/>
      <c r="AD26" s="290"/>
      <c r="AE26" s="290"/>
      <c r="AF26" s="290"/>
      <c r="AG26" s="290"/>
      <c r="AH26" s="290"/>
    </row>
    <row r="27" spans="1:34" ht="15" customHeight="1" x14ac:dyDescent="0.25">
      <c r="A27" s="290"/>
      <c r="B27" s="31"/>
      <c r="C27" s="551"/>
      <c r="D27" s="505"/>
      <c r="E27" s="505"/>
      <c r="F27" s="505"/>
      <c r="G27" s="505"/>
      <c r="H27" s="505"/>
      <c r="I27" s="505"/>
      <c r="J27" s="505"/>
      <c r="K27" s="505"/>
      <c r="L27" s="505"/>
      <c r="M27" s="505"/>
      <c r="N27" s="505"/>
      <c r="O27" s="505"/>
      <c r="P27" s="543"/>
      <c r="Q27" s="300"/>
      <c r="R27" s="303" t="s">
        <v>130</v>
      </c>
      <c r="S27" s="303"/>
      <c r="T27" s="303"/>
      <c r="U27" s="303"/>
      <c r="V27" s="303"/>
      <c r="W27" s="300"/>
      <c r="X27" s="300"/>
      <c r="Y27" s="300"/>
      <c r="Z27" s="290"/>
      <c r="AA27" s="300"/>
      <c r="AB27" s="298"/>
      <c r="AC27" s="290"/>
      <c r="AD27" s="290"/>
      <c r="AE27" s="290"/>
      <c r="AF27" s="290"/>
      <c r="AG27" s="290"/>
      <c r="AH27" s="290"/>
    </row>
    <row r="28" spans="1:34" ht="15" customHeight="1" x14ac:dyDescent="0.25">
      <c r="A28" s="290"/>
      <c r="B28" s="31"/>
      <c r="C28" s="551"/>
      <c r="D28" s="505"/>
      <c r="E28" s="505"/>
      <c r="F28" s="505"/>
      <c r="G28" s="505"/>
      <c r="H28" s="505"/>
      <c r="I28" s="505"/>
      <c r="J28" s="505"/>
      <c r="K28" s="505"/>
      <c r="L28" s="505"/>
      <c r="M28" s="505"/>
      <c r="N28" s="505"/>
      <c r="O28" s="505"/>
      <c r="P28" s="543"/>
      <c r="Q28" s="290"/>
      <c r="R28" s="37"/>
      <c r="S28" s="290" t="s">
        <v>15</v>
      </c>
      <c r="T28" s="290"/>
      <c r="U28" s="37"/>
      <c r="V28" s="290" t="s">
        <v>27</v>
      </c>
      <c r="W28" s="290"/>
      <c r="X28" s="37"/>
      <c r="Y28" s="305" t="s">
        <v>46</v>
      </c>
      <c r="Z28" s="290"/>
      <c r="AA28" s="290"/>
      <c r="AB28" s="298"/>
      <c r="AC28" s="290"/>
      <c r="AD28" s="290"/>
      <c r="AE28" s="290"/>
      <c r="AF28" s="290"/>
      <c r="AG28" s="325">
        <f>+(((AH14/AH15)*AH16)+((AH17/AH18)*AH19)+((AH20/AH21)*AH22)+((AH23/AH24)*AH25))*4/100</f>
        <v>4</v>
      </c>
      <c r="AH28" s="290"/>
    </row>
    <row r="29" spans="1:34" ht="15" customHeight="1" x14ac:dyDescent="0.25">
      <c r="A29" s="290"/>
      <c r="B29" s="31"/>
      <c r="C29" s="551"/>
      <c r="D29" s="505"/>
      <c r="E29" s="505"/>
      <c r="F29" s="505"/>
      <c r="G29" s="505"/>
      <c r="H29" s="505"/>
      <c r="I29" s="505"/>
      <c r="J29" s="505"/>
      <c r="K29" s="505"/>
      <c r="L29" s="505"/>
      <c r="M29" s="505"/>
      <c r="N29" s="505"/>
      <c r="O29" s="505"/>
      <c r="P29" s="543"/>
      <c r="Q29" s="290"/>
      <c r="R29" s="290"/>
      <c r="S29" s="290"/>
      <c r="T29" s="290"/>
      <c r="U29" s="290"/>
      <c r="V29" s="290"/>
      <c r="W29" s="290"/>
      <c r="X29" s="290"/>
      <c r="Y29" s="290"/>
      <c r="Z29" s="290"/>
      <c r="AA29" s="290"/>
      <c r="AB29" s="298"/>
      <c r="AC29" s="290"/>
      <c r="AD29" s="290"/>
      <c r="AE29" s="290"/>
      <c r="AF29" s="290"/>
      <c r="AG29" s="290"/>
      <c r="AH29" s="290"/>
    </row>
    <row r="30" spans="1:34" ht="15" customHeight="1" x14ac:dyDescent="0.25">
      <c r="A30" s="290"/>
      <c r="B30" s="31"/>
      <c r="C30" s="552"/>
      <c r="D30" s="553"/>
      <c r="E30" s="553"/>
      <c r="F30" s="553"/>
      <c r="G30" s="553"/>
      <c r="H30" s="553"/>
      <c r="I30" s="553"/>
      <c r="J30" s="553"/>
      <c r="K30" s="553"/>
      <c r="L30" s="553"/>
      <c r="M30" s="553"/>
      <c r="N30" s="553"/>
      <c r="O30" s="553"/>
      <c r="P30" s="554"/>
      <c r="Q30" s="290"/>
      <c r="R30" s="303" t="s">
        <v>131</v>
      </c>
      <c r="S30" s="290"/>
      <c r="T30" s="290"/>
      <c r="U30" s="290"/>
      <c r="V30" s="290"/>
      <c r="W30" s="541" t="s">
        <v>23</v>
      </c>
      <c r="X30" s="535"/>
      <c r="Y30" s="535"/>
      <c r="Z30" s="535"/>
      <c r="AA30" s="523"/>
      <c r="AB30" s="298"/>
      <c r="AC30" s="290"/>
      <c r="AD30" s="290"/>
      <c r="AE30" s="290"/>
      <c r="AF30" s="290"/>
      <c r="AG30" s="290"/>
      <c r="AH30" s="290"/>
    </row>
    <row r="31" spans="1:34" ht="15" customHeight="1" x14ac:dyDescent="0.25">
      <c r="A31" s="290"/>
      <c r="B31" s="31"/>
      <c r="C31" s="300"/>
      <c r="D31" s="300"/>
      <c r="E31" s="300"/>
      <c r="F31" s="300"/>
      <c r="G31" s="300"/>
      <c r="H31" s="290"/>
      <c r="I31" s="290"/>
      <c r="J31" s="290"/>
      <c r="K31" s="290"/>
      <c r="L31" s="290"/>
      <c r="M31" s="290"/>
      <c r="N31" s="290"/>
      <c r="O31" s="290"/>
      <c r="P31" s="290"/>
      <c r="Q31" s="290"/>
      <c r="R31" s="303"/>
      <c r="S31" s="290"/>
      <c r="T31" s="290"/>
      <c r="U31" s="290"/>
      <c r="V31" s="290"/>
      <c r="W31" s="290"/>
      <c r="X31" s="290"/>
      <c r="Y31" s="290"/>
      <c r="Z31" s="290"/>
      <c r="AA31" s="290"/>
      <c r="AB31" s="298"/>
      <c r="AC31" s="290"/>
      <c r="AD31" s="290"/>
      <c r="AE31" s="290"/>
      <c r="AF31" s="290"/>
      <c r="AG31" s="290"/>
      <c r="AH31" s="290"/>
    </row>
    <row r="32" spans="1:34" ht="15" customHeight="1" x14ac:dyDescent="0.25">
      <c r="A32" s="290"/>
      <c r="B32" s="31"/>
      <c r="C32" s="303" t="s">
        <v>132</v>
      </c>
      <c r="D32" s="300"/>
      <c r="E32" s="300"/>
      <c r="F32" s="300"/>
      <c r="G32" s="300"/>
      <c r="H32" s="300"/>
      <c r="I32" s="290"/>
      <c r="J32" s="290"/>
      <c r="K32" s="290"/>
      <c r="L32" s="290"/>
      <c r="M32" s="290"/>
      <c r="N32" s="290"/>
      <c r="O32" s="290"/>
      <c r="P32" s="290"/>
      <c r="Q32" s="290"/>
      <c r="R32" s="290"/>
      <c r="S32" s="290"/>
      <c r="T32" s="290"/>
      <c r="U32" s="290"/>
      <c r="V32" s="290"/>
      <c r="W32" s="290"/>
      <c r="X32" s="290"/>
      <c r="Y32" s="290"/>
      <c r="Z32" s="290"/>
      <c r="AA32" s="290"/>
      <c r="AB32" s="298"/>
      <c r="AC32" s="290"/>
      <c r="AD32" s="290"/>
      <c r="AE32" s="290"/>
      <c r="AF32" s="290"/>
      <c r="AG32" s="290"/>
      <c r="AH32" s="290"/>
    </row>
    <row r="33" spans="1:34" ht="39.75" customHeight="1" x14ac:dyDescent="0.25">
      <c r="A33" s="290"/>
      <c r="B33" s="31"/>
      <c r="C33" s="981" t="s">
        <v>517</v>
      </c>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23"/>
      <c r="AB33" s="298"/>
      <c r="AC33" s="290"/>
      <c r="AD33" s="290"/>
      <c r="AE33" s="290"/>
      <c r="AF33" s="290"/>
      <c r="AG33" s="290"/>
      <c r="AH33" s="290"/>
    </row>
    <row r="34" spans="1:34" ht="15" customHeight="1" x14ac:dyDescent="0.25">
      <c r="A34" s="290"/>
      <c r="B34" s="31"/>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6"/>
      <c r="AC34" s="290"/>
      <c r="AD34" s="290"/>
      <c r="AE34" s="290"/>
      <c r="AF34" s="290"/>
      <c r="AG34" s="290"/>
      <c r="AH34" s="290"/>
    </row>
    <row r="35" spans="1:34" ht="15" customHeight="1" x14ac:dyDescent="0.25">
      <c r="A35" s="290"/>
      <c r="B35" s="31"/>
      <c r="C35" s="294" t="s">
        <v>134</v>
      </c>
      <c r="D35" s="300"/>
      <c r="E35" s="300"/>
      <c r="F35" s="300"/>
      <c r="G35" s="300"/>
      <c r="H35" s="300"/>
      <c r="I35" s="300"/>
      <c r="J35" s="300"/>
      <c r="K35" s="300"/>
      <c r="L35" s="300"/>
      <c r="M35" s="294" t="s">
        <v>134</v>
      </c>
      <c r="N35" s="300"/>
      <c r="O35" s="300"/>
      <c r="P35" s="300"/>
      <c r="Q35" s="300"/>
      <c r="R35" s="300"/>
      <c r="S35" s="300"/>
      <c r="T35" s="300"/>
      <c r="U35" s="300"/>
      <c r="V35" s="300"/>
      <c r="W35" s="300"/>
      <c r="X35" s="300"/>
      <c r="Y35" s="300"/>
      <c r="Z35" s="300"/>
      <c r="AA35" s="300"/>
      <c r="AB35" s="306"/>
      <c r="AC35" s="290"/>
      <c r="AD35" s="290"/>
      <c r="AE35" s="290"/>
      <c r="AF35" s="290"/>
      <c r="AG35" s="290"/>
      <c r="AH35" s="290"/>
    </row>
    <row r="36" spans="1:34" ht="29.25" customHeight="1" x14ac:dyDescent="0.25">
      <c r="A36" s="290"/>
      <c r="B36" s="31"/>
      <c r="C36" s="541"/>
      <c r="D36" s="535"/>
      <c r="E36" s="535"/>
      <c r="F36" s="535"/>
      <c r="G36" s="535"/>
      <c r="H36" s="535"/>
      <c r="I36" s="535"/>
      <c r="J36" s="535"/>
      <c r="K36" s="523"/>
      <c r="L36" s="300"/>
      <c r="M36" s="541"/>
      <c r="N36" s="535"/>
      <c r="O36" s="535"/>
      <c r="P36" s="535"/>
      <c r="Q36" s="535"/>
      <c r="R36" s="535"/>
      <c r="S36" s="535"/>
      <c r="T36" s="535"/>
      <c r="U36" s="535"/>
      <c r="V36" s="535"/>
      <c r="W36" s="535"/>
      <c r="X36" s="535"/>
      <c r="Y36" s="535"/>
      <c r="Z36" s="535"/>
      <c r="AA36" s="523"/>
      <c r="AB36" s="306"/>
      <c r="AC36" s="290"/>
      <c r="AD36" s="290"/>
      <c r="AE36" s="290"/>
      <c r="AF36" s="290"/>
      <c r="AG36" s="290"/>
      <c r="AH36" s="290"/>
    </row>
    <row r="37" spans="1:34" ht="15" customHeight="1" x14ac:dyDescent="0.25">
      <c r="A37" s="290"/>
      <c r="B37" s="31"/>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8"/>
      <c r="AC37" s="290"/>
      <c r="AD37" s="290"/>
      <c r="AE37" s="290"/>
      <c r="AF37" s="290"/>
      <c r="AG37" s="290"/>
      <c r="AH37" s="290"/>
    </row>
    <row r="38" spans="1:34" ht="15" customHeight="1" x14ac:dyDescent="0.25">
      <c r="A38" s="290"/>
      <c r="B38" s="31"/>
      <c r="C38" s="307" t="s">
        <v>137</v>
      </c>
      <c r="D38" s="307"/>
      <c r="E38" s="307"/>
      <c r="F38" s="307"/>
      <c r="G38" s="308"/>
      <c r="H38" s="309"/>
      <c r="I38" s="309"/>
      <c r="J38" s="309"/>
      <c r="K38" s="309"/>
      <c r="L38" s="309"/>
      <c r="M38" s="309"/>
      <c r="N38" s="309"/>
      <c r="O38" s="309"/>
      <c r="P38" s="309"/>
      <c r="Q38" s="309"/>
      <c r="R38" s="309"/>
      <c r="S38" s="309"/>
      <c r="T38" s="309"/>
      <c r="U38" s="309"/>
      <c r="V38" s="309"/>
      <c r="W38" s="309"/>
      <c r="X38" s="309"/>
      <c r="Y38" s="309"/>
      <c r="Z38" s="309"/>
      <c r="AA38" s="309"/>
      <c r="AB38" s="298"/>
      <c r="AC38" s="290"/>
      <c r="AD38" s="290"/>
      <c r="AE38" s="290"/>
      <c r="AF38" s="290"/>
      <c r="AG38" s="290"/>
      <c r="AH38" s="290"/>
    </row>
    <row r="39" spans="1:34" ht="90" customHeight="1" x14ac:dyDescent="0.25">
      <c r="A39" s="290"/>
      <c r="B39" s="31"/>
      <c r="C39" s="540" t="s">
        <v>435</v>
      </c>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23"/>
      <c r="AB39" s="298"/>
      <c r="AC39" s="290"/>
      <c r="AD39" s="290"/>
      <c r="AE39" s="290"/>
      <c r="AF39" s="290"/>
      <c r="AG39" s="290"/>
      <c r="AH39" s="290"/>
    </row>
    <row r="40" spans="1:34" ht="15" customHeight="1" x14ac:dyDescent="0.25">
      <c r="A40" s="290"/>
      <c r="B40" s="31"/>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8"/>
      <c r="AC40" s="290"/>
      <c r="AD40" s="290"/>
      <c r="AE40" s="290"/>
      <c r="AF40" s="290"/>
      <c r="AG40" s="290"/>
      <c r="AH40" s="290"/>
    </row>
    <row r="41" spans="1:34" ht="15.75" customHeight="1" x14ac:dyDescent="0.25">
      <c r="A41" s="290"/>
      <c r="B41" s="31"/>
      <c r="C41" s="539" t="s">
        <v>139</v>
      </c>
      <c r="D41" s="531"/>
      <c r="E41" s="303"/>
      <c r="F41" s="533" t="s">
        <v>34</v>
      </c>
      <c r="G41" s="523"/>
      <c r="H41" s="303"/>
      <c r="I41" s="290"/>
      <c r="J41" s="310" t="s">
        <v>140</v>
      </c>
      <c r="K41" s="533">
        <v>2</v>
      </c>
      <c r="L41" s="535"/>
      <c r="M41" s="535"/>
      <c r="N41" s="523"/>
      <c r="O41" s="303"/>
      <c r="P41" s="303"/>
      <c r="Q41" s="294" t="s">
        <v>141</v>
      </c>
      <c r="R41" s="290"/>
      <c r="S41" s="303"/>
      <c r="T41" s="303"/>
      <c r="U41" s="303"/>
      <c r="V41" s="303"/>
      <c r="W41" s="533" t="s">
        <v>20</v>
      </c>
      <c r="X41" s="535"/>
      <c r="Y41" s="535"/>
      <c r="Z41" s="535"/>
      <c r="AA41" s="523"/>
      <c r="AB41" s="302"/>
      <c r="AC41" s="290"/>
      <c r="AD41" s="290"/>
      <c r="AE41" s="290"/>
      <c r="AF41" s="290"/>
      <c r="AG41" s="290"/>
      <c r="AH41" s="290"/>
    </row>
    <row r="42" spans="1:34" ht="15.75" customHeight="1" x14ac:dyDescent="0.25">
      <c r="A42" s="290"/>
      <c r="B42" s="31"/>
      <c r="C42" s="290"/>
      <c r="D42" s="290"/>
      <c r="E42" s="290"/>
      <c r="F42" s="305"/>
      <c r="G42" s="305"/>
      <c r="H42" s="305"/>
      <c r="I42" s="305"/>
      <c r="J42" s="305"/>
      <c r="K42" s="305"/>
      <c r="L42" s="305"/>
      <c r="M42" s="290"/>
      <c r="N42" s="290"/>
      <c r="O42" s="290"/>
      <c r="P42" s="290"/>
      <c r="Q42" s="290"/>
      <c r="R42" s="290"/>
      <c r="S42" s="290"/>
      <c r="T42" s="290"/>
      <c r="U42" s="290"/>
      <c r="V42" s="290"/>
      <c r="W42" s="290"/>
      <c r="X42" s="290"/>
      <c r="Y42" s="290"/>
      <c r="Z42" s="290"/>
      <c r="AA42" s="290"/>
      <c r="AB42" s="298"/>
      <c r="AC42" s="290"/>
      <c r="AD42" s="290"/>
      <c r="AE42" s="290"/>
      <c r="AF42" s="290"/>
      <c r="AG42" s="290"/>
      <c r="AH42" s="290"/>
    </row>
    <row r="43" spans="1:34" ht="32.25" customHeight="1" x14ac:dyDescent="0.25">
      <c r="A43" s="290"/>
      <c r="B43" s="31"/>
      <c r="C43" s="290"/>
      <c r="D43" s="310" t="s">
        <v>142</v>
      </c>
      <c r="E43" s="303"/>
      <c r="F43" s="540" t="s">
        <v>467</v>
      </c>
      <c r="G43" s="535"/>
      <c r="H43" s="535"/>
      <c r="I43" s="535"/>
      <c r="J43" s="535"/>
      <c r="K43" s="535"/>
      <c r="L43" s="535"/>
      <c r="M43" s="523"/>
      <c r="N43" s="290"/>
      <c r="O43" s="310" t="s">
        <v>144</v>
      </c>
      <c r="P43" s="541">
        <v>0</v>
      </c>
      <c r="Q43" s="535"/>
      <c r="R43" s="535"/>
      <c r="S43" s="535"/>
      <c r="T43" s="535"/>
      <c r="U43" s="535"/>
      <c r="V43" s="535"/>
      <c r="W43" s="535"/>
      <c r="X43" s="535"/>
      <c r="Y43" s="535"/>
      <c r="Z43" s="535"/>
      <c r="AA43" s="523"/>
      <c r="AB43" s="298"/>
      <c r="AC43" s="290"/>
      <c r="AD43" s="290"/>
      <c r="AE43" s="290"/>
      <c r="AF43" s="290"/>
      <c r="AG43" s="290"/>
      <c r="AH43" s="290"/>
    </row>
    <row r="44" spans="1:34" ht="15.75" customHeight="1" x14ac:dyDescent="0.25">
      <c r="A44" s="290"/>
      <c r="B44" s="31"/>
      <c r="C44" s="303"/>
      <c r="D44" s="303"/>
      <c r="E44" s="303"/>
      <c r="F44" s="305"/>
      <c r="G44" s="305"/>
      <c r="H44" s="305"/>
      <c r="I44" s="305"/>
      <c r="J44" s="305"/>
      <c r="K44" s="305"/>
      <c r="L44" s="305"/>
      <c r="M44" s="303"/>
      <c r="N44" s="303"/>
      <c r="O44" s="303"/>
      <c r="P44" s="303"/>
      <c r="Q44" s="303"/>
      <c r="R44" s="303"/>
      <c r="S44" s="303"/>
      <c r="T44" s="303"/>
      <c r="U44" s="303"/>
      <c r="V44" s="303"/>
      <c r="W44" s="303"/>
      <c r="X44" s="303"/>
      <c r="Y44" s="303"/>
      <c r="Z44" s="303"/>
      <c r="AA44" s="303"/>
      <c r="AB44" s="302"/>
      <c r="AC44" s="290"/>
      <c r="AD44" s="290"/>
      <c r="AE44" s="290"/>
      <c r="AF44" s="290"/>
      <c r="AG44" s="290"/>
      <c r="AH44" s="290"/>
    </row>
    <row r="45" spans="1:34" ht="15.75" customHeight="1" x14ac:dyDescent="0.25">
      <c r="A45" s="290"/>
      <c r="B45" s="31"/>
      <c r="C45" s="290"/>
      <c r="D45" s="310" t="s">
        <v>145</v>
      </c>
      <c r="E45" s="290"/>
      <c r="F45" s="534" t="s">
        <v>146</v>
      </c>
      <c r="G45" s="523"/>
      <c r="H45" s="290"/>
      <c r="I45" s="290"/>
      <c r="J45" s="303" t="s">
        <v>147</v>
      </c>
      <c r="K45" s="290"/>
      <c r="L45" s="534" t="s">
        <v>148</v>
      </c>
      <c r="M45" s="535"/>
      <c r="N45" s="523"/>
      <c r="O45" s="303"/>
      <c r="P45" s="303"/>
      <c r="Q45" s="290"/>
      <c r="R45" s="303" t="s">
        <v>149</v>
      </c>
      <c r="S45" s="303"/>
      <c r="T45" s="303"/>
      <c r="U45" s="303"/>
      <c r="V45" s="303"/>
      <c r="W45" s="542"/>
      <c r="X45" s="535"/>
      <c r="Y45" s="535"/>
      <c r="Z45" s="535"/>
      <c r="AA45" s="523"/>
      <c r="AB45" s="302"/>
      <c r="AC45" s="290"/>
      <c r="AD45" s="290"/>
      <c r="AE45" s="290"/>
      <c r="AF45" s="290"/>
      <c r="AG45" s="290"/>
      <c r="AH45" s="290"/>
    </row>
    <row r="46" spans="1:34" ht="15.75" customHeight="1" x14ac:dyDescent="0.25">
      <c r="A46" s="290"/>
      <c r="B46" s="31"/>
      <c r="C46" s="290"/>
      <c r="D46" s="290"/>
      <c r="E46" s="290"/>
      <c r="F46" s="29"/>
      <c r="G46" s="290"/>
      <c r="H46" s="290"/>
      <c r="I46" s="294"/>
      <c r="J46" s="294"/>
      <c r="K46" s="294"/>
      <c r="L46" s="294"/>
      <c r="M46" s="294"/>
      <c r="N46" s="294"/>
      <c r="O46" s="294"/>
      <c r="P46" s="294"/>
      <c r="Q46" s="294"/>
      <c r="R46" s="294"/>
      <c r="S46" s="294"/>
      <c r="T46" s="294"/>
      <c r="U46" s="294"/>
      <c r="V46" s="294"/>
      <c r="W46" s="294"/>
      <c r="X46" s="294"/>
      <c r="Y46" s="294"/>
      <c r="Z46" s="294"/>
      <c r="AA46" s="294"/>
      <c r="AB46" s="295"/>
      <c r="AC46" s="290"/>
      <c r="AD46" s="290"/>
      <c r="AE46" s="290"/>
      <c r="AF46" s="290"/>
      <c r="AG46" s="290"/>
      <c r="AH46" s="290"/>
    </row>
    <row r="47" spans="1:34" ht="15.75" customHeight="1" x14ac:dyDescent="0.25">
      <c r="A47" s="290"/>
      <c r="B47" s="31"/>
      <c r="C47" s="311" t="s">
        <v>150</v>
      </c>
      <c r="D47" s="536">
        <v>2024</v>
      </c>
      <c r="E47" s="537"/>
      <c r="F47" s="538"/>
      <c r="G47" s="35"/>
      <c r="H47" s="294"/>
      <c r="I47" s="294"/>
      <c r="J47" s="294"/>
      <c r="K47" s="294"/>
      <c r="L47" s="294"/>
      <c r="M47" s="294"/>
      <c r="N47" s="294"/>
      <c r="O47" s="294"/>
      <c r="P47" s="294"/>
      <c r="Q47" s="530"/>
      <c r="R47" s="531"/>
      <c r="S47" s="531"/>
      <c r="T47" s="531"/>
      <c r="U47" s="531"/>
      <c r="V47" s="294"/>
      <c r="W47" s="294"/>
      <c r="X47" s="532"/>
      <c r="Y47" s="531"/>
      <c r="Z47" s="531"/>
      <c r="AA47" s="531"/>
      <c r="AB47" s="302"/>
      <c r="AC47" s="290"/>
      <c r="AD47" s="290"/>
      <c r="AE47" s="290"/>
      <c r="AF47" s="290"/>
      <c r="AG47" s="290"/>
      <c r="AH47" s="290"/>
    </row>
    <row r="48" spans="1:34" ht="5.25" customHeight="1" x14ac:dyDescent="0.25">
      <c r="A48" s="290"/>
      <c r="B48" s="31"/>
      <c r="C48" s="303"/>
      <c r="D48" s="38"/>
      <c r="E48" s="38"/>
      <c r="F48" s="38"/>
      <c r="G48" s="290"/>
      <c r="H48" s="294"/>
      <c r="I48" s="294"/>
      <c r="J48" s="294"/>
      <c r="K48" s="294"/>
      <c r="L48" s="294"/>
      <c r="M48" s="294"/>
      <c r="N48" s="294"/>
      <c r="O48" s="294"/>
      <c r="P48" s="294"/>
      <c r="Q48" s="300"/>
      <c r="R48" s="300"/>
      <c r="S48" s="300"/>
      <c r="T48" s="300"/>
      <c r="U48" s="300"/>
      <c r="V48" s="294"/>
      <c r="W48" s="294"/>
      <c r="X48" s="296"/>
      <c r="Y48" s="296"/>
      <c r="Z48" s="296"/>
      <c r="AA48" s="296"/>
      <c r="AB48" s="302"/>
      <c r="AC48" s="290"/>
      <c r="AD48" s="290"/>
      <c r="AE48" s="290"/>
      <c r="AF48" s="290"/>
      <c r="AG48" s="290"/>
      <c r="AH48" s="290"/>
    </row>
    <row r="49" spans="1:34" ht="15.75" customHeight="1" x14ac:dyDescent="0.25">
      <c r="A49" s="290"/>
      <c r="B49" s="31"/>
      <c r="C49" s="303" t="s">
        <v>140</v>
      </c>
      <c r="D49" s="541">
        <v>1.2</v>
      </c>
      <c r="E49" s="535"/>
      <c r="F49" s="523"/>
      <c r="G49" s="290"/>
      <c r="H49" s="294"/>
      <c r="I49" s="294"/>
      <c r="J49" s="294"/>
      <c r="K49" s="294"/>
      <c r="L49" s="294"/>
      <c r="M49" s="294"/>
      <c r="N49" s="294"/>
      <c r="O49" s="294"/>
      <c r="P49" s="294"/>
      <c r="Q49" s="530"/>
      <c r="R49" s="531"/>
      <c r="S49" s="531"/>
      <c r="T49" s="531"/>
      <c r="U49" s="531"/>
      <c r="V49" s="294"/>
      <c r="W49" s="294"/>
      <c r="X49" s="532"/>
      <c r="Y49" s="531"/>
      <c r="Z49" s="531"/>
      <c r="AA49" s="531"/>
      <c r="AB49" s="295"/>
      <c r="AC49" s="290"/>
      <c r="AD49" s="290"/>
      <c r="AE49" s="290"/>
      <c r="AF49" s="290"/>
      <c r="AG49" s="290"/>
      <c r="AH49" s="290"/>
    </row>
    <row r="50" spans="1:34" ht="15.75" customHeight="1" x14ac:dyDescent="0.25">
      <c r="A50" s="290"/>
      <c r="B50" s="31"/>
      <c r="C50" s="290"/>
      <c r="D50" s="290"/>
      <c r="E50" s="290"/>
      <c r="F50" s="290"/>
      <c r="G50" s="290"/>
      <c r="H50" s="290"/>
      <c r="I50" s="294"/>
      <c r="J50" s="294"/>
      <c r="K50" s="303"/>
      <c r="L50" s="303"/>
      <c r="M50" s="303"/>
      <c r="N50" s="303"/>
      <c r="O50" s="303"/>
      <c r="P50" s="303"/>
      <c r="Q50" s="303"/>
      <c r="R50" s="303"/>
      <c r="S50" s="303"/>
      <c r="T50" s="303"/>
      <c r="U50" s="303"/>
      <c r="V50" s="303"/>
      <c r="W50" s="303"/>
      <c r="X50" s="303"/>
      <c r="Y50" s="303"/>
      <c r="Z50" s="303"/>
      <c r="AA50" s="303"/>
      <c r="AB50" s="295"/>
      <c r="AC50" s="290"/>
      <c r="AD50" s="290"/>
      <c r="AE50" s="290"/>
      <c r="AF50" s="290"/>
      <c r="AG50" s="290"/>
      <c r="AH50" s="290"/>
    </row>
    <row r="51" spans="1:34" ht="15.75" customHeight="1" x14ac:dyDescent="0.25">
      <c r="A51" s="290"/>
      <c r="B51" s="31"/>
      <c r="C51" s="303"/>
      <c r="D51" s="533" t="s">
        <v>151</v>
      </c>
      <c r="E51" s="535"/>
      <c r="F51" s="535"/>
      <c r="G51" s="535"/>
      <c r="H51" s="535"/>
      <c r="I51" s="535"/>
      <c r="J51" s="535"/>
      <c r="K51" s="535"/>
      <c r="L51" s="535"/>
      <c r="M51" s="535"/>
      <c r="N51" s="535"/>
      <c r="O51" s="535"/>
      <c r="P51" s="535"/>
      <c r="Q51" s="535"/>
      <c r="R51" s="535"/>
      <c r="S51" s="535"/>
      <c r="T51" s="535"/>
      <c r="U51" s="535"/>
      <c r="V51" s="535"/>
      <c r="W51" s="535"/>
      <c r="X51" s="535"/>
      <c r="Y51" s="523"/>
      <c r="Z51" s="304"/>
      <c r="AA51" s="304"/>
      <c r="AB51" s="312"/>
      <c r="AC51" s="290"/>
      <c r="AD51" s="290"/>
      <c r="AE51" s="290"/>
      <c r="AF51" s="290"/>
      <c r="AG51" s="290"/>
      <c r="AH51" s="290"/>
    </row>
    <row r="52" spans="1:34" ht="15.75" customHeight="1" x14ac:dyDescent="0.25">
      <c r="A52" s="290"/>
      <c r="B52" s="31"/>
      <c r="C52" s="290"/>
      <c r="D52" s="572" t="s">
        <v>152</v>
      </c>
      <c r="E52" s="535"/>
      <c r="F52" s="535"/>
      <c r="G52" s="535"/>
      <c r="H52" s="523"/>
      <c r="I52" s="568" t="s">
        <v>153</v>
      </c>
      <c r="J52" s="535"/>
      <c r="K52" s="535"/>
      <c r="L52" s="535"/>
      <c r="M52" s="535"/>
      <c r="N52" s="535"/>
      <c r="O52" s="535"/>
      <c r="P52" s="523"/>
      <c r="Q52" s="569" t="s">
        <v>154</v>
      </c>
      <c r="R52" s="535"/>
      <c r="S52" s="535"/>
      <c r="T52" s="535"/>
      <c r="U52" s="535"/>
      <c r="V52" s="535"/>
      <c r="W52" s="535"/>
      <c r="X52" s="535"/>
      <c r="Y52" s="523"/>
      <c r="Z52" s="304"/>
      <c r="AA52" s="304"/>
      <c r="AB52" s="312"/>
      <c r="AC52" s="290"/>
      <c r="AD52" s="290"/>
      <c r="AE52" s="290"/>
      <c r="AF52" s="290"/>
      <c r="AG52" s="290"/>
      <c r="AH52" s="290"/>
    </row>
    <row r="53" spans="1:34" ht="15.75" customHeight="1" x14ac:dyDescent="0.25">
      <c r="A53" s="313"/>
      <c r="B53" s="39"/>
      <c r="C53" s="40"/>
      <c r="D53" s="573" t="s">
        <v>155</v>
      </c>
      <c r="E53" s="535"/>
      <c r="F53" s="535"/>
      <c r="G53" s="535"/>
      <c r="H53" s="523"/>
      <c r="I53" s="570" t="s">
        <v>156</v>
      </c>
      <c r="J53" s="535"/>
      <c r="K53" s="535"/>
      <c r="L53" s="535"/>
      <c r="M53" s="535"/>
      <c r="N53" s="535"/>
      <c r="O53" s="535"/>
      <c r="P53" s="523"/>
      <c r="Q53" s="571" t="s">
        <v>157</v>
      </c>
      <c r="R53" s="535"/>
      <c r="S53" s="535"/>
      <c r="T53" s="535"/>
      <c r="U53" s="535"/>
      <c r="V53" s="535"/>
      <c r="W53" s="535"/>
      <c r="X53" s="535"/>
      <c r="Y53" s="523"/>
      <c r="Z53" s="313"/>
      <c r="AA53" s="313"/>
      <c r="AB53" s="314"/>
      <c r="AC53" s="313"/>
      <c r="AD53" s="313"/>
      <c r="AE53" s="313"/>
      <c r="AF53" s="313"/>
      <c r="AG53" s="313"/>
      <c r="AH53" s="313"/>
    </row>
    <row r="54" spans="1:34" ht="15.75" customHeight="1" x14ac:dyDescent="0.25">
      <c r="A54" s="290"/>
      <c r="B54" s="31"/>
      <c r="C54" s="315"/>
      <c r="D54" s="315"/>
      <c r="E54" s="315"/>
      <c r="F54" s="315"/>
      <c r="G54" s="316"/>
      <c r="H54" s="316"/>
      <c r="I54" s="316"/>
      <c r="J54" s="316"/>
      <c r="K54" s="316"/>
      <c r="L54" s="316"/>
      <c r="M54" s="316"/>
      <c r="N54" s="316"/>
      <c r="O54" s="316"/>
      <c r="P54" s="316"/>
      <c r="Q54" s="316"/>
      <c r="R54" s="316"/>
      <c r="S54" s="316"/>
      <c r="T54" s="316"/>
      <c r="U54" s="316"/>
      <c r="V54" s="316"/>
      <c r="W54" s="316"/>
      <c r="X54" s="316"/>
      <c r="Y54" s="316"/>
      <c r="Z54" s="315"/>
      <c r="AA54" s="315"/>
      <c r="AB54" s="299"/>
      <c r="AC54" s="290"/>
      <c r="AD54" s="290"/>
      <c r="AE54" s="290"/>
      <c r="AF54" s="290"/>
      <c r="AG54" s="290"/>
      <c r="AH54" s="290"/>
    </row>
    <row r="55" spans="1:34" ht="15.75" customHeight="1" x14ac:dyDescent="0.25">
      <c r="A55" s="317"/>
      <c r="B55" s="41"/>
      <c r="C55" s="561" t="s">
        <v>158</v>
      </c>
      <c r="D55" s="535"/>
      <c r="E55" s="535"/>
      <c r="F55" s="523"/>
      <c r="G55" s="566" t="s">
        <v>159</v>
      </c>
      <c r="H55" s="567" t="s">
        <v>160</v>
      </c>
      <c r="I55" s="549"/>
      <c r="J55" s="549"/>
      <c r="K55" s="549"/>
      <c r="L55" s="549"/>
      <c r="M55" s="549"/>
      <c r="N55" s="549"/>
      <c r="O55" s="549"/>
      <c r="P55" s="549"/>
      <c r="Q55" s="549"/>
      <c r="R55" s="549"/>
      <c r="S55" s="549"/>
      <c r="T55" s="549"/>
      <c r="U55" s="549"/>
      <c r="V55" s="549"/>
      <c r="W55" s="549"/>
      <c r="X55" s="549"/>
      <c r="Y55" s="549"/>
      <c r="Z55" s="549"/>
      <c r="AA55" s="550"/>
      <c r="AB55" s="312"/>
      <c r="AC55" s="317"/>
      <c r="AD55" s="317"/>
      <c r="AE55" s="317"/>
      <c r="AF55" s="317"/>
      <c r="AG55" s="317"/>
      <c r="AH55" s="317"/>
    </row>
    <row r="56" spans="1:34" ht="15.75" customHeight="1" x14ac:dyDescent="0.25">
      <c r="A56" s="317"/>
      <c r="B56" s="41"/>
      <c r="C56" s="42" t="s">
        <v>161</v>
      </c>
      <c r="D56" s="43" t="s">
        <v>468</v>
      </c>
      <c r="E56" s="561" t="s">
        <v>162</v>
      </c>
      <c r="F56" s="523"/>
      <c r="G56" s="507"/>
      <c r="H56" s="552"/>
      <c r="I56" s="553"/>
      <c r="J56" s="553"/>
      <c r="K56" s="553"/>
      <c r="L56" s="553"/>
      <c r="M56" s="553"/>
      <c r="N56" s="553"/>
      <c r="O56" s="553"/>
      <c r="P56" s="553"/>
      <c r="Q56" s="553"/>
      <c r="R56" s="553"/>
      <c r="S56" s="553"/>
      <c r="T56" s="553"/>
      <c r="U56" s="553"/>
      <c r="V56" s="553"/>
      <c r="W56" s="553"/>
      <c r="X56" s="553"/>
      <c r="Y56" s="553"/>
      <c r="Z56" s="553"/>
      <c r="AA56" s="554"/>
      <c r="AB56" s="312"/>
      <c r="AC56" s="317"/>
      <c r="AD56" s="317"/>
      <c r="AE56" s="317"/>
      <c r="AF56" s="317"/>
      <c r="AG56" s="317"/>
      <c r="AH56" s="317"/>
    </row>
    <row r="57" spans="1:34" ht="15.75" customHeight="1" x14ac:dyDescent="0.25">
      <c r="A57" s="317"/>
      <c r="B57" s="41"/>
      <c r="C57" s="44">
        <v>2024</v>
      </c>
      <c r="D57" s="45">
        <v>45474</v>
      </c>
      <c r="E57" s="560">
        <v>45656</v>
      </c>
      <c r="F57" s="523"/>
      <c r="G57" s="46">
        <v>0.5</v>
      </c>
      <c r="H57" s="565"/>
      <c r="I57" s="535"/>
      <c r="J57" s="535"/>
      <c r="K57" s="535"/>
      <c r="L57" s="535"/>
      <c r="M57" s="535"/>
      <c r="N57" s="535"/>
      <c r="O57" s="535"/>
      <c r="P57" s="535"/>
      <c r="Q57" s="535"/>
      <c r="R57" s="535"/>
      <c r="S57" s="535"/>
      <c r="T57" s="535"/>
      <c r="U57" s="535"/>
      <c r="V57" s="535"/>
      <c r="W57" s="535"/>
      <c r="X57" s="535"/>
      <c r="Y57" s="535"/>
      <c r="Z57" s="535"/>
      <c r="AA57" s="523"/>
      <c r="AB57" s="312"/>
      <c r="AC57" s="317"/>
      <c r="AD57" s="317"/>
      <c r="AE57" s="317"/>
      <c r="AF57" s="317"/>
      <c r="AG57" s="317"/>
      <c r="AH57" s="317"/>
    </row>
    <row r="58" spans="1:34" ht="15.75" customHeight="1" x14ac:dyDescent="0.25">
      <c r="A58" s="317"/>
      <c r="B58" s="41"/>
      <c r="C58" s="44">
        <v>2025</v>
      </c>
      <c r="D58" s="45">
        <v>45658</v>
      </c>
      <c r="E58" s="560">
        <v>46021</v>
      </c>
      <c r="F58" s="523"/>
      <c r="G58" s="46">
        <v>0.8</v>
      </c>
      <c r="H58" s="565"/>
      <c r="I58" s="535"/>
      <c r="J58" s="535"/>
      <c r="K58" s="535"/>
      <c r="L58" s="535"/>
      <c r="M58" s="535"/>
      <c r="N58" s="535"/>
      <c r="O58" s="535"/>
      <c r="P58" s="535"/>
      <c r="Q58" s="535"/>
      <c r="R58" s="535"/>
      <c r="S58" s="535"/>
      <c r="T58" s="535"/>
      <c r="U58" s="535"/>
      <c r="V58" s="535"/>
      <c r="W58" s="535"/>
      <c r="X58" s="535"/>
      <c r="Y58" s="535"/>
      <c r="Z58" s="535"/>
      <c r="AA58" s="523"/>
      <c r="AB58" s="312"/>
      <c r="AC58" s="317"/>
      <c r="AD58" s="317"/>
      <c r="AE58" s="317"/>
      <c r="AF58" s="317"/>
      <c r="AG58" s="317"/>
      <c r="AH58" s="317"/>
    </row>
    <row r="59" spans="1:34" ht="15.75" customHeight="1" x14ac:dyDescent="0.25">
      <c r="A59" s="317"/>
      <c r="B59" s="41"/>
      <c r="C59" s="44">
        <v>2026</v>
      </c>
      <c r="D59" s="45">
        <v>46023</v>
      </c>
      <c r="E59" s="560">
        <v>46386</v>
      </c>
      <c r="F59" s="523"/>
      <c r="G59" s="46">
        <v>0.4</v>
      </c>
      <c r="H59" s="565"/>
      <c r="I59" s="535"/>
      <c r="J59" s="535"/>
      <c r="K59" s="535"/>
      <c r="L59" s="535"/>
      <c r="M59" s="535"/>
      <c r="N59" s="535"/>
      <c r="O59" s="535"/>
      <c r="P59" s="535"/>
      <c r="Q59" s="535"/>
      <c r="R59" s="535"/>
      <c r="S59" s="535"/>
      <c r="T59" s="535"/>
      <c r="U59" s="535"/>
      <c r="V59" s="535"/>
      <c r="W59" s="535"/>
      <c r="X59" s="535"/>
      <c r="Y59" s="535"/>
      <c r="Z59" s="535"/>
      <c r="AA59" s="523"/>
      <c r="AB59" s="312"/>
      <c r="AC59" s="317"/>
      <c r="AD59" s="317"/>
      <c r="AE59" s="317"/>
      <c r="AF59" s="317"/>
      <c r="AG59" s="317"/>
      <c r="AH59" s="317"/>
    </row>
    <row r="60" spans="1:34" ht="15.75" customHeight="1" x14ac:dyDescent="0.25">
      <c r="A60" s="317"/>
      <c r="B60" s="41"/>
      <c r="C60" s="44">
        <v>2027</v>
      </c>
      <c r="D60" s="45">
        <v>46388</v>
      </c>
      <c r="E60" s="560">
        <v>46751</v>
      </c>
      <c r="F60" s="523"/>
      <c r="G60" s="46">
        <v>0.3</v>
      </c>
      <c r="H60" s="565"/>
      <c r="I60" s="535"/>
      <c r="J60" s="535"/>
      <c r="K60" s="535"/>
      <c r="L60" s="535"/>
      <c r="M60" s="535"/>
      <c r="N60" s="535"/>
      <c r="O60" s="535"/>
      <c r="P60" s="535"/>
      <c r="Q60" s="535"/>
      <c r="R60" s="535"/>
      <c r="S60" s="535"/>
      <c r="T60" s="535"/>
      <c r="U60" s="535"/>
      <c r="V60" s="535"/>
      <c r="W60" s="535"/>
      <c r="X60" s="535"/>
      <c r="Y60" s="535"/>
      <c r="Z60" s="535"/>
      <c r="AA60" s="523"/>
      <c r="AB60" s="312"/>
      <c r="AC60" s="317"/>
      <c r="AD60" s="317"/>
      <c r="AE60" s="317"/>
      <c r="AF60" s="317"/>
      <c r="AG60" s="317"/>
      <c r="AH60" s="317"/>
    </row>
    <row r="61" spans="1:34" ht="15.75" customHeight="1" x14ac:dyDescent="0.25">
      <c r="A61" s="317"/>
      <c r="B61" s="41"/>
      <c r="C61" s="44"/>
      <c r="D61" s="44"/>
      <c r="E61" s="561"/>
      <c r="F61" s="523"/>
      <c r="G61" s="43"/>
      <c r="H61" s="561"/>
      <c r="I61" s="535"/>
      <c r="J61" s="535"/>
      <c r="K61" s="535"/>
      <c r="L61" s="535"/>
      <c r="M61" s="535"/>
      <c r="N61" s="535"/>
      <c r="O61" s="535"/>
      <c r="P61" s="535"/>
      <c r="Q61" s="535"/>
      <c r="R61" s="535"/>
      <c r="S61" s="535"/>
      <c r="T61" s="535"/>
      <c r="U61" s="535"/>
      <c r="V61" s="535"/>
      <c r="W61" s="535"/>
      <c r="X61" s="535"/>
      <c r="Y61" s="535"/>
      <c r="Z61" s="535"/>
      <c r="AA61" s="523"/>
      <c r="AB61" s="312"/>
      <c r="AC61" s="317"/>
      <c r="AD61" s="317"/>
      <c r="AE61" s="317"/>
      <c r="AF61" s="317"/>
      <c r="AG61" s="317"/>
      <c r="AH61" s="317"/>
    </row>
    <row r="62" spans="1:34" ht="15.75" customHeight="1" x14ac:dyDescent="0.25">
      <c r="A62" s="290"/>
      <c r="B62" s="31"/>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8"/>
      <c r="AC62" s="290"/>
      <c r="AD62" s="290"/>
      <c r="AE62" s="290"/>
      <c r="AF62" s="290"/>
      <c r="AG62" s="290"/>
      <c r="AH62" s="290"/>
    </row>
    <row r="63" spans="1:34" ht="15.75" customHeight="1" x14ac:dyDescent="0.25">
      <c r="A63" s="290"/>
      <c r="B63" s="31"/>
      <c r="C63" s="539" t="s">
        <v>163</v>
      </c>
      <c r="D63" s="531"/>
      <c r="E63" s="303"/>
      <c r="F63" s="294" t="s">
        <v>164</v>
      </c>
      <c r="G63" s="47"/>
      <c r="H63" s="305"/>
      <c r="I63" s="294" t="s">
        <v>165</v>
      </c>
      <c r="J63" s="290"/>
      <c r="K63" s="534"/>
      <c r="L63" s="523"/>
      <c r="M63" s="303"/>
      <c r="N63" s="290"/>
      <c r="O63" s="290"/>
      <c r="P63" s="290"/>
      <c r="Q63" s="290"/>
      <c r="R63" s="290"/>
      <c r="S63" s="290"/>
      <c r="T63" s="290"/>
      <c r="U63" s="290"/>
      <c r="V63" s="290"/>
      <c r="W63" s="290"/>
      <c r="X63" s="290"/>
      <c r="Y63" s="290"/>
      <c r="Z63" s="290"/>
      <c r="AA63" s="290"/>
      <c r="AB63" s="298"/>
      <c r="AC63" s="290"/>
      <c r="AD63" s="290"/>
      <c r="AE63" s="290"/>
      <c r="AF63" s="290"/>
      <c r="AG63" s="290"/>
      <c r="AH63" s="290"/>
    </row>
    <row r="64" spans="1:34" ht="15.75" customHeight="1" x14ac:dyDescent="0.25">
      <c r="A64" s="290"/>
      <c r="B64" s="318"/>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19"/>
      <c r="AC64" s="290"/>
      <c r="AD64" s="290"/>
      <c r="AE64" s="290"/>
      <c r="AF64" s="290"/>
      <c r="AG64" s="290"/>
      <c r="AH64" s="290"/>
    </row>
    <row r="65" spans="1:34" ht="15.75" customHeight="1" x14ac:dyDescent="0.25">
      <c r="A65" s="290"/>
      <c r="B65" s="559" t="s">
        <v>166</v>
      </c>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23"/>
      <c r="AC65" s="290"/>
      <c r="AD65" s="290"/>
      <c r="AE65" s="290"/>
      <c r="AF65" s="290"/>
      <c r="AG65" s="290"/>
      <c r="AH65" s="290"/>
    </row>
    <row r="66" spans="1:34" ht="15.75" customHeight="1" x14ac:dyDescent="0.25">
      <c r="A66" s="290"/>
      <c r="B66" s="48"/>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49"/>
      <c r="AC66" s="290"/>
      <c r="AD66" s="290"/>
      <c r="AE66" s="290"/>
      <c r="AF66" s="290"/>
      <c r="AG66" s="290"/>
      <c r="AH66" s="290"/>
    </row>
    <row r="67" spans="1:34" ht="29.25" customHeight="1" x14ac:dyDescent="0.25">
      <c r="A67" s="290"/>
      <c r="B67" s="561" t="s">
        <v>161</v>
      </c>
      <c r="C67" s="523"/>
      <c r="D67" s="43"/>
      <c r="E67" s="561" t="s">
        <v>167</v>
      </c>
      <c r="F67" s="523"/>
      <c r="G67" s="43"/>
      <c r="H67" s="533" t="s">
        <v>168</v>
      </c>
      <c r="I67" s="523"/>
      <c r="J67" s="561"/>
      <c r="K67" s="523"/>
      <c r="L67" s="564"/>
      <c r="M67" s="531"/>
      <c r="N67" s="43" t="s">
        <v>169</v>
      </c>
      <c r="O67" s="561"/>
      <c r="P67" s="535"/>
      <c r="Q67" s="523"/>
      <c r="R67" s="561" t="s">
        <v>170</v>
      </c>
      <c r="S67" s="535"/>
      <c r="T67" s="523"/>
      <c r="U67" s="561"/>
      <c r="V67" s="535"/>
      <c r="W67" s="523"/>
      <c r="X67" s="561" t="s">
        <v>171</v>
      </c>
      <c r="Y67" s="523"/>
      <c r="Z67" s="561"/>
      <c r="AA67" s="535"/>
      <c r="AB67" s="523"/>
      <c r="AC67" s="290"/>
      <c r="AD67" s="290"/>
      <c r="AE67" s="290"/>
      <c r="AF67" s="290"/>
      <c r="AG67" s="290"/>
      <c r="AH67" s="290"/>
    </row>
    <row r="68" spans="1:34" ht="15.75" customHeight="1" x14ac:dyDescent="0.25">
      <c r="A68" s="290"/>
      <c r="B68" s="48"/>
      <c r="C68" s="320"/>
      <c r="D68" s="320"/>
      <c r="E68" s="320"/>
      <c r="F68" s="313"/>
      <c r="G68" s="321"/>
      <c r="H68" s="322"/>
      <c r="I68" s="322"/>
      <c r="J68" s="313"/>
      <c r="K68" s="313"/>
      <c r="L68" s="313"/>
      <c r="M68" s="313"/>
      <c r="N68" s="322"/>
      <c r="O68" s="313"/>
      <c r="P68" s="313"/>
      <c r="Q68" s="313"/>
      <c r="R68" s="313"/>
      <c r="S68" s="322"/>
      <c r="T68" s="300"/>
      <c r="U68" s="300"/>
      <c r="V68" s="290"/>
      <c r="W68" s="322"/>
      <c r="X68" s="310"/>
      <c r="Y68" s="310"/>
      <c r="Z68" s="50"/>
      <c r="AA68" s="28"/>
      <c r="AB68" s="51"/>
      <c r="AC68" s="290"/>
      <c r="AD68" s="290"/>
      <c r="AE68" s="290"/>
      <c r="AF68" s="290"/>
      <c r="AG68" s="290"/>
      <c r="AH68" s="290"/>
    </row>
    <row r="69" spans="1:34" ht="15.75" customHeight="1" x14ac:dyDescent="0.25">
      <c r="A69" s="290"/>
      <c r="B69" s="559" t="s">
        <v>172</v>
      </c>
      <c r="C69" s="523"/>
      <c r="D69" s="562"/>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4"/>
      <c r="AC69" s="290"/>
      <c r="AD69" s="290"/>
      <c r="AE69" s="290"/>
      <c r="AF69" s="290"/>
      <c r="AG69" s="290"/>
      <c r="AH69" s="290"/>
    </row>
    <row r="70" spans="1:34" ht="15.75" customHeight="1" x14ac:dyDescent="0.25">
      <c r="A70" s="290"/>
      <c r="B70" s="48"/>
      <c r="C70" s="320"/>
      <c r="D70" s="320"/>
      <c r="E70" s="320"/>
      <c r="F70" s="313"/>
      <c r="G70" s="321"/>
      <c r="H70" s="322"/>
      <c r="I70" s="322"/>
      <c r="J70" s="313"/>
      <c r="K70" s="313"/>
      <c r="L70" s="313"/>
      <c r="M70" s="313"/>
      <c r="N70" s="322"/>
      <c r="O70" s="313"/>
      <c r="P70" s="313"/>
      <c r="Q70" s="313"/>
      <c r="R70" s="313"/>
      <c r="S70" s="322"/>
      <c r="T70" s="300"/>
      <c r="U70" s="300"/>
      <c r="V70" s="290"/>
      <c r="W70" s="322"/>
      <c r="X70" s="310"/>
      <c r="Y70" s="310"/>
      <c r="Z70" s="50"/>
      <c r="AA70" s="28"/>
      <c r="AB70" s="51"/>
      <c r="AC70" s="290"/>
      <c r="AD70" s="290"/>
      <c r="AE70" s="290"/>
      <c r="AF70" s="290"/>
      <c r="AG70" s="290"/>
      <c r="AH70" s="290"/>
    </row>
    <row r="71" spans="1:34" ht="15.75" customHeight="1" x14ac:dyDescent="0.25">
      <c r="A71" s="290"/>
      <c r="B71" s="559" t="s">
        <v>173</v>
      </c>
      <c r="C71" s="523"/>
      <c r="D71" s="56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4"/>
      <c r="AC71" s="290"/>
      <c r="AD71" s="290"/>
      <c r="AE71" s="290"/>
      <c r="AF71" s="290"/>
      <c r="AG71" s="290"/>
      <c r="AH71" s="290"/>
    </row>
    <row r="72" spans="1:34" ht="15.75" customHeight="1" x14ac:dyDescent="0.25">
      <c r="A72" s="290"/>
      <c r="B72" s="48"/>
      <c r="C72" s="320"/>
      <c r="D72" s="320"/>
      <c r="E72" s="320"/>
      <c r="F72" s="313"/>
      <c r="G72" s="321"/>
      <c r="H72" s="322"/>
      <c r="I72" s="322"/>
      <c r="J72" s="313"/>
      <c r="K72" s="313"/>
      <c r="L72" s="313"/>
      <c r="M72" s="313"/>
      <c r="N72" s="322"/>
      <c r="O72" s="313"/>
      <c r="P72" s="313"/>
      <c r="Q72" s="313"/>
      <c r="R72" s="313"/>
      <c r="S72" s="322"/>
      <c r="T72" s="300"/>
      <c r="U72" s="300"/>
      <c r="V72" s="290"/>
      <c r="W72" s="322"/>
      <c r="X72" s="310"/>
      <c r="Y72" s="310"/>
      <c r="Z72" s="310"/>
      <c r="AA72" s="300"/>
      <c r="AB72" s="306"/>
      <c r="AC72" s="290"/>
      <c r="AD72" s="290"/>
      <c r="AE72" s="290"/>
      <c r="AF72" s="290"/>
      <c r="AG72" s="290"/>
      <c r="AH72" s="290"/>
    </row>
    <row r="73" spans="1:34" ht="15.75" customHeight="1" x14ac:dyDescent="0.25">
      <c r="A73" s="290"/>
      <c r="B73" s="559" t="s">
        <v>174</v>
      </c>
      <c r="C73" s="523"/>
      <c r="D73" s="56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4"/>
      <c r="AC73" s="290"/>
      <c r="AD73" s="290"/>
      <c r="AE73" s="290"/>
      <c r="AF73" s="290"/>
      <c r="AG73" s="290"/>
      <c r="AH73" s="290"/>
    </row>
    <row r="74" spans="1:34" ht="15.75" customHeight="1" x14ac:dyDescent="0.25">
      <c r="A74" s="290"/>
      <c r="B74" s="48"/>
      <c r="C74" s="320"/>
      <c r="D74" s="320"/>
      <c r="E74" s="320"/>
      <c r="F74" s="313"/>
      <c r="G74" s="321"/>
      <c r="H74" s="322"/>
      <c r="I74" s="322"/>
      <c r="J74" s="313"/>
      <c r="K74" s="313"/>
      <c r="L74" s="313"/>
      <c r="M74" s="313"/>
      <c r="N74" s="322"/>
      <c r="O74" s="313"/>
      <c r="P74" s="313"/>
      <c r="Q74" s="313"/>
      <c r="R74" s="313"/>
      <c r="S74" s="322"/>
      <c r="T74" s="300"/>
      <c r="U74" s="300"/>
      <c r="V74" s="290"/>
      <c r="W74" s="322"/>
      <c r="X74" s="310"/>
      <c r="Y74" s="310"/>
      <c r="Z74" s="50"/>
      <c r="AA74" s="28"/>
      <c r="AB74" s="51"/>
      <c r="AC74" s="290"/>
      <c r="AD74" s="290"/>
      <c r="AE74" s="290"/>
      <c r="AF74" s="290"/>
      <c r="AG74" s="290"/>
      <c r="AH74" s="290"/>
    </row>
    <row r="75" spans="1:34" ht="15.75" customHeight="1" x14ac:dyDescent="0.25">
      <c r="A75" s="290"/>
      <c r="B75" s="559" t="s">
        <v>175</v>
      </c>
      <c r="C75" s="523"/>
      <c r="D75" s="56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4"/>
      <c r="AC75" s="290"/>
      <c r="AD75" s="290"/>
      <c r="AE75" s="290"/>
      <c r="AF75" s="290"/>
      <c r="AG75" s="290"/>
      <c r="AH75" s="290"/>
    </row>
    <row r="76" spans="1:34" ht="15.75" customHeight="1" x14ac:dyDescent="0.25">
      <c r="A76" s="290"/>
      <c r="B76" s="48"/>
      <c r="C76" s="320"/>
      <c r="D76" s="320"/>
      <c r="E76" s="320"/>
      <c r="F76" s="313"/>
      <c r="G76" s="321"/>
      <c r="H76" s="322"/>
      <c r="I76" s="322"/>
      <c r="J76" s="313"/>
      <c r="K76" s="313"/>
      <c r="L76" s="313"/>
      <c r="M76" s="313"/>
      <c r="N76" s="322"/>
      <c r="O76" s="313"/>
      <c r="P76" s="313"/>
      <c r="Q76" s="313"/>
      <c r="R76" s="313"/>
      <c r="S76" s="322"/>
      <c r="T76" s="300"/>
      <c r="U76" s="300"/>
      <c r="V76" s="290"/>
      <c r="W76" s="322"/>
      <c r="X76" s="310"/>
      <c r="Y76" s="310"/>
      <c r="Z76" s="50"/>
      <c r="AA76" s="28"/>
      <c r="AB76" s="51"/>
      <c r="AC76" s="290"/>
      <c r="AD76" s="290"/>
      <c r="AE76" s="290"/>
      <c r="AF76" s="290"/>
      <c r="AG76" s="290"/>
      <c r="AH76" s="290"/>
    </row>
    <row r="77" spans="1:34" ht="15.75" customHeight="1" x14ac:dyDescent="0.25">
      <c r="A77" s="290"/>
      <c r="B77" s="559" t="s">
        <v>176</v>
      </c>
      <c r="C77" s="523"/>
      <c r="D77" s="56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4"/>
      <c r="AC77" s="290"/>
      <c r="AD77" s="290"/>
      <c r="AE77" s="290"/>
      <c r="AF77" s="290"/>
      <c r="AG77" s="290"/>
      <c r="AH77" s="290"/>
    </row>
    <row r="78" spans="1:34" ht="15.75" customHeight="1" x14ac:dyDescent="0.25">
      <c r="A78" s="290"/>
      <c r="B78" s="48"/>
      <c r="C78" s="320"/>
      <c r="D78" s="320"/>
      <c r="E78" s="320"/>
      <c r="F78" s="313"/>
      <c r="G78" s="321"/>
      <c r="H78" s="322"/>
      <c r="I78" s="322"/>
      <c r="J78" s="313"/>
      <c r="K78" s="313"/>
      <c r="L78" s="313"/>
      <c r="M78" s="313"/>
      <c r="N78" s="322"/>
      <c r="O78" s="313"/>
      <c r="P78" s="313"/>
      <c r="Q78" s="313"/>
      <c r="R78" s="313"/>
      <c r="S78" s="322"/>
      <c r="T78" s="300"/>
      <c r="U78" s="300"/>
      <c r="V78" s="290"/>
      <c r="W78" s="322"/>
      <c r="X78" s="310"/>
      <c r="Y78" s="310"/>
      <c r="Z78" s="50"/>
      <c r="AA78" s="28"/>
      <c r="AB78" s="51"/>
      <c r="AC78" s="290"/>
      <c r="AD78" s="290"/>
      <c r="AE78" s="290"/>
      <c r="AF78" s="290"/>
      <c r="AG78" s="290"/>
      <c r="AH78" s="290"/>
    </row>
    <row r="79" spans="1:34" ht="15.75" customHeight="1" x14ac:dyDescent="0.25">
      <c r="A79" s="290"/>
      <c r="B79" s="559" t="s">
        <v>177</v>
      </c>
      <c r="C79" s="535"/>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23"/>
      <c r="AC79" s="290"/>
      <c r="AD79" s="290"/>
      <c r="AE79" s="290"/>
      <c r="AF79" s="290"/>
      <c r="AG79" s="290"/>
      <c r="AH79" s="290"/>
    </row>
    <row r="80" spans="1:34" ht="15.75" customHeight="1" x14ac:dyDescent="0.25">
      <c r="A80" s="290"/>
      <c r="B80" s="533" t="s">
        <v>122</v>
      </c>
      <c r="C80" s="523"/>
      <c r="D80" s="52" t="s">
        <v>178</v>
      </c>
      <c r="E80" s="533" t="s">
        <v>179</v>
      </c>
      <c r="F80" s="523"/>
      <c r="G80" s="533" t="s">
        <v>177</v>
      </c>
      <c r="H80" s="535"/>
      <c r="I80" s="535"/>
      <c r="J80" s="535"/>
      <c r="K80" s="535"/>
      <c r="L80" s="535"/>
      <c r="M80" s="535"/>
      <c r="N80" s="535"/>
      <c r="O80" s="523"/>
      <c r="P80" s="533" t="s">
        <v>180</v>
      </c>
      <c r="Q80" s="535"/>
      <c r="R80" s="535"/>
      <c r="S80" s="535"/>
      <c r="T80" s="535"/>
      <c r="U80" s="535"/>
      <c r="V80" s="535"/>
      <c r="W80" s="535"/>
      <c r="X80" s="535"/>
      <c r="Y80" s="535"/>
      <c r="Z80" s="535"/>
      <c r="AA80" s="535"/>
      <c r="AB80" s="523"/>
      <c r="AC80" s="290"/>
      <c r="AD80" s="290"/>
      <c r="AE80" s="290"/>
      <c r="AF80" s="290"/>
      <c r="AG80" s="290"/>
      <c r="AH80" s="290"/>
    </row>
    <row r="81" spans="1:34" ht="15.75" customHeight="1" x14ac:dyDescent="0.25">
      <c r="A81" s="290"/>
      <c r="B81" s="533"/>
      <c r="C81" s="523"/>
      <c r="D81" s="37"/>
      <c r="E81" s="533"/>
      <c r="F81" s="523"/>
      <c r="G81" s="558"/>
      <c r="H81" s="535"/>
      <c r="I81" s="535"/>
      <c r="J81" s="535"/>
      <c r="K81" s="535"/>
      <c r="L81" s="535"/>
      <c r="M81" s="535"/>
      <c r="N81" s="535"/>
      <c r="O81" s="523"/>
      <c r="P81" s="558"/>
      <c r="Q81" s="535"/>
      <c r="R81" s="535"/>
      <c r="S81" s="535"/>
      <c r="T81" s="535"/>
      <c r="U81" s="535"/>
      <c r="V81" s="535"/>
      <c r="W81" s="535"/>
      <c r="X81" s="535"/>
      <c r="Y81" s="535"/>
      <c r="Z81" s="535"/>
      <c r="AA81" s="535"/>
      <c r="AB81" s="523"/>
      <c r="AC81" s="290"/>
      <c r="AD81" s="290"/>
      <c r="AE81" s="290"/>
      <c r="AF81" s="290"/>
      <c r="AG81" s="290"/>
      <c r="AH81" s="290"/>
    </row>
    <row r="82" spans="1:34" ht="15.75" customHeight="1" x14ac:dyDescent="0.25">
      <c r="A82" s="290"/>
      <c r="B82" s="533"/>
      <c r="C82" s="523"/>
      <c r="D82" s="37"/>
      <c r="E82" s="533"/>
      <c r="F82" s="523"/>
      <c r="G82" s="558"/>
      <c r="H82" s="535"/>
      <c r="I82" s="535"/>
      <c r="J82" s="535"/>
      <c r="K82" s="535"/>
      <c r="L82" s="535"/>
      <c r="M82" s="535"/>
      <c r="N82" s="535"/>
      <c r="O82" s="523"/>
      <c r="P82" s="558"/>
      <c r="Q82" s="535"/>
      <c r="R82" s="535"/>
      <c r="S82" s="535"/>
      <c r="T82" s="535"/>
      <c r="U82" s="535"/>
      <c r="V82" s="535"/>
      <c r="W82" s="535"/>
      <c r="X82" s="535"/>
      <c r="Y82" s="535"/>
      <c r="Z82" s="535"/>
      <c r="AA82" s="535"/>
      <c r="AB82" s="523"/>
      <c r="AC82" s="290"/>
      <c r="AD82" s="290"/>
      <c r="AE82" s="290"/>
      <c r="AF82" s="290"/>
      <c r="AG82" s="290"/>
      <c r="AH82" s="290"/>
    </row>
    <row r="83" spans="1:34" ht="26.25" customHeight="1" x14ac:dyDescent="0.25">
      <c r="A83" s="290"/>
      <c r="B83" s="557" t="s">
        <v>181</v>
      </c>
      <c r="C83" s="535"/>
      <c r="D83" s="535"/>
      <c r="E83" s="535"/>
      <c r="F83" s="535"/>
      <c r="G83" s="535"/>
      <c r="H83" s="535"/>
      <c r="I83" s="535"/>
      <c r="J83" s="535"/>
      <c r="K83" s="535"/>
      <c r="L83" s="535"/>
      <c r="M83" s="535"/>
      <c r="N83" s="535"/>
      <c r="O83" s="535"/>
      <c r="P83" s="535"/>
      <c r="Q83" s="535"/>
      <c r="R83" s="535"/>
      <c r="S83" s="535"/>
      <c r="T83" s="535"/>
      <c r="U83" s="535"/>
      <c r="V83" s="535"/>
      <c r="W83" s="535"/>
      <c r="X83" s="535"/>
      <c r="Y83" s="535"/>
      <c r="Z83" s="535"/>
      <c r="AA83" s="535"/>
      <c r="AB83" s="523"/>
      <c r="AC83" s="290"/>
      <c r="AD83" s="323"/>
      <c r="AE83" s="290"/>
      <c r="AF83" s="290"/>
      <c r="AG83" s="290"/>
      <c r="AH83" s="290"/>
    </row>
    <row r="84" spans="1:34" ht="12.75" customHeight="1" x14ac:dyDescent="0.25">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row>
    <row r="85" spans="1:34" ht="12.75" customHeight="1" x14ac:dyDescent="0.2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row>
    <row r="86" spans="1:34" ht="12.75" customHeight="1" x14ac:dyDescent="0.25">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row>
    <row r="87" spans="1:34" ht="12.75" customHeight="1" x14ac:dyDescent="0.25">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290"/>
      <c r="AH87" s="290"/>
    </row>
    <row r="88" spans="1:34" ht="12.75" customHeight="1" x14ac:dyDescent="0.25">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row>
    <row r="89" spans="1:34" ht="12.75" customHeight="1" x14ac:dyDescent="0.25">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row>
    <row r="90" spans="1:34" ht="12.75" customHeight="1" x14ac:dyDescent="0.25">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row>
    <row r="91" spans="1:34" ht="12.75" customHeight="1" x14ac:dyDescent="0.25">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row>
    <row r="92" spans="1:34" ht="12.75" customHeight="1" x14ac:dyDescent="0.25">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row>
    <row r="93" spans="1:34" ht="12.75" customHeight="1" x14ac:dyDescent="0.25">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row>
    <row r="94" spans="1:34" ht="12.75" customHeight="1" x14ac:dyDescent="0.25">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row>
    <row r="95" spans="1:34" ht="12.75" customHeight="1" x14ac:dyDescent="0.2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row>
    <row r="96" spans="1:34" ht="12.75" customHeight="1" x14ac:dyDescent="0.25">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row>
    <row r="97" spans="1:34" ht="12.75" customHeight="1" x14ac:dyDescent="0.25">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row>
    <row r="98" spans="1:34" ht="12.75" customHeight="1" x14ac:dyDescent="0.25">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row>
    <row r="99" spans="1:34" ht="12.75" customHeight="1" x14ac:dyDescent="0.25">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row>
    <row r="100" spans="1:34" ht="12.75" customHeight="1" x14ac:dyDescent="0.25">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row>
    <row r="101" spans="1:34" ht="12.75" customHeight="1" x14ac:dyDescent="0.25">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row>
    <row r="102" spans="1:34" ht="12.75" customHeight="1" x14ac:dyDescent="0.25">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row>
    <row r="103" spans="1:34" ht="12.75" customHeight="1" x14ac:dyDescent="0.25">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row>
    <row r="104" spans="1:34" ht="12.75" customHeight="1" x14ac:dyDescent="0.25">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290"/>
      <c r="AF104" s="290"/>
      <c r="AG104" s="290"/>
      <c r="AH104" s="290"/>
    </row>
    <row r="105" spans="1:34" ht="12.75" customHeight="1"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c r="AA105" s="290"/>
      <c r="AB105" s="290"/>
      <c r="AC105" s="290"/>
      <c r="AD105" s="290"/>
      <c r="AE105" s="290"/>
      <c r="AF105" s="290"/>
      <c r="AG105" s="290"/>
      <c r="AH105" s="290"/>
    </row>
    <row r="106" spans="1:34" ht="12.75" customHeight="1" x14ac:dyDescent="0.25">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row>
    <row r="107" spans="1:34" ht="12.75" customHeight="1" x14ac:dyDescent="0.25">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row>
    <row r="108" spans="1:34" ht="12.75" customHeight="1" x14ac:dyDescent="0.25">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row>
    <row r="109" spans="1:34" ht="12.75" customHeight="1" x14ac:dyDescent="0.25">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row>
    <row r="110" spans="1:34" ht="12.75" customHeight="1" x14ac:dyDescent="0.25">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row>
    <row r="111" spans="1:34" ht="12.75" customHeight="1" x14ac:dyDescent="0.25">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row>
    <row r="112" spans="1:34" ht="12.75" customHeight="1" x14ac:dyDescent="0.25">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row>
    <row r="113" spans="1:34" ht="12.75" customHeight="1" x14ac:dyDescent="0.2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row>
    <row r="114" spans="1:34" ht="12.7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12.75" customHeight="1" x14ac:dyDescent="0.2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row>
    <row r="116" spans="1:34" ht="12.75" customHeight="1" x14ac:dyDescent="0.2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row>
    <row r="117" spans="1:34" ht="12.75" customHeight="1" x14ac:dyDescent="0.2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row>
    <row r="118" spans="1:34" ht="12.75" customHeight="1" x14ac:dyDescent="0.2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row>
    <row r="119" spans="1:34" ht="12.75" customHeight="1"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row>
    <row r="120" spans="1:34" ht="12.75" customHeight="1"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row>
    <row r="121" spans="1:34" ht="12.75" customHeight="1"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row>
    <row r="122" spans="1:34" ht="12.75" customHeight="1"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row>
    <row r="123" spans="1:34" ht="12.75" customHeight="1"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row>
    <row r="124" spans="1:34" ht="12.75" customHeight="1"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row>
    <row r="125" spans="1:34" ht="12.75" customHeight="1"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12.75" customHeight="1"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row>
    <row r="127" spans="1:34" ht="12.75" customHeight="1"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row>
    <row r="128" spans="1:34" ht="12.75" customHeight="1"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row>
    <row r="129" spans="1:34" ht="12.75" customHeight="1"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row>
    <row r="130" spans="1:34" ht="12.75" customHeight="1"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row>
    <row r="131" spans="1:34" ht="12.75" customHeight="1"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row>
    <row r="132" spans="1:34" ht="12.75" customHeight="1"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row>
    <row r="133" spans="1:34" ht="12.75" customHeight="1"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row>
    <row r="134" spans="1:34" ht="12.75" customHeight="1"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row>
    <row r="135" spans="1:34" ht="12.75" customHeight="1"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row>
    <row r="136" spans="1:34" ht="12.75" customHeight="1"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row>
    <row r="137" spans="1:34" ht="12.75" customHeight="1"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row>
    <row r="138" spans="1:34" ht="12.75" customHeight="1"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row>
    <row r="139" spans="1:34" ht="12.75" customHeight="1"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row>
    <row r="140" spans="1:34" ht="12.75" customHeight="1"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row>
    <row r="141" spans="1:34" ht="12.75" customHeight="1"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row>
    <row r="142" spans="1:34" ht="12.75" customHeight="1"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row>
    <row r="143" spans="1:34" ht="12.75" customHeight="1"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row>
    <row r="144" spans="1:34" ht="12.75" customHeight="1"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row>
    <row r="145" spans="1:34" ht="12.75" customHeight="1"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row>
    <row r="146" spans="1:34" ht="12.75" customHeight="1"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row>
    <row r="147" spans="1:34" ht="12.75" customHeight="1"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row>
    <row r="148" spans="1:34" ht="12.75" customHeight="1"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row>
    <row r="149" spans="1:34" ht="12.75" customHeight="1"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row>
    <row r="150" spans="1:34" ht="12.75" customHeight="1"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row>
    <row r="151" spans="1:34" ht="12.75" customHeight="1"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row>
    <row r="152" spans="1:34" ht="12.75" customHeight="1"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row>
    <row r="153" spans="1:34" ht="12.75" customHeight="1"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row>
    <row r="154" spans="1:34" ht="12.75" customHeight="1"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290"/>
      <c r="AF154" s="290"/>
      <c r="AG154" s="290"/>
      <c r="AH154" s="290"/>
    </row>
    <row r="155" spans="1:34" ht="12.75" customHeight="1"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row>
    <row r="156" spans="1:34" ht="12.75" customHeight="1"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row>
    <row r="157" spans="1:34" ht="12.75" customHeight="1"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c r="AF157" s="290"/>
      <c r="AG157" s="290"/>
      <c r="AH157" s="290"/>
    </row>
    <row r="158" spans="1:34" ht="12.75" customHeight="1"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row>
    <row r="159" spans="1:34" ht="12.75" customHeight="1"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row>
    <row r="160" spans="1:34" ht="12.75" customHeight="1"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row>
    <row r="161" spans="1:34" ht="12.75" customHeight="1"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row>
    <row r="162" spans="1:34" ht="12.75" customHeight="1"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row>
    <row r="163" spans="1:34" ht="12.75" customHeight="1"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c r="AA163" s="290"/>
      <c r="AB163" s="290"/>
      <c r="AC163" s="290"/>
      <c r="AD163" s="290"/>
      <c r="AE163" s="290"/>
      <c r="AF163" s="290"/>
      <c r="AG163" s="290"/>
      <c r="AH163" s="290"/>
    </row>
    <row r="164" spans="1:34" ht="12.75" customHeight="1"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row>
    <row r="165" spans="1:34" ht="12.75" customHeight="1"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row>
    <row r="166" spans="1:34" ht="12.75" customHeight="1"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row>
    <row r="167" spans="1:34" ht="12.75" customHeight="1"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row>
    <row r="168" spans="1:34" ht="12.75" customHeight="1"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0"/>
    </row>
    <row r="169" spans="1:34" ht="12.75" customHeight="1"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c r="AA169" s="290"/>
      <c r="AB169" s="290"/>
      <c r="AC169" s="290"/>
      <c r="AD169" s="290"/>
      <c r="AE169" s="290"/>
      <c r="AF169" s="290"/>
      <c r="AG169" s="290"/>
      <c r="AH169" s="290"/>
    </row>
    <row r="170" spans="1:34" ht="12.75" customHeight="1"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row>
    <row r="171" spans="1:34" ht="12.75" customHeight="1"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c r="AE171" s="290"/>
      <c r="AF171" s="290"/>
      <c r="AG171" s="290"/>
      <c r="AH171" s="290"/>
    </row>
    <row r="172" spans="1:34" ht="12.75" customHeight="1"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row>
    <row r="173" spans="1:34" ht="12.75" customHeight="1"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row>
    <row r="174" spans="1:34" ht="12.75" customHeight="1"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c r="AA174" s="290"/>
      <c r="AB174" s="290"/>
      <c r="AC174" s="290"/>
      <c r="AD174" s="290"/>
      <c r="AE174" s="290"/>
      <c r="AF174" s="290"/>
      <c r="AG174" s="290"/>
      <c r="AH174" s="290"/>
    </row>
    <row r="175" spans="1:34" ht="12.75" customHeight="1"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c r="AA175" s="290"/>
      <c r="AB175" s="290"/>
      <c r="AC175" s="290"/>
      <c r="AD175" s="290"/>
      <c r="AE175" s="290"/>
      <c r="AF175" s="290"/>
      <c r="AG175" s="290"/>
      <c r="AH175" s="290"/>
    </row>
    <row r="176" spans="1:34" ht="12.75" customHeight="1"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c r="AA176" s="290"/>
      <c r="AB176" s="290"/>
      <c r="AC176" s="290"/>
      <c r="AD176" s="290"/>
      <c r="AE176" s="290"/>
      <c r="AF176" s="290"/>
      <c r="AG176" s="290"/>
      <c r="AH176" s="290"/>
    </row>
    <row r="177" spans="1:34" ht="12.75" customHeight="1"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290"/>
      <c r="AF177" s="290"/>
      <c r="AG177" s="290"/>
      <c r="AH177" s="290"/>
    </row>
    <row r="178" spans="1:34" ht="12.75" customHeight="1"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290"/>
      <c r="AF178" s="290"/>
      <c r="AG178" s="290"/>
      <c r="AH178" s="290"/>
    </row>
    <row r="179" spans="1:34" ht="12.75" customHeight="1"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row>
    <row r="180" spans="1:34" ht="12.75" customHeight="1"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row>
    <row r="181" spans="1:34" ht="12.75" customHeight="1"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90"/>
      <c r="AE181" s="290"/>
      <c r="AF181" s="290"/>
      <c r="AG181" s="290"/>
      <c r="AH181" s="290"/>
    </row>
    <row r="182" spans="1:34" ht="12.75" customHeight="1"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row>
    <row r="183" spans="1:34" ht="12.75" customHeight="1"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290"/>
      <c r="AE183" s="290"/>
      <c r="AF183" s="290"/>
      <c r="AG183" s="290"/>
      <c r="AH183" s="290"/>
    </row>
    <row r="184" spans="1:34" ht="12.75" customHeight="1"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c r="AA184" s="290"/>
      <c r="AB184" s="290"/>
      <c r="AC184" s="290"/>
      <c r="AD184" s="290"/>
      <c r="AE184" s="290"/>
      <c r="AF184" s="290"/>
      <c r="AG184" s="290"/>
      <c r="AH184" s="290"/>
    </row>
    <row r="185" spans="1:34" ht="12.75" customHeight="1"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290"/>
      <c r="AE185" s="290"/>
      <c r="AF185" s="290"/>
      <c r="AG185" s="290"/>
      <c r="AH185" s="290"/>
    </row>
    <row r="186" spans="1:34" ht="12.75" customHeight="1"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290"/>
      <c r="AF186" s="290"/>
      <c r="AG186" s="290"/>
      <c r="AH186" s="290"/>
    </row>
    <row r="187" spans="1:34" ht="12.75" customHeight="1"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row>
    <row r="188" spans="1:34" ht="12.75" customHeight="1"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290"/>
      <c r="AF188" s="290"/>
      <c r="AG188" s="290"/>
      <c r="AH188" s="290"/>
    </row>
    <row r="189" spans="1:34" ht="12.75" customHeight="1"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c r="AF189" s="290"/>
      <c r="AG189" s="290"/>
      <c r="AH189" s="290"/>
    </row>
    <row r="190" spans="1:34" ht="12.75" customHeight="1"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row>
    <row r="191" spans="1:34" ht="12.75" customHeight="1"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90"/>
      <c r="AE191" s="290"/>
      <c r="AF191" s="290"/>
      <c r="AG191" s="290"/>
      <c r="AH191" s="290"/>
    </row>
    <row r="192" spans="1:34" ht="12.75" customHeight="1"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row>
    <row r="193" spans="1:34" ht="12.75" customHeight="1"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c r="AA193" s="290"/>
      <c r="AB193" s="290"/>
      <c r="AC193" s="290"/>
      <c r="AD193" s="290"/>
      <c r="AE193" s="290"/>
      <c r="AF193" s="290"/>
      <c r="AG193" s="290"/>
      <c r="AH193" s="290"/>
    </row>
    <row r="194" spans="1:34" ht="12.75" customHeight="1"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row>
    <row r="195" spans="1:34" ht="12.75" customHeight="1"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c r="AA195" s="290"/>
      <c r="AB195" s="290"/>
      <c r="AC195" s="290"/>
      <c r="AD195" s="290"/>
      <c r="AE195" s="290"/>
      <c r="AF195" s="290"/>
      <c r="AG195" s="290"/>
      <c r="AH195" s="290"/>
    </row>
    <row r="196" spans="1:34" ht="12.75" customHeight="1"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row>
    <row r="197" spans="1:34" ht="12.75" customHeight="1"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row>
    <row r="198" spans="1:34" ht="12.75" customHeight="1"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row>
    <row r="199" spans="1:34" ht="12.75" customHeight="1"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c r="AA199" s="290"/>
      <c r="AB199" s="290"/>
      <c r="AC199" s="290"/>
      <c r="AD199" s="290"/>
      <c r="AE199" s="290"/>
      <c r="AF199" s="290"/>
      <c r="AG199" s="290"/>
      <c r="AH199" s="290"/>
    </row>
    <row r="200" spans="1:34" ht="12.75" customHeight="1"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row>
    <row r="201" spans="1:34" ht="12.75" customHeight="1"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c r="AA201" s="290"/>
      <c r="AB201" s="290"/>
      <c r="AC201" s="290"/>
      <c r="AD201" s="290"/>
      <c r="AE201" s="290"/>
      <c r="AF201" s="290"/>
      <c r="AG201" s="290"/>
      <c r="AH201" s="290"/>
    </row>
    <row r="202" spans="1:34" ht="12.75" customHeight="1"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row>
    <row r="203" spans="1:34" ht="12.75" customHeight="1"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row>
    <row r="204" spans="1:34" ht="12.75" customHeight="1"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c r="AA204" s="290"/>
      <c r="AB204" s="290"/>
      <c r="AC204" s="290"/>
      <c r="AD204" s="290"/>
      <c r="AE204" s="290"/>
      <c r="AF204" s="290"/>
      <c r="AG204" s="290"/>
      <c r="AH204" s="290"/>
    </row>
    <row r="205" spans="1:34" ht="12.75" customHeight="1"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c r="AA205" s="290"/>
      <c r="AB205" s="290"/>
      <c r="AC205" s="290"/>
      <c r="AD205" s="290"/>
      <c r="AE205" s="290"/>
      <c r="AF205" s="290"/>
      <c r="AG205" s="290"/>
      <c r="AH205" s="290"/>
    </row>
    <row r="206" spans="1:34" ht="12.75" customHeight="1"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row>
    <row r="207" spans="1:34" ht="12.75" customHeight="1"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290"/>
      <c r="AF207" s="290"/>
      <c r="AG207" s="290"/>
      <c r="AH207" s="290"/>
    </row>
    <row r="208" spans="1:34" ht="12.75" customHeight="1"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290"/>
      <c r="AE208" s="290"/>
      <c r="AF208" s="290"/>
      <c r="AG208" s="290"/>
      <c r="AH208" s="290"/>
    </row>
    <row r="209" spans="1:34" ht="12.75" customHeight="1"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row>
    <row r="210" spans="1:34" ht="12.75" customHeight="1"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row>
    <row r="211" spans="1:34" ht="12.75" customHeight="1"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90"/>
      <c r="AF211" s="290"/>
      <c r="AG211" s="290"/>
      <c r="AH211" s="290"/>
    </row>
    <row r="212" spans="1:34" ht="12.75" customHeight="1"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290"/>
      <c r="AE212" s="290"/>
      <c r="AF212" s="290"/>
      <c r="AG212" s="290"/>
      <c r="AH212" s="290"/>
    </row>
    <row r="213" spans="1:34" ht="12.75" customHeight="1"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row>
    <row r="214" spans="1:34" ht="12.75" customHeight="1"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c r="AA214" s="290"/>
      <c r="AB214" s="290"/>
      <c r="AC214" s="290"/>
      <c r="AD214" s="290"/>
      <c r="AE214" s="290"/>
      <c r="AF214" s="290"/>
      <c r="AG214" s="290"/>
      <c r="AH214" s="290"/>
    </row>
    <row r="215" spans="1:34" ht="12.75" customHeight="1"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290"/>
      <c r="AF215" s="290"/>
      <c r="AG215" s="290"/>
      <c r="AH215" s="290"/>
    </row>
    <row r="216" spans="1:34" ht="12.75" customHeight="1"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290"/>
      <c r="AF216" s="290"/>
      <c r="AG216" s="290"/>
      <c r="AH216" s="290"/>
    </row>
    <row r="217" spans="1:34" ht="12.75" customHeight="1"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290"/>
      <c r="AF217" s="290"/>
      <c r="AG217" s="290"/>
      <c r="AH217" s="290"/>
    </row>
    <row r="218" spans="1:34" ht="12.75" customHeight="1"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row>
    <row r="219" spans="1:34" ht="12.75" customHeight="1"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row>
    <row r="220" spans="1:34" ht="12.75" customHeight="1"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row>
    <row r="221" spans="1:34" ht="12.75" customHeight="1"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row>
    <row r="222" spans="1:34" ht="12.75" customHeight="1"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row>
    <row r="223" spans="1:34" ht="12.75" customHeight="1"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c r="AA223" s="290"/>
      <c r="AB223" s="290"/>
      <c r="AC223" s="290"/>
      <c r="AD223" s="290"/>
      <c r="AE223" s="290"/>
      <c r="AF223" s="290"/>
      <c r="AG223" s="290"/>
      <c r="AH223" s="290"/>
    </row>
    <row r="224" spans="1:34" ht="12.75" customHeight="1"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row>
    <row r="225" spans="1:34" ht="12.75" customHeight="1"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row>
    <row r="226" spans="1:34" ht="12.75" customHeight="1"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290"/>
      <c r="AF226" s="290"/>
      <c r="AG226" s="290"/>
      <c r="AH226" s="290"/>
    </row>
    <row r="227" spans="1:34" ht="12.75" customHeight="1"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row>
    <row r="228" spans="1:34" ht="12.75" customHeight="1"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c r="AF228" s="290"/>
      <c r="AG228" s="290"/>
      <c r="AH228" s="290"/>
    </row>
    <row r="229" spans="1:34" ht="12.75" customHeight="1"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row>
    <row r="230" spans="1:34" ht="12.75" customHeight="1"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row>
    <row r="231" spans="1:34" ht="12.75" customHeight="1"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row>
    <row r="232" spans="1:34" ht="12.75" customHeight="1"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row>
    <row r="233" spans="1:34" ht="12.75" customHeight="1"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290"/>
      <c r="AF233" s="290"/>
      <c r="AG233" s="290"/>
      <c r="AH233" s="290"/>
    </row>
    <row r="234" spans="1:34" ht="12.75" customHeight="1"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90"/>
      <c r="AE234" s="290"/>
      <c r="AF234" s="290"/>
      <c r="AG234" s="290"/>
      <c r="AH234" s="290"/>
    </row>
    <row r="235" spans="1:34" ht="12.75" customHeight="1"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row>
    <row r="236" spans="1:34" ht="12.75" customHeight="1"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row>
    <row r="237" spans="1:34" ht="12.75" customHeight="1"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c r="AA237" s="290"/>
      <c r="AB237" s="290"/>
      <c r="AC237" s="290"/>
      <c r="AD237" s="290"/>
      <c r="AE237" s="290"/>
      <c r="AF237" s="290"/>
      <c r="AG237" s="290"/>
      <c r="AH237" s="290"/>
    </row>
    <row r="238" spans="1:34" ht="12.75" customHeight="1"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c r="AA238" s="290"/>
      <c r="AB238" s="290"/>
      <c r="AC238" s="290"/>
      <c r="AD238" s="290"/>
      <c r="AE238" s="290"/>
      <c r="AF238" s="290"/>
      <c r="AG238" s="290"/>
      <c r="AH238" s="290"/>
    </row>
    <row r="239" spans="1:34" ht="12.75" customHeight="1"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c r="AA239" s="290"/>
      <c r="AB239" s="290"/>
      <c r="AC239" s="290"/>
      <c r="AD239" s="290"/>
      <c r="AE239" s="290"/>
      <c r="AF239" s="290"/>
      <c r="AG239" s="290"/>
      <c r="AH239" s="290"/>
    </row>
    <row r="240" spans="1:34" ht="12.75" customHeight="1"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c r="AA240" s="290"/>
      <c r="AB240" s="290"/>
      <c r="AC240" s="290"/>
      <c r="AD240" s="290"/>
      <c r="AE240" s="290"/>
      <c r="AF240" s="290"/>
      <c r="AG240" s="290"/>
      <c r="AH240" s="290"/>
    </row>
    <row r="241" spans="1:34" ht="12.75" customHeight="1"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c r="AA241" s="290"/>
      <c r="AB241" s="290"/>
      <c r="AC241" s="290"/>
      <c r="AD241" s="290"/>
      <c r="AE241" s="290"/>
      <c r="AF241" s="290"/>
      <c r="AG241" s="290"/>
      <c r="AH241" s="290"/>
    </row>
    <row r="242" spans="1:34" ht="12.75" customHeight="1"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row>
    <row r="243" spans="1:34" ht="12.75" customHeight="1"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c r="AA243" s="290"/>
      <c r="AB243" s="290"/>
      <c r="AC243" s="290"/>
      <c r="AD243" s="290"/>
      <c r="AE243" s="290"/>
      <c r="AF243" s="290"/>
      <c r="AG243" s="290"/>
      <c r="AH243" s="290"/>
    </row>
    <row r="244" spans="1:34" ht="12.75" customHeight="1"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row>
    <row r="245" spans="1:34" ht="12.75" customHeight="1"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290"/>
      <c r="AF245" s="290"/>
      <c r="AG245" s="290"/>
      <c r="AH245" s="290"/>
    </row>
    <row r="246" spans="1:34" ht="12.75" customHeight="1"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290"/>
      <c r="AE246" s="290"/>
      <c r="AF246" s="290"/>
      <c r="AG246" s="290"/>
      <c r="AH246" s="290"/>
    </row>
    <row r="247" spans="1:34" ht="12.75" customHeight="1"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290"/>
      <c r="AE247" s="290"/>
      <c r="AF247" s="290"/>
      <c r="AG247" s="290"/>
      <c r="AH247" s="290"/>
    </row>
    <row r="248" spans="1:34" ht="12.75" customHeight="1"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290"/>
      <c r="AE248" s="290"/>
      <c r="AF248" s="290"/>
      <c r="AG248" s="290"/>
      <c r="AH248" s="290"/>
    </row>
    <row r="249" spans="1:34" ht="12.75" customHeight="1"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90"/>
      <c r="AF249" s="290"/>
      <c r="AG249" s="290"/>
      <c r="AH249" s="290"/>
    </row>
    <row r="250" spans="1:34" ht="12.75" customHeight="1"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row>
    <row r="251" spans="1:34" ht="12.75" customHeight="1"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row>
    <row r="252" spans="1:34" ht="12.75" customHeight="1"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row>
    <row r="253" spans="1:34" ht="12.75" customHeight="1"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90"/>
      <c r="AF253" s="290"/>
      <c r="AG253" s="290"/>
      <c r="AH253" s="290"/>
    </row>
    <row r="254" spans="1:34" ht="12.75" customHeight="1"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row>
    <row r="255" spans="1:34" ht="12.75" customHeight="1"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0"/>
      <c r="AD255" s="290"/>
      <c r="AE255" s="290"/>
      <c r="AF255" s="290"/>
      <c r="AG255" s="290"/>
      <c r="AH255" s="290"/>
    </row>
    <row r="256" spans="1:34" ht="12.75" customHeight="1"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row>
    <row r="257" spans="1:34" ht="12.75" customHeight="1"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c r="AF257" s="290"/>
      <c r="AG257" s="290"/>
      <c r="AH257" s="290"/>
    </row>
    <row r="258" spans="1:34" ht="12.75" customHeight="1"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c r="AA258" s="290"/>
      <c r="AB258" s="290"/>
      <c r="AC258" s="290"/>
      <c r="AD258" s="290"/>
      <c r="AE258" s="290"/>
      <c r="AF258" s="290"/>
      <c r="AG258" s="290"/>
      <c r="AH258" s="290"/>
    </row>
    <row r="259" spans="1:34" ht="12.75" customHeight="1"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290"/>
      <c r="AF259" s="290"/>
      <c r="AG259" s="290"/>
      <c r="AH259" s="290"/>
    </row>
    <row r="260" spans="1:34" ht="12.75" customHeight="1"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c r="AA260" s="290"/>
      <c r="AB260" s="290"/>
      <c r="AC260" s="290"/>
      <c r="AD260" s="290"/>
      <c r="AE260" s="290"/>
      <c r="AF260" s="290"/>
      <c r="AG260" s="290"/>
      <c r="AH260" s="290"/>
    </row>
    <row r="261" spans="1:34" ht="12.75" customHeight="1"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0"/>
      <c r="AD261" s="290"/>
      <c r="AE261" s="290"/>
      <c r="AF261" s="290"/>
      <c r="AG261" s="290"/>
      <c r="AH261" s="290"/>
    </row>
    <row r="262" spans="1:34" ht="12.75" customHeight="1"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row>
    <row r="263" spans="1:34" ht="12.75" customHeight="1"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row>
    <row r="264" spans="1:34" ht="12.75" customHeight="1"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c r="AA264" s="290"/>
      <c r="AB264" s="290"/>
      <c r="AC264" s="290"/>
      <c r="AD264" s="290"/>
      <c r="AE264" s="290"/>
      <c r="AF264" s="290"/>
      <c r="AG264" s="290"/>
      <c r="AH264" s="290"/>
    </row>
    <row r="265" spans="1:34" ht="12.75" customHeight="1"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c r="AA265" s="290"/>
      <c r="AB265" s="290"/>
      <c r="AC265" s="290"/>
      <c r="AD265" s="290"/>
      <c r="AE265" s="290"/>
      <c r="AF265" s="290"/>
      <c r="AG265" s="290"/>
      <c r="AH265" s="290"/>
    </row>
    <row r="266" spans="1:34" ht="12.75" customHeight="1"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row>
    <row r="267" spans="1:34" ht="12.75" customHeight="1"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0"/>
      <c r="AD267" s="290"/>
      <c r="AE267" s="290"/>
      <c r="AF267" s="290"/>
      <c r="AG267" s="290"/>
      <c r="AH267" s="290"/>
    </row>
    <row r="268" spans="1:34" ht="12.75" customHeight="1"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290"/>
      <c r="AE268" s="290"/>
      <c r="AF268" s="290"/>
      <c r="AG268" s="290"/>
      <c r="AH268" s="290"/>
    </row>
    <row r="269" spans="1:34" ht="12.75" customHeight="1"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c r="AA269" s="290"/>
      <c r="AB269" s="290"/>
      <c r="AC269" s="290"/>
      <c r="AD269" s="290"/>
      <c r="AE269" s="290"/>
      <c r="AF269" s="290"/>
      <c r="AG269" s="290"/>
      <c r="AH269" s="290"/>
    </row>
    <row r="270" spans="1:34" ht="12.75" customHeight="1"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90"/>
      <c r="AE270" s="290"/>
      <c r="AF270" s="290"/>
      <c r="AG270" s="290"/>
      <c r="AH270" s="290"/>
    </row>
    <row r="271" spans="1:34" ht="12.75" customHeight="1"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90"/>
      <c r="AE271" s="290"/>
      <c r="AF271" s="290"/>
      <c r="AG271" s="290"/>
      <c r="AH271" s="290"/>
    </row>
    <row r="272" spans="1:34" ht="12.75" customHeight="1"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c r="AA272" s="290"/>
      <c r="AB272" s="290"/>
      <c r="AC272" s="290"/>
      <c r="AD272" s="290"/>
      <c r="AE272" s="290"/>
      <c r="AF272" s="290"/>
      <c r="AG272" s="290"/>
      <c r="AH272" s="290"/>
    </row>
    <row r="273" spans="1:34" ht="12.75" customHeight="1"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row>
    <row r="274" spans="1:34" ht="12.75" customHeight="1"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c r="AA274" s="290"/>
      <c r="AB274" s="290"/>
      <c r="AC274" s="290"/>
      <c r="AD274" s="290"/>
      <c r="AE274" s="290"/>
      <c r="AF274" s="290"/>
      <c r="AG274" s="290"/>
      <c r="AH274" s="290"/>
    </row>
    <row r="275" spans="1:34" ht="12.75" customHeight="1"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290"/>
      <c r="AF275" s="290"/>
      <c r="AG275" s="290"/>
      <c r="AH275" s="290"/>
    </row>
    <row r="276" spans="1:34" ht="12.75" customHeight="1"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row>
    <row r="277" spans="1:34" ht="12.75" customHeight="1"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90"/>
      <c r="AE277" s="290"/>
      <c r="AF277" s="290"/>
      <c r="AG277" s="290"/>
      <c r="AH277" s="290"/>
    </row>
    <row r="278" spans="1:34" ht="12.75" customHeight="1"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row>
    <row r="279" spans="1:34" ht="12.75" customHeight="1"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0"/>
      <c r="AD279" s="290"/>
      <c r="AE279" s="290"/>
      <c r="AF279" s="290"/>
      <c r="AG279" s="290"/>
      <c r="AH279" s="290"/>
    </row>
    <row r="280" spans="1:34" ht="12.75" customHeight="1"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c r="AA280" s="290"/>
      <c r="AB280" s="290"/>
      <c r="AC280" s="290"/>
      <c r="AD280" s="290"/>
      <c r="AE280" s="290"/>
      <c r="AF280" s="290"/>
      <c r="AG280" s="290"/>
      <c r="AH280" s="290"/>
    </row>
    <row r="281" spans="1:34" ht="12.75" customHeight="1"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row>
    <row r="282" spans="1:34" ht="12.75" customHeight="1"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row>
    <row r="283" spans="1:34" ht="12.75" customHeight="1"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c r="AA283" s="290"/>
      <c r="AB283" s="290"/>
      <c r="AC283" s="290"/>
      <c r="AD283" s="290"/>
      <c r="AE283" s="290"/>
      <c r="AF283" s="290"/>
      <c r="AG283" s="290"/>
      <c r="AH283" s="290"/>
    </row>
    <row r="284" spans="1:34" ht="12.75" customHeight="1"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90"/>
      <c r="AE284" s="290"/>
      <c r="AF284" s="290"/>
      <c r="AG284" s="290"/>
      <c r="AH284" s="290"/>
    </row>
    <row r="285" spans="1:34" ht="12.75" customHeight="1"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90"/>
      <c r="AE285" s="290"/>
      <c r="AF285" s="290"/>
      <c r="AG285" s="290"/>
      <c r="AH285" s="290"/>
    </row>
    <row r="286" spans="1:34" ht="12.75" customHeight="1"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c r="AA286" s="290"/>
      <c r="AB286" s="290"/>
      <c r="AC286" s="290"/>
      <c r="AD286" s="290"/>
      <c r="AE286" s="290"/>
      <c r="AF286" s="290"/>
      <c r="AG286" s="290"/>
      <c r="AH286" s="290"/>
    </row>
    <row r="287" spans="1:34" ht="12.75" customHeight="1"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row>
    <row r="288" spans="1:34" ht="12.75" customHeight="1"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c r="AA288" s="290"/>
      <c r="AB288" s="290"/>
      <c r="AC288" s="290"/>
      <c r="AD288" s="290"/>
      <c r="AE288" s="290"/>
      <c r="AF288" s="290"/>
      <c r="AG288" s="290"/>
      <c r="AH288" s="290"/>
    </row>
    <row r="289" spans="1:34" ht="12.75" customHeight="1"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c r="AA289" s="290"/>
      <c r="AB289" s="290"/>
      <c r="AC289" s="290"/>
      <c r="AD289" s="290"/>
      <c r="AE289" s="290"/>
      <c r="AF289" s="290"/>
      <c r="AG289" s="290"/>
      <c r="AH289" s="290"/>
    </row>
    <row r="290" spans="1:34" ht="12.75" customHeight="1"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row>
    <row r="291" spans="1:34" ht="12.75" customHeight="1"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c r="AA291" s="290"/>
      <c r="AB291" s="290"/>
      <c r="AC291" s="290"/>
      <c r="AD291" s="290"/>
      <c r="AE291" s="290"/>
      <c r="AF291" s="290"/>
      <c r="AG291" s="290"/>
      <c r="AH291" s="290"/>
    </row>
    <row r="292" spans="1:34" ht="12.75" customHeight="1"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row>
    <row r="293" spans="1:34" ht="12.75" customHeight="1"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90"/>
      <c r="AE293" s="290"/>
      <c r="AF293" s="290"/>
      <c r="AG293" s="290"/>
      <c r="AH293" s="290"/>
    </row>
    <row r="294" spans="1:34" ht="12.75" customHeight="1"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row>
    <row r="295" spans="1:34" ht="12.75" customHeight="1"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row>
    <row r="296" spans="1:34" ht="12.75" customHeight="1"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c r="AA296" s="290"/>
      <c r="AB296" s="290"/>
      <c r="AC296" s="290"/>
      <c r="AD296" s="290"/>
      <c r="AE296" s="290"/>
      <c r="AF296" s="290"/>
      <c r="AG296" s="290"/>
      <c r="AH296" s="290"/>
    </row>
    <row r="297" spans="1:34" ht="12.75" customHeight="1"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290"/>
      <c r="AE297" s="290"/>
      <c r="AF297" s="290"/>
      <c r="AG297" s="290"/>
      <c r="AH297" s="290"/>
    </row>
    <row r="298" spans="1:34" ht="12.75" customHeight="1"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c r="AA298" s="290"/>
      <c r="AB298" s="290"/>
      <c r="AC298" s="290"/>
      <c r="AD298" s="290"/>
      <c r="AE298" s="290"/>
      <c r="AF298" s="290"/>
      <c r="AG298" s="290"/>
      <c r="AH298" s="290"/>
    </row>
    <row r="299" spans="1:34" ht="12.75" customHeight="1"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90"/>
      <c r="AE299" s="290"/>
      <c r="AF299" s="290"/>
      <c r="AG299" s="290"/>
      <c r="AH299" s="290"/>
    </row>
    <row r="300" spans="1:34" ht="12.75" customHeight="1"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90"/>
      <c r="AE300" s="290"/>
      <c r="AF300" s="290"/>
      <c r="AG300" s="290"/>
      <c r="AH300" s="290"/>
    </row>
    <row r="301" spans="1:34" ht="12.75" customHeight="1"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c r="AA301" s="290"/>
      <c r="AB301" s="290"/>
      <c r="AC301" s="290"/>
      <c r="AD301" s="290"/>
      <c r="AE301" s="290"/>
      <c r="AF301" s="290"/>
      <c r="AG301" s="290"/>
      <c r="AH301" s="290"/>
    </row>
    <row r="302" spans="1:34" ht="12.75" customHeight="1"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row>
    <row r="303" spans="1:34" ht="12.75" customHeight="1"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row>
    <row r="304" spans="1:34" ht="12.75" customHeight="1"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c r="AA304" s="290"/>
      <c r="AB304" s="290"/>
      <c r="AC304" s="290"/>
      <c r="AD304" s="290"/>
      <c r="AE304" s="290"/>
      <c r="AF304" s="290"/>
      <c r="AG304" s="290"/>
      <c r="AH304" s="290"/>
    </row>
    <row r="305" spans="1:34" ht="12.75" customHeight="1"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c r="AA305" s="290"/>
      <c r="AB305" s="290"/>
      <c r="AC305" s="290"/>
      <c r="AD305" s="290"/>
      <c r="AE305" s="290"/>
      <c r="AF305" s="290"/>
      <c r="AG305" s="290"/>
      <c r="AH305" s="290"/>
    </row>
    <row r="306" spans="1:34" ht="12.75" customHeight="1"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row>
    <row r="307" spans="1:34" ht="12.75" customHeight="1"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90"/>
      <c r="AE307" s="290"/>
      <c r="AF307" s="290"/>
      <c r="AG307" s="290"/>
      <c r="AH307" s="290"/>
    </row>
    <row r="308" spans="1:34" ht="12.75" customHeight="1"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row>
    <row r="309" spans="1:34" ht="12.75" customHeight="1"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0"/>
      <c r="AB309" s="290"/>
      <c r="AC309" s="290"/>
      <c r="AD309" s="290"/>
      <c r="AE309" s="290"/>
      <c r="AF309" s="290"/>
      <c r="AG309" s="290"/>
      <c r="AH309" s="290"/>
    </row>
    <row r="310" spans="1:34" ht="12.75" customHeight="1"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row>
    <row r="311" spans="1:34" ht="12.75" customHeight="1"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90"/>
      <c r="AE311" s="290"/>
      <c r="AF311" s="290"/>
      <c r="AG311" s="290"/>
      <c r="AH311" s="290"/>
    </row>
    <row r="312" spans="1:34" ht="12.75" customHeight="1"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row>
    <row r="313" spans="1:34" ht="12.75" customHeight="1"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c r="AA313" s="290"/>
      <c r="AB313" s="290"/>
      <c r="AC313" s="290"/>
      <c r="AD313" s="290"/>
      <c r="AE313" s="290"/>
      <c r="AF313" s="290"/>
      <c r="AG313" s="290"/>
      <c r="AH313" s="290"/>
    </row>
    <row r="314" spans="1:34" ht="12.75" customHeight="1"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row>
    <row r="315" spans="1:34" ht="12.75" customHeight="1"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290"/>
      <c r="AF315" s="290"/>
      <c r="AG315" s="290"/>
      <c r="AH315" s="290"/>
    </row>
    <row r="316" spans="1:34" ht="12.75" customHeight="1"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c r="AA316" s="290"/>
      <c r="AB316" s="290"/>
      <c r="AC316" s="290"/>
      <c r="AD316" s="290"/>
      <c r="AE316" s="290"/>
      <c r="AF316" s="290"/>
      <c r="AG316" s="290"/>
      <c r="AH316" s="290"/>
    </row>
    <row r="317" spans="1:34" ht="12.75" customHeight="1"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row>
    <row r="318" spans="1:34" ht="12.75" customHeight="1"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c r="AA318" s="290"/>
      <c r="AB318" s="290"/>
      <c r="AC318" s="290"/>
      <c r="AD318" s="290"/>
      <c r="AE318" s="290"/>
      <c r="AF318" s="290"/>
      <c r="AG318" s="290"/>
      <c r="AH318" s="290"/>
    </row>
    <row r="319" spans="1:34" ht="12.75" customHeight="1"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290"/>
      <c r="AE319" s="290"/>
      <c r="AF319" s="290"/>
      <c r="AG319" s="290"/>
      <c r="AH319" s="290"/>
    </row>
    <row r="320" spans="1:34" ht="12.75" customHeight="1"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c r="AA320" s="290"/>
      <c r="AB320" s="290"/>
      <c r="AC320" s="290"/>
      <c r="AD320" s="290"/>
      <c r="AE320" s="290"/>
      <c r="AF320" s="290"/>
      <c r="AG320" s="290"/>
      <c r="AH320" s="290"/>
    </row>
    <row r="321" spans="1:34" ht="12.75" customHeight="1"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row>
    <row r="322" spans="1:34" ht="12.75" customHeight="1"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row>
    <row r="323" spans="1:34" ht="12.75" customHeight="1"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row>
    <row r="324" spans="1:34" ht="12.75" customHeight="1"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row>
    <row r="325" spans="1:34" ht="12.75" customHeight="1"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c r="AA325" s="290"/>
      <c r="AB325" s="290"/>
      <c r="AC325" s="290"/>
      <c r="AD325" s="290"/>
      <c r="AE325" s="290"/>
      <c r="AF325" s="290"/>
      <c r="AG325" s="290"/>
      <c r="AH325" s="290"/>
    </row>
    <row r="326" spans="1:34" ht="12.75" customHeight="1"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290"/>
      <c r="AE326" s="290"/>
      <c r="AF326" s="290"/>
      <c r="AG326" s="290"/>
      <c r="AH326" s="290"/>
    </row>
    <row r="327" spans="1:34" ht="12.75" customHeight="1"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F327" s="290"/>
      <c r="AG327" s="290"/>
      <c r="AH327" s="290"/>
    </row>
    <row r="328" spans="1:34" ht="12.75" customHeight="1"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row>
    <row r="329" spans="1:34" ht="12.75" customHeight="1"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c r="AA329" s="290"/>
      <c r="AB329" s="290"/>
      <c r="AC329" s="290"/>
      <c r="AD329" s="290"/>
      <c r="AE329" s="290"/>
      <c r="AF329" s="290"/>
      <c r="AG329" s="290"/>
      <c r="AH329" s="290"/>
    </row>
    <row r="330" spans="1:34" ht="12.75" customHeight="1"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c r="AA330" s="290"/>
      <c r="AB330" s="290"/>
      <c r="AC330" s="290"/>
      <c r="AD330" s="290"/>
      <c r="AE330" s="290"/>
      <c r="AF330" s="290"/>
      <c r="AG330" s="290"/>
      <c r="AH330" s="290"/>
    </row>
    <row r="331" spans="1:34" ht="12.75" customHeight="1"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row>
    <row r="332" spans="1:34" ht="12.75" customHeight="1"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c r="AA332" s="290"/>
      <c r="AB332" s="290"/>
      <c r="AC332" s="290"/>
      <c r="AD332" s="290"/>
      <c r="AE332" s="290"/>
      <c r="AF332" s="290"/>
      <c r="AG332" s="290"/>
      <c r="AH332" s="290"/>
    </row>
    <row r="333" spans="1:34" ht="12.75" customHeight="1"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290"/>
      <c r="AF333" s="290"/>
      <c r="AG333" s="290"/>
      <c r="AH333" s="290"/>
    </row>
    <row r="334" spans="1:34" ht="12.75" customHeight="1"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c r="AA334" s="290"/>
      <c r="AB334" s="290"/>
      <c r="AC334" s="290"/>
      <c r="AD334" s="290"/>
      <c r="AE334" s="290"/>
      <c r="AF334" s="290"/>
      <c r="AG334" s="290"/>
      <c r="AH334" s="290"/>
    </row>
    <row r="335" spans="1:34" ht="12.75" customHeight="1"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row>
    <row r="336" spans="1:34" ht="12.75" customHeight="1"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90"/>
      <c r="AE336" s="290"/>
      <c r="AF336" s="290"/>
      <c r="AG336" s="290"/>
      <c r="AH336" s="290"/>
    </row>
    <row r="337" spans="1:34" ht="12.75" customHeight="1"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c r="AA337" s="290"/>
      <c r="AB337" s="290"/>
      <c r="AC337" s="290"/>
      <c r="AD337" s="290"/>
      <c r="AE337" s="290"/>
      <c r="AF337" s="290"/>
      <c r="AG337" s="290"/>
      <c r="AH337" s="290"/>
    </row>
    <row r="338" spans="1:34" ht="12.75" customHeight="1"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row>
    <row r="339" spans="1:34" ht="12.75" customHeight="1"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290"/>
      <c r="AE339" s="290"/>
      <c r="AF339" s="290"/>
      <c r="AG339" s="290"/>
      <c r="AH339" s="290"/>
    </row>
    <row r="340" spans="1:34" ht="12.75" customHeight="1"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c r="AE340" s="290"/>
      <c r="AF340" s="290"/>
      <c r="AG340" s="290"/>
      <c r="AH340" s="290"/>
    </row>
    <row r="341" spans="1:34" ht="12.75" customHeight="1"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290"/>
      <c r="AE341" s="290"/>
      <c r="AF341" s="290"/>
      <c r="AG341" s="290"/>
      <c r="AH341" s="290"/>
    </row>
    <row r="342" spans="1:34" ht="12.75" customHeight="1"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row>
    <row r="343" spans="1:34" ht="12.75" customHeight="1"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90"/>
      <c r="AF343" s="290"/>
      <c r="AG343" s="290"/>
      <c r="AH343" s="290"/>
    </row>
    <row r="344" spans="1:34" ht="12.75" customHeight="1"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row>
    <row r="345" spans="1:34" ht="12.75" customHeight="1"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c r="AF345" s="290"/>
      <c r="AG345" s="290"/>
      <c r="AH345" s="290"/>
    </row>
    <row r="346" spans="1:34" ht="12.75" customHeight="1"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c r="AA346" s="290"/>
      <c r="AB346" s="290"/>
      <c r="AC346" s="290"/>
      <c r="AD346" s="290"/>
      <c r="AE346" s="290"/>
      <c r="AF346" s="290"/>
      <c r="AG346" s="290"/>
      <c r="AH346" s="290"/>
    </row>
    <row r="347" spans="1:34" ht="12.75" customHeight="1"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c r="AF347" s="290"/>
      <c r="AG347" s="290"/>
      <c r="AH347" s="290"/>
    </row>
    <row r="348" spans="1:34" ht="12.75" customHeight="1"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290"/>
      <c r="AE348" s="290"/>
      <c r="AF348" s="290"/>
      <c r="AG348" s="290"/>
      <c r="AH348" s="290"/>
    </row>
    <row r="349" spans="1:34" ht="12.75" customHeight="1"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290"/>
      <c r="AF349" s="290"/>
      <c r="AG349" s="290"/>
      <c r="AH349" s="290"/>
    </row>
    <row r="350" spans="1:34" ht="12.75" customHeight="1"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row>
    <row r="351" spans="1:34" ht="12.75" customHeight="1"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90"/>
      <c r="AF351" s="290"/>
      <c r="AG351" s="290"/>
      <c r="AH351" s="290"/>
    </row>
    <row r="352" spans="1:34" ht="12.75" customHeight="1"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row>
    <row r="353" spans="1:34" ht="12.75" customHeight="1"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c r="AE353" s="290"/>
      <c r="AF353" s="290"/>
      <c r="AG353" s="290"/>
      <c r="AH353" s="290"/>
    </row>
    <row r="354" spans="1:34" ht="12.75" customHeight="1"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c r="AA354" s="290"/>
      <c r="AB354" s="290"/>
      <c r="AC354" s="290"/>
      <c r="AD354" s="290"/>
      <c r="AE354" s="290"/>
      <c r="AF354" s="290"/>
      <c r="AG354" s="290"/>
      <c r="AH354" s="290"/>
    </row>
    <row r="355" spans="1:34" ht="12.75" customHeight="1"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90"/>
      <c r="AF355" s="290"/>
      <c r="AG355" s="290"/>
      <c r="AH355" s="290"/>
    </row>
    <row r="356" spans="1:34" ht="12.75" customHeight="1"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c r="AA356" s="290"/>
      <c r="AB356" s="290"/>
      <c r="AC356" s="290"/>
      <c r="AD356" s="290"/>
      <c r="AE356" s="290"/>
      <c r="AF356" s="290"/>
      <c r="AG356" s="290"/>
      <c r="AH356" s="290"/>
    </row>
    <row r="357" spans="1:34" ht="12.75" customHeight="1"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c r="AA357" s="290"/>
      <c r="AB357" s="290"/>
      <c r="AC357" s="290"/>
      <c r="AD357" s="290"/>
      <c r="AE357" s="290"/>
      <c r="AF357" s="290"/>
      <c r="AG357" s="290"/>
      <c r="AH357" s="290"/>
    </row>
    <row r="358" spans="1:34" ht="12.75" customHeight="1"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c r="AA358" s="290"/>
      <c r="AB358" s="290"/>
      <c r="AC358" s="290"/>
      <c r="AD358" s="290"/>
      <c r="AE358" s="290"/>
      <c r="AF358" s="290"/>
      <c r="AG358" s="290"/>
      <c r="AH358" s="290"/>
    </row>
    <row r="359" spans="1:34" ht="12.75" customHeight="1"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90"/>
      <c r="AF359" s="290"/>
      <c r="AG359" s="290"/>
      <c r="AH359" s="290"/>
    </row>
    <row r="360" spans="1:34" ht="12.75" customHeight="1"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290"/>
      <c r="AF360" s="290"/>
      <c r="AG360" s="290"/>
      <c r="AH360" s="290"/>
    </row>
    <row r="361" spans="1:34" ht="12.75" customHeight="1"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c r="AA361" s="290"/>
      <c r="AB361" s="290"/>
      <c r="AC361" s="290"/>
      <c r="AD361" s="290"/>
      <c r="AE361" s="290"/>
      <c r="AF361" s="290"/>
      <c r="AG361" s="290"/>
      <c r="AH361" s="290"/>
    </row>
    <row r="362" spans="1:34" ht="12.75" customHeight="1"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row>
    <row r="363" spans="1:34" ht="12.75" customHeight="1"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c r="AA363" s="290"/>
      <c r="AB363" s="290"/>
      <c r="AC363" s="290"/>
      <c r="AD363" s="290"/>
      <c r="AE363" s="290"/>
      <c r="AF363" s="290"/>
      <c r="AG363" s="290"/>
      <c r="AH363" s="290"/>
    </row>
    <row r="364" spans="1:34" ht="12.75" customHeight="1"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c r="AA364" s="290"/>
      <c r="AB364" s="290"/>
      <c r="AC364" s="290"/>
      <c r="AD364" s="290"/>
      <c r="AE364" s="290"/>
      <c r="AF364" s="290"/>
      <c r="AG364" s="290"/>
      <c r="AH364" s="290"/>
    </row>
    <row r="365" spans="1:34" ht="12.75" customHeight="1"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c r="AA365" s="290"/>
      <c r="AB365" s="290"/>
      <c r="AC365" s="290"/>
      <c r="AD365" s="290"/>
      <c r="AE365" s="290"/>
      <c r="AF365" s="290"/>
      <c r="AG365" s="290"/>
      <c r="AH365" s="290"/>
    </row>
    <row r="366" spans="1:34" ht="12.75" customHeight="1"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290"/>
      <c r="AE366" s="290"/>
      <c r="AF366" s="290"/>
      <c r="AG366" s="290"/>
      <c r="AH366" s="290"/>
    </row>
    <row r="367" spans="1:34" ht="12.75" customHeight="1"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290"/>
      <c r="AF367" s="290"/>
      <c r="AG367" s="290"/>
      <c r="AH367" s="290"/>
    </row>
    <row r="368" spans="1:34" ht="12.75" customHeight="1"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c r="AA368" s="290"/>
      <c r="AB368" s="290"/>
      <c r="AC368" s="290"/>
      <c r="AD368" s="290"/>
      <c r="AE368" s="290"/>
      <c r="AF368" s="290"/>
      <c r="AG368" s="290"/>
      <c r="AH368" s="290"/>
    </row>
    <row r="369" spans="1:34" ht="12.75" customHeight="1"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row>
    <row r="370" spans="1:34" ht="12.75" customHeight="1"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row>
    <row r="371" spans="1:34" ht="12.75" customHeight="1"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row>
    <row r="372" spans="1:34" ht="12.75" customHeight="1"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row>
    <row r="373" spans="1:34" ht="12.75" customHeight="1"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c r="AA373" s="290"/>
      <c r="AB373" s="290"/>
      <c r="AC373" s="290"/>
      <c r="AD373" s="290"/>
      <c r="AE373" s="290"/>
      <c r="AF373" s="290"/>
      <c r="AG373" s="290"/>
      <c r="AH373" s="290"/>
    </row>
    <row r="374" spans="1:34" ht="12.75" customHeight="1"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row>
    <row r="375" spans="1:34" ht="12.75" customHeight="1"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c r="AA375" s="290"/>
      <c r="AB375" s="290"/>
      <c r="AC375" s="290"/>
      <c r="AD375" s="290"/>
      <c r="AE375" s="290"/>
      <c r="AF375" s="290"/>
      <c r="AG375" s="290"/>
      <c r="AH375" s="290"/>
    </row>
    <row r="376" spans="1:34" ht="12.75" customHeight="1"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row>
    <row r="377" spans="1:34" ht="12.75" customHeight="1"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290"/>
      <c r="AF377" s="290"/>
      <c r="AG377" s="290"/>
      <c r="AH377" s="290"/>
    </row>
    <row r="378" spans="1:34" ht="12.75" customHeight="1"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c r="AA378" s="290"/>
      <c r="AB378" s="290"/>
      <c r="AC378" s="290"/>
      <c r="AD378" s="290"/>
      <c r="AE378" s="290"/>
      <c r="AF378" s="290"/>
      <c r="AG378" s="290"/>
      <c r="AH378" s="290"/>
    </row>
    <row r="379" spans="1:34" ht="12.75" customHeight="1"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290"/>
      <c r="AF379" s="290"/>
      <c r="AG379" s="290"/>
      <c r="AH379" s="290"/>
    </row>
    <row r="380" spans="1:34" ht="12.75" customHeight="1"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290"/>
      <c r="AF380" s="290"/>
      <c r="AG380" s="290"/>
      <c r="AH380" s="290"/>
    </row>
    <row r="381" spans="1:34" ht="12.75" customHeight="1"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c r="AA381" s="290"/>
      <c r="AB381" s="290"/>
      <c r="AC381" s="290"/>
      <c r="AD381" s="290"/>
      <c r="AE381" s="290"/>
      <c r="AF381" s="290"/>
      <c r="AG381" s="290"/>
      <c r="AH381" s="290"/>
    </row>
    <row r="382" spans="1:34" ht="12.75" customHeight="1"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row>
    <row r="383" spans="1:34" ht="12.75" customHeight="1"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row>
    <row r="384" spans="1:34" ht="12.75" customHeight="1"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290"/>
      <c r="AH384" s="290"/>
    </row>
    <row r="385" spans="1:34" ht="12.75" customHeight="1"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row>
    <row r="386" spans="1:34" ht="12.75" customHeight="1"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row>
    <row r="387" spans="1:34" ht="12.75" customHeight="1"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c r="AA387" s="290"/>
      <c r="AB387" s="290"/>
      <c r="AC387" s="290"/>
      <c r="AD387" s="290"/>
      <c r="AE387" s="290"/>
      <c r="AF387" s="290"/>
      <c r="AG387" s="290"/>
      <c r="AH387" s="290"/>
    </row>
    <row r="388" spans="1:34" ht="12.75" customHeight="1"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290"/>
      <c r="AF388" s="290"/>
      <c r="AG388" s="290"/>
      <c r="AH388" s="290"/>
    </row>
    <row r="389" spans="1:34" ht="12.75" customHeight="1"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row>
    <row r="390" spans="1:34" ht="12.75" customHeight="1"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c r="AA390" s="290"/>
      <c r="AB390" s="290"/>
      <c r="AC390" s="290"/>
      <c r="AD390" s="290"/>
      <c r="AE390" s="290"/>
      <c r="AF390" s="290"/>
      <c r="AG390" s="290"/>
      <c r="AH390" s="290"/>
    </row>
    <row r="391" spans="1:34" ht="12.75" customHeight="1"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290"/>
      <c r="AE391" s="290"/>
      <c r="AF391" s="290"/>
      <c r="AG391" s="290"/>
      <c r="AH391" s="290"/>
    </row>
    <row r="392" spans="1:34" ht="12.75" customHeight="1"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F392" s="290"/>
      <c r="AG392" s="290"/>
      <c r="AH392" s="290"/>
    </row>
    <row r="393" spans="1:34" ht="12.75" customHeight="1"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c r="AA393" s="290"/>
      <c r="AB393" s="290"/>
      <c r="AC393" s="290"/>
      <c r="AD393" s="290"/>
      <c r="AE393" s="290"/>
      <c r="AF393" s="290"/>
      <c r="AG393" s="290"/>
      <c r="AH393" s="290"/>
    </row>
    <row r="394" spans="1:34" ht="12.75" customHeight="1"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c r="AA394" s="290"/>
      <c r="AB394" s="290"/>
      <c r="AC394" s="290"/>
      <c r="AD394" s="290"/>
      <c r="AE394" s="290"/>
      <c r="AF394" s="290"/>
      <c r="AG394" s="290"/>
      <c r="AH394" s="290"/>
    </row>
    <row r="395" spans="1:34" ht="12.75" customHeight="1"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c r="AA395" s="290"/>
      <c r="AB395" s="290"/>
      <c r="AC395" s="290"/>
      <c r="AD395" s="290"/>
      <c r="AE395" s="290"/>
      <c r="AF395" s="290"/>
      <c r="AG395" s="290"/>
      <c r="AH395" s="290"/>
    </row>
    <row r="396" spans="1:34" ht="12.75" customHeight="1"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c r="AA396" s="290"/>
      <c r="AB396" s="290"/>
      <c r="AC396" s="290"/>
      <c r="AD396" s="290"/>
      <c r="AE396" s="290"/>
      <c r="AF396" s="290"/>
      <c r="AG396" s="290"/>
      <c r="AH396" s="290"/>
    </row>
    <row r="397" spans="1:34" ht="12.75" customHeight="1"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290"/>
      <c r="AE397" s="290"/>
      <c r="AF397" s="290"/>
      <c r="AG397" s="290"/>
      <c r="AH397" s="290"/>
    </row>
    <row r="398" spans="1:34" ht="12.75" customHeight="1" x14ac:dyDescent="0.25">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row>
    <row r="399" spans="1:34" ht="12.75" customHeight="1" x14ac:dyDescent="0.25">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c r="AA399" s="290"/>
      <c r="AB399" s="290"/>
      <c r="AC399" s="290"/>
      <c r="AD399" s="290"/>
      <c r="AE399" s="290"/>
      <c r="AF399" s="290"/>
      <c r="AG399" s="290"/>
      <c r="AH399" s="290"/>
    </row>
    <row r="400" spans="1:34" ht="12.75" customHeight="1" x14ac:dyDescent="0.25">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c r="AA400" s="290"/>
      <c r="AB400" s="290"/>
      <c r="AC400" s="290"/>
      <c r="AD400" s="290"/>
      <c r="AE400" s="290"/>
      <c r="AF400" s="290"/>
      <c r="AG400" s="290"/>
      <c r="AH400" s="290"/>
    </row>
    <row r="401" spans="1:34" ht="12.75" customHeight="1" x14ac:dyDescent="0.25">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c r="AA401" s="290"/>
      <c r="AB401" s="290"/>
      <c r="AC401" s="290"/>
      <c r="AD401" s="290"/>
      <c r="AE401" s="290"/>
      <c r="AF401" s="290"/>
      <c r="AG401" s="290"/>
      <c r="AH401" s="290"/>
    </row>
    <row r="402" spans="1:34" ht="12.75" customHeight="1" x14ac:dyDescent="0.25">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row>
    <row r="403" spans="1:34" ht="12.75" customHeight="1" x14ac:dyDescent="0.25">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c r="AA403" s="290"/>
      <c r="AB403" s="290"/>
      <c r="AC403" s="290"/>
      <c r="AD403" s="290"/>
      <c r="AE403" s="290"/>
      <c r="AF403" s="290"/>
      <c r="AG403" s="290"/>
      <c r="AH403" s="290"/>
    </row>
    <row r="404" spans="1:34" ht="12.75" customHeight="1" x14ac:dyDescent="0.25">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c r="AA404" s="290"/>
      <c r="AB404" s="290"/>
      <c r="AC404" s="290"/>
      <c r="AD404" s="290"/>
      <c r="AE404" s="290"/>
      <c r="AF404" s="290"/>
      <c r="AG404" s="290"/>
      <c r="AH404" s="290"/>
    </row>
    <row r="405" spans="1:34" ht="12.75" customHeight="1" x14ac:dyDescent="0.2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row>
    <row r="406" spans="1:34" ht="12.75" customHeight="1" x14ac:dyDescent="0.25">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c r="AA406" s="290"/>
      <c r="AB406" s="290"/>
      <c r="AC406" s="290"/>
      <c r="AD406" s="290"/>
      <c r="AE406" s="290"/>
      <c r="AF406" s="290"/>
      <c r="AG406" s="290"/>
      <c r="AH406" s="290"/>
    </row>
    <row r="407" spans="1:34" ht="12.75" customHeight="1" x14ac:dyDescent="0.25">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row>
    <row r="408" spans="1:34" ht="12.75" customHeight="1" x14ac:dyDescent="0.25">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c r="AA408" s="290"/>
      <c r="AB408" s="290"/>
      <c r="AC408" s="290"/>
      <c r="AD408" s="290"/>
      <c r="AE408" s="290"/>
      <c r="AF408" s="290"/>
      <c r="AG408" s="290"/>
      <c r="AH408" s="290"/>
    </row>
    <row r="409" spans="1:34" ht="12.75" customHeight="1" x14ac:dyDescent="0.25">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290"/>
      <c r="AH409" s="290"/>
    </row>
    <row r="410" spans="1:34" ht="12.75" customHeight="1" x14ac:dyDescent="0.25">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row>
    <row r="411" spans="1:34" ht="12.75" customHeight="1" x14ac:dyDescent="0.25">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290"/>
      <c r="AF411" s="290"/>
      <c r="AG411" s="290"/>
      <c r="AH411" s="290"/>
    </row>
    <row r="412" spans="1:34" ht="12.75" customHeight="1" x14ac:dyDescent="0.25">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row>
    <row r="413" spans="1:34" ht="12.75" customHeight="1" x14ac:dyDescent="0.25">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290"/>
      <c r="AF413" s="290"/>
      <c r="AG413" s="290"/>
      <c r="AH413" s="290"/>
    </row>
    <row r="414" spans="1:34" ht="12.75" customHeight="1" x14ac:dyDescent="0.25">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290"/>
      <c r="AH414" s="290"/>
    </row>
    <row r="415" spans="1:34" ht="12.75" customHeight="1" x14ac:dyDescent="0.2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c r="AA415" s="290"/>
      <c r="AB415" s="290"/>
      <c r="AC415" s="290"/>
      <c r="AD415" s="290"/>
      <c r="AE415" s="290"/>
      <c r="AF415" s="290"/>
      <c r="AG415" s="290"/>
      <c r="AH415" s="290"/>
    </row>
    <row r="416" spans="1:34" ht="12.75" customHeight="1" x14ac:dyDescent="0.25">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row>
    <row r="417" spans="1:34" ht="12.75" customHeight="1" x14ac:dyDescent="0.25">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90"/>
      <c r="AE417" s="290"/>
      <c r="AF417" s="290"/>
      <c r="AG417" s="290"/>
      <c r="AH417" s="290"/>
    </row>
    <row r="418" spans="1:34" ht="12.75" customHeight="1" x14ac:dyDescent="0.25">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c r="AA418" s="290"/>
      <c r="AB418" s="290"/>
      <c r="AC418" s="290"/>
      <c r="AD418" s="290"/>
      <c r="AE418" s="290"/>
      <c r="AF418" s="290"/>
      <c r="AG418" s="290"/>
      <c r="AH418" s="290"/>
    </row>
    <row r="419" spans="1:34" ht="12.75" customHeight="1" x14ac:dyDescent="0.25">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290"/>
      <c r="AH419" s="290"/>
    </row>
    <row r="420" spans="1:34" ht="12.75" customHeight="1" x14ac:dyDescent="0.25">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290"/>
      <c r="AF420" s="290"/>
      <c r="AG420" s="290"/>
      <c r="AH420" s="290"/>
    </row>
    <row r="421" spans="1:34" ht="12.75" customHeight="1" x14ac:dyDescent="0.25">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c r="AA421" s="290"/>
      <c r="AB421" s="290"/>
      <c r="AC421" s="290"/>
      <c r="AD421" s="290"/>
      <c r="AE421" s="290"/>
      <c r="AF421" s="290"/>
      <c r="AG421" s="290"/>
      <c r="AH421" s="290"/>
    </row>
    <row r="422" spans="1:34" ht="12.75" customHeight="1" x14ac:dyDescent="0.25">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row>
    <row r="423" spans="1:34" ht="12.75" customHeight="1" x14ac:dyDescent="0.25">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290"/>
      <c r="AH423" s="290"/>
    </row>
    <row r="424" spans="1:34" ht="12.75" customHeight="1" x14ac:dyDescent="0.25">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290"/>
      <c r="AE424" s="290"/>
      <c r="AF424" s="290"/>
      <c r="AG424" s="290"/>
      <c r="AH424" s="290"/>
    </row>
    <row r="425" spans="1:34" ht="12.75" customHeight="1" x14ac:dyDescent="0.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row>
    <row r="426" spans="1:34" ht="12.75" customHeight="1" x14ac:dyDescent="0.25">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290"/>
      <c r="AH426" s="290"/>
    </row>
    <row r="427" spans="1:34" ht="12.75" customHeight="1" x14ac:dyDescent="0.25">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c r="AA427" s="290"/>
      <c r="AB427" s="290"/>
      <c r="AC427" s="290"/>
      <c r="AD427" s="290"/>
      <c r="AE427" s="290"/>
      <c r="AF427" s="290"/>
      <c r="AG427" s="290"/>
      <c r="AH427" s="290"/>
    </row>
    <row r="428" spans="1:34" ht="12.75" customHeight="1" x14ac:dyDescent="0.25">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290"/>
      <c r="AH428" s="290"/>
    </row>
    <row r="429" spans="1:34" ht="12.75" customHeight="1" x14ac:dyDescent="0.25">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c r="AA429" s="290"/>
      <c r="AB429" s="290"/>
      <c r="AC429" s="290"/>
      <c r="AD429" s="290"/>
      <c r="AE429" s="290"/>
      <c r="AF429" s="290"/>
      <c r="AG429" s="290"/>
      <c r="AH429" s="290"/>
    </row>
    <row r="430" spans="1:34" ht="12.75" customHeight="1" x14ac:dyDescent="0.25">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c r="AA430" s="290"/>
      <c r="AB430" s="290"/>
      <c r="AC430" s="290"/>
      <c r="AD430" s="290"/>
      <c r="AE430" s="290"/>
      <c r="AF430" s="290"/>
      <c r="AG430" s="290"/>
      <c r="AH430" s="290"/>
    </row>
    <row r="431" spans="1:34" ht="12.75" customHeight="1" x14ac:dyDescent="0.25">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c r="AA431" s="290"/>
      <c r="AB431" s="290"/>
      <c r="AC431" s="290"/>
      <c r="AD431" s="290"/>
      <c r="AE431" s="290"/>
      <c r="AF431" s="290"/>
      <c r="AG431" s="290"/>
      <c r="AH431" s="290"/>
    </row>
    <row r="432" spans="1:34" ht="12.75" customHeight="1" x14ac:dyDescent="0.25">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row>
    <row r="433" spans="1:34" ht="12.75" customHeight="1" x14ac:dyDescent="0.25">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90"/>
      <c r="AE433" s="290"/>
      <c r="AF433" s="290"/>
      <c r="AG433" s="290"/>
      <c r="AH433" s="290"/>
    </row>
    <row r="434" spans="1:34" ht="12.75" customHeight="1" x14ac:dyDescent="0.25">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290"/>
      <c r="AH434" s="290"/>
    </row>
    <row r="435" spans="1:34" ht="12.75" customHeight="1" x14ac:dyDescent="0.2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290"/>
      <c r="AH435" s="290"/>
    </row>
    <row r="436" spans="1:34" ht="12.75" customHeight="1" x14ac:dyDescent="0.25">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c r="AA436" s="290"/>
      <c r="AB436" s="290"/>
      <c r="AC436" s="290"/>
      <c r="AD436" s="290"/>
      <c r="AE436" s="290"/>
      <c r="AF436" s="290"/>
      <c r="AG436" s="290"/>
      <c r="AH436" s="290"/>
    </row>
    <row r="437" spans="1:34" ht="12.75" customHeight="1" x14ac:dyDescent="0.25">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row>
    <row r="438" spans="1:34" ht="12.75" customHeight="1" x14ac:dyDescent="0.25">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90"/>
      <c r="AE438" s="290"/>
      <c r="AF438" s="290"/>
      <c r="AG438" s="290"/>
      <c r="AH438" s="290"/>
    </row>
    <row r="439" spans="1:34" ht="12.75" customHeight="1" x14ac:dyDescent="0.25">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290"/>
      <c r="AH439" s="290"/>
    </row>
    <row r="440" spans="1:34" ht="12.75" customHeight="1" x14ac:dyDescent="0.25">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row>
    <row r="441" spans="1:34" ht="12.75" customHeight="1" x14ac:dyDescent="0.25">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290"/>
      <c r="AH441" s="290"/>
    </row>
    <row r="442" spans="1:34" ht="12.75" customHeight="1" x14ac:dyDescent="0.25">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row>
    <row r="443" spans="1:34" ht="12.75" customHeight="1" x14ac:dyDescent="0.25">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row>
    <row r="444" spans="1:34" ht="12.75" customHeight="1" x14ac:dyDescent="0.25">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290"/>
      <c r="AF444" s="290"/>
      <c r="AG444" s="290"/>
      <c r="AH444" s="290"/>
    </row>
    <row r="445" spans="1:34" ht="12.75" customHeight="1" x14ac:dyDescent="0.2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90"/>
      <c r="AE445" s="290"/>
      <c r="AF445" s="290"/>
      <c r="AG445" s="290"/>
      <c r="AH445" s="290"/>
    </row>
    <row r="446" spans="1:34" ht="12.75" customHeight="1" x14ac:dyDescent="0.25">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row>
    <row r="447" spans="1:34" ht="12.75" customHeight="1" x14ac:dyDescent="0.25">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290"/>
      <c r="AE447" s="290"/>
      <c r="AF447" s="290"/>
      <c r="AG447" s="290"/>
      <c r="AH447" s="290"/>
    </row>
    <row r="448" spans="1:34" ht="12.75" customHeight="1" x14ac:dyDescent="0.25">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c r="AA448" s="290"/>
      <c r="AB448" s="290"/>
      <c r="AC448" s="290"/>
      <c r="AD448" s="290"/>
      <c r="AE448" s="290"/>
      <c r="AF448" s="290"/>
      <c r="AG448" s="290"/>
      <c r="AH448" s="290"/>
    </row>
    <row r="449" spans="1:34" ht="12.75" customHeight="1" x14ac:dyDescent="0.25">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90"/>
      <c r="AE449" s="290"/>
      <c r="AF449" s="290"/>
      <c r="AG449" s="290"/>
      <c r="AH449" s="290"/>
    </row>
    <row r="450" spans="1:34" ht="12.75" customHeight="1" x14ac:dyDescent="0.25">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c r="AA450" s="290"/>
      <c r="AB450" s="290"/>
      <c r="AC450" s="290"/>
      <c r="AD450" s="290"/>
      <c r="AE450" s="290"/>
      <c r="AF450" s="290"/>
      <c r="AG450" s="290"/>
      <c r="AH450" s="290"/>
    </row>
    <row r="451" spans="1:34" ht="12.75" customHeight="1" x14ac:dyDescent="0.25">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90"/>
      <c r="AF451" s="290"/>
      <c r="AG451" s="290"/>
      <c r="AH451" s="290"/>
    </row>
    <row r="452" spans="1:34" ht="12.75" customHeight="1" x14ac:dyDescent="0.25">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row>
    <row r="453" spans="1:34" ht="12.75" customHeight="1" x14ac:dyDescent="0.25">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90"/>
      <c r="AF453" s="290"/>
      <c r="AG453" s="290"/>
      <c r="AH453" s="290"/>
    </row>
    <row r="454" spans="1:34" ht="12.75" customHeight="1" x14ac:dyDescent="0.25">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row>
    <row r="455" spans="1:34" ht="12.75" customHeight="1" x14ac:dyDescent="0.2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c r="AA455" s="290"/>
      <c r="AB455" s="290"/>
      <c r="AC455" s="290"/>
      <c r="AD455" s="290"/>
      <c r="AE455" s="290"/>
      <c r="AF455" s="290"/>
      <c r="AG455" s="290"/>
      <c r="AH455" s="290"/>
    </row>
    <row r="456" spans="1:34" ht="12.75" customHeight="1" x14ac:dyDescent="0.25">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290"/>
      <c r="AE456" s="290"/>
      <c r="AF456" s="290"/>
      <c r="AG456" s="290"/>
      <c r="AH456" s="290"/>
    </row>
    <row r="457" spans="1:34" ht="12.75" customHeight="1" x14ac:dyDescent="0.25">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90"/>
      <c r="AF457" s="290"/>
      <c r="AG457" s="290"/>
      <c r="AH457" s="290"/>
    </row>
    <row r="458" spans="1:34" ht="12.75" customHeight="1" x14ac:dyDescent="0.25">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row>
    <row r="459" spans="1:34" ht="12.75" customHeight="1" x14ac:dyDescent="0.25">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c r="AA459" s="290"/>
      <c r="AB459" s="290"/>
      <c r="AC459" s="290"/>
      <c r="AD459" s="290"/>
      <c r="AE459" s="290"/>
      <c r="AF459" s="290"/>
      <c r="AG459" s="290"/>
      <c r="AH459" s="290"/>
    </row>
    <row r="460" spans="1:34" ht="12.75" customHeight="1" x14ac:dyDescent="0.25">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c r="AA460" s="290"/>
      <c r="AB460" s="290"/>
      <c r="AC460" s="290"/>
      <c r="AD460" s="290"/>
      <c r="AE460" s="290"/>
      <c r="AF460" s="290"/>
      <c r="AG460" s="290"/>
      <c r="AH460" s="290"/>
    </row>
    <row r="461" spans="1:34" ht="12.75" customHeight="1" x14ac:dyDescent="0.25">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c r="AA461" s="290"/>
      <c r="AB461" s="290"/>
      <c r="AC461" s="290"/>
      <c r="AD461" s="290"/>
      <c r="AE461" s="290"/>
      <c r="AF461" s="290"/>
      <c r="AG461" s="290"/>
      <c r="AH461" s="290"/>
    </row>
    <row r="462" spans="1:34" ht="12.75" customHeight="1" x14ac:dyDescent="0.25">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row>
    <row r="463" spans="1:34" ht="12.75" customHeight="1" x14ac:dyDescent="0.25">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290"/>
      <c r="AF463" s="290"/>
      <c r="AG463" s="290"/>
      <c r="AH463" s="290"/>
    </row>
    <row r="464" spans="1:34" ht="12.75" customHeight="1" x14ac:dyDescent="0.25">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c r="AA464" s="290"/>
      <c r="AB464" s="290"/>
      <c r="AC464" s="290"/>
      <c r="AD464" s="290"/>
      <c r="AE464" s="290"/>
      <c r="AF464" s="290"/>
      <c r="AG464" s="290"/>
      <c r="AH464" s="290"/>
    </row>
    <row r="465" spans="1:34" ht="12.75" customHeight="1" x14ac:dyDescent="0.2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c r="AA465" s="290"/>
      <c r="AB465" s="290"/>
      <c r="AC465" s="290"/>
      <c r="AD465" s="290"/>
      <c r="AE465" s="290"/>
      <c r="AF465" s="290"/>
      <c r="AG465" s="290"/>
      <c r="AH465" s="290"/>
    </row>
    <row r="466" spans="1:34" ht="12.75" customHeight="1" x14ac:dyDescent="0.25">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90"/>
      <c r="AE466" s="290"/>
      <c r="AF466" s="290"/>
      <c r="AG466" s="290"/>
      <c r="AH466" s="290"/>
    </row>
    <row r="467" spans="1:34" ht="12.75" customHeight="1" x14ac:dyDescent="0.25">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c r="AA467" s="290"/>
      <c r="AB467" s="290"/>
      <c r="AC467" s="290"/>
      <c r="AD467" s="290"/>
      <c r="AE467" s="290"/>
      <c r="AF467" s="290"/>
      <c r="AG467" s="290"/>
      <c r="AH467" s="290"/>
    </row>
    <row r="468" spans="1:34" ht="12.75" customHeight="1" x14ac:dyDescent="0.25">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c r="AA468" s="290"/>
      <c r="AB468" s="290"/>
      <c r="AC468" s="290"/>
      <c r="AD468" s="290"/>
      <c r="AE468" s="290"/>
      <c r="AF468" s="290"/>
      <c r="AG468" s="290"/>
      <c r="AH468" s="290"/>
    </row>
    <row r="469" spans="1:34" ht="12.75" customHeight="1" x14ac:dyDescent="0.25">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row>
    <row r="470" spans="1:34" ht="12.75" customHeight="1" x14ac:dyDescent="0.25">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row>
    <row r="471" spans="1:34" ht="12.75" customHeight="1" x14ac:dyDescent="0.25">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290"/>
      <c r="AF471" s="290"/>
      <c r="AG471" s="290"/>
      <c r="AH471" s="290"/>
    </row>
    <row r="472" spans="1:34" ht="12.75" customHeight="1" x14ac:dyDescent="0.25">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row>
    <row r="473" spans="1:34" ht="12.75" customHeight="1" x14ac:dyDescent="0.25">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290"/>
      <c r="AF473" s="290"/>
      <c r="AG473" s="290"/>
      <c r="AH473" s="290"/>
    </row>
    <row r="474" spans="1:34" ht="12.75" customHeight="1" x14ac:dyDescent="0.25">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90"/>
      <c r="AE474" s="290"/>
      <c r="AF474" s="290"/>
      <c r="AG474" s="290"/>
      <c r="AH474" s="290"/>
    </row>
    <row r="475" spans="1:34" ht="12.75" customHeight="1" x14ac:dyDescent="0.2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90"/>
      <c r="AE475" s="290"/>
      <c r="AF475" s="290"/>
      <c r="AG475" s="290"/>
      <c r="AH475" s="290"/>
    </row>
    <row r="476" spans="1:34" ht="12.75" customHeight="1" x14ac:dyDescent="0.25">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c r="AA476" s="290"/>
      <c r="AB476" s="290"/>
      <c r="AC476" s="290"/>
      <c r="AD476" s="290"/>
      <c r="AE476" s="290"/>
      <c r="AF476" s="290"/>
      <c r="AG476" s="290"/>
      <c r="AH476" s="290"/>
    </row>
    <row r="477" spans="1:34" ht="12.75" customHeight="1" x14ac:dyDescent="0.25">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c r="AA477" s="290"/>
      <c r="AB477" s="290"/>
      <c r="AC477" s="290"/>
      <c r="AD477" s="290"/>
      <c r="AE477" s="290"/>
      <c r="AF477" s="290"/>
      <c r="AG477" s="290"/>
      <c r="AH477" s="290"/>
    </row>
    <row r="478" spans="1:34" ht="12.75" customHeight="1" x14ac:dyDescent="0.25">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row>
    <row r="479" spans="1:34" ht="12.75" customHeight="1" x14ac:dyDescent="0.25">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row>
    <row r="480" spans="1:34" ht="12.75" customHeight="1" x14ac:dyDescent="0.25">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290"/>
      <c r="AF480" s="290"/>
      <c r="AG480" s="290"/>
      <c r="AH480" s="290"/>
    </row>
    <row r="481" spans="1:34" ht="12.75" customHeight="1" x14ac:dyDescent="0.25">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290"/>
      <c r="AE481" s="290"/>
      <c r="AF481" s="290"/>
      <c r="AG481" s="290"/>
      <c r="AH481" s="290"/>
    </row>
    <row r="482" spans="1:34" ht="12.75" customHeight="1" x14ac:dyDescent="0.25">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row>
    <row r="483" spans="1:34" ht="12.75" customHeight="1" x14ac:dyDescent="0.25">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90"/>
      <c r="AE483" s="290"/>
      <c r="AF483" s="290"/>
      <c r="AG483" s="290"/>
      <c r="AH483" s="290"/>
    </row>
    <row r="484" spans="1:34" ht="12.75" customHeight="1" x14ac:dyDescent="0.25">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c r="AA484" s="290"/>
      <c r="AB484" s="290"/>
      <c r="AC484" s="290"/>
      <c r="AD484" s="290"/>
      <c r="AE484" s="290"/>
      <c r="AF484" s="290"/>
      <c r="AG484" s="290"/>
      <c r="AH484" s="290"/>
    </row>
    <row r="485" spans="1:34" ht="12.75" customHeight="1" x14ac:dyDescent="0.2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290"/>
      <c r="AE485" s="290"/>
      <c r="AF485" s="290"/>
      <c r="AG485" s="290"/>
      <c r="AH485" s="290"/>
    </row>
    <row r="486" spans="1:34" ht="12.75" customHeight="1" x14ac:dyDescent="0.25">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290"/>
      <c r="AE486" s="290"/>
      <c r="AF486" s="290"/>
      <c r="AG486" s="290"/>
      <c r="AH486" s="290"/>
    </row>
    <row r="487" spans="1:34" ht="12.75" customHeight="1" x14ac:dyDescent="0.25">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290"/>
      <c r="AE487" s="290"/>
      <c r="AF487" s="290"/>
      <c r="AG487" s="290"/>
      <c r="AH487" s="290"/>
    </row>
    <row r="488" spans="1:34" ht="12.75" customHeight="1" x14ac:dyDescent="0.25">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row>
    <row r="489" spans="1:34" ht="12.75" customHeight="1" x14ac:dyDescent="0.25">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c r="AA489" s="290"/>
      <c r="AB489" s="290"/>
      <c r="AC489" s="290"/>
      <c r="AD489" s="290"/>
      <c r="AE489" s="290"/>
      <c r="AF489" s="290"/>
      <c r="AG489" s="290"/>
      <c r="AH489" s="290"/>
    </row>
    <row r="490" spans="1:34" ht="12.75" customHeight="1" x14ac:dyDescent="0.25">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c r="AA490" s="290"/>
      <c r="AB490" s="290"/>
      <c r="AC490" s="290"/>
      <c r="AD490" s="290"/>
      <c r="AE490" s="290"/>
      <c r="AF490" s="290"/>
      <c r="AG490" s="290"/>
      <c r="AH490" s="290"/>
    </row>
    <row r="491" spans="1:34" ht="12.75" customHeight="1" x14ac:dyDescent="0.25">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90"/>
      <c r="AE491" s="290"/>
      <c r="AF491" s="290"/>
      <c r="AG491" s="290"/>
      <c r="AH491" s="290"/>
    </row>
    <row r="492" spans="1:34" ht="12.75" customHeight="1" x14ac:dyDescent="0.25">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row>
    <row r="493" spans="1:34" ht="12.75" customHeight="1" x14ac:dyDescent="0.25">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290"/>
      <c r="AH493" s="290"/>
    </row>
    <row r="494" spans="1:34" ht="12.75" customHeight="1" x14ac:dyDescent="0.25">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row>
    <row r="495" spans="1:34" ht="12.75" customHeight="1" x14ac:dyDescent="0.2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290"/>
      <c r="AH495" s="290"/>
    </row>
    <row r="496" spans="1:34" ht="12.75" customHeight="1" x14ac:dyDescent="0.25">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c r="AA496" s="290"/>
      <c r="AB496" s="290"/>
      <c r="AC496" s="290"/>
      <c r="AD496" s="290"/>
      <c r="AE496" s="290"/>
      <c r="AF496" s="290"/>
      <c r="AG496" s="290"/>
      <c r="AH496" s="290"/>
    </row>
    <row r="497" spans="1:34" ht="12.75" customHeight="1" x14ac:dyDescent="0.25">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row>
    <row r="498" spans="1:34" ht="12.75" customHeight="1" x14ac:dyDescent="0.25">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290"/>
      <c r="AH498" s="290"/>
    </row>
    <row r="499" spans="1:34" ht="12.75" customHeight="1" x14ac:dyDescent="0.25">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290"/>
      <c r="AH499" s="290"/>
    </row>
    <row r="500" spans="1:34" ht="12.75" customHeight="1" x14ac:dyDescent="0.25">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290"/>
      <c r="AH500" s="290"/>
    </row>
    <row r="501" spans="1:34" ht="12.75" customHeight="1" x14ac:dyDescent="0.25">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290"/>
      <c r="AH501" s="290"/>
    </row>
    <row r="502" spans="1:34" ht="12.75" customHeight="1" x14ac:dyDescent="0.25">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row>
    <row r="503" spans="1:34" ht="12.75" customHeight="1" x14ac:dyDescent="0.25">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c r="AA503" s="290"/>
      <c r="AB503" s="290"/>
      <c r="AC503" s="290"/>
      <c r="AD503" s="290"/>
      <c r="AE503" s="290"/>
      <c r="AF503" s="290"/>
      <c r="AG503" s="290"/>
      <c r="AH503" s="290"/>
    </row>
    <row r="504" spans="1:34" ht="12.75" customHeight="1" x14ac:dyDescent="0.25">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290"/>
      <c r="AH504" s="290"/>
    </row>
    <row r="505" spans="1:34" ht="12.75" customHeight="1" x14ac:dyDescent="0.2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290"/>
      <c r="AH505" s="290"/>
    </row>
    <row r="506" spans="1:34" ht="12.75" customHeight="1" x14ac:dyDescent="0.25">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row>
    <row r="507" spans="1:34" ht="12.75" customHeight="1" x14ac:dyDescent="0.25">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290"/>
      <c r="AH507" s="290"/>
    </row>
    <row r="508" spans="1:34" ht="12.75" customHeight="1" x14ac:dyDescent="0.25">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290"/>
      <c r="AH508" s="290"/>
    </row>
    <row r="509" spans="1:34" ht="12.75" customHeight="1" x14ac:dyDescent="0.25">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290"/>
      <c r="AH509" s="290"/>
    </row>
    <row r="510" spans="1:34" ht="12.75" customHeight="1" x14ac:dyDescent="0.25">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290"/>
      <c r="AH510" s="290"/>
    </row>
    <row r="511" spans="1:34" ht="12.75" customHeight="1" x14ac:dyDescent="0.25">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290"/>
      <c r="AH511" s="290"/>
    </row>
    <row r="512" spans="1:34" ht="12.75" customHeight="1" x14ac:dyDescent="0.25">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290"/>
      <c r="AH512" s="290"/>
    </row>
    <row r="513" spans="1:34" ht="12.75" customHeight="1" x14ac:dyDescent="0.25">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290"/>
      <c r="AH513" s="290"/>
    </row>
    <row r="514" spans="1:34" ht="12.75" customHeight="1" x14ac:dyDescent="0.25">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290"/>
      <c r="AH514" s="290"/>
    </row>
    <row r="515" spans="1:34" ht="12.75" customHeight="1" x14ac:dyDescent="0.2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290"/>
      <c r="AF515" s="290"/>
      <c r="AG515" s="290"/>
      <c r="AH515" s="290"/>
    </row>
    <row r="516" spans="1:34" ht="12.75" customHeight="1" x14ac:dyDescent="0.25">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290"/>
      <c r="AH516" s="290"/>
    </row>
    <row r="517" spans="1:34" ht="12.75" customHeight="1" x14ac:dyDescent="0.25">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c r="AA517" s="290"/>
      <c r="AB517" s="290"/>
      <c r="AC517" s="290"/>
      <c r="AD517" s="290"/>
      <c r="AE517" s="290"/>
      <c r="AF517" s="290"/>
      <c r="AG517" s="290"/>
      <c r="AH517" s="290"/>
    </row>
    <row r="518" spans="1:34" ht="12.75" customHeight="1" x14ac:dyDescent="0.25">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row>
    <row r="519" spans="1:34" ht="12.75" customHeight="1" x14ac:dyDescent="0.25">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290"/>
      <c r="AH519" s="290"/>
    </row>
    <row r="520" spans="1:34" ht="12.75" customHeight="1" x14ac:dyDescent="0.25">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290"/>
      <c r="AH520" s="290"/>
    </row>
    <row r="521" spans="1:34" ht="12.75" customHeight="1" x14ac:dyDescent="0.25">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290"/>
      <c r="AH521" s="290"/>
    </row>
    <row r="522" spans="1:34" ht="12.75" customHeight="1" x14ac:dyDescent="0.25">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row>
    <row r="523" spans="1:34" ht="12.75" customHeight="1" x14ac:dyDescent="0.25">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c r="AA523" s="290"/>
      <c r="AB523" s="290"/>
      <c r="AC523" s="290"/>
      <c r="AD523" s="290"/>
      <c r="AE523" s="290"/>
      <c r="AF523" s="290"/>
      <c r="AG523" s="290"/>
      <c r="AH523" s="290"/>
    </row>
    <row r="524" spans="1:34" ht="12.75" customHeight="1" x14ac:dyDescent="0.25">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row>
    <row r="525" spans="1:34" ht="12.75" customHeight="1" x14ac:dyDescent="0.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290"/>
      <c r="AH525" s="290"/>
    </row>
    <row r="526" spans="1:34" ht="12.75" customHeight="1" x14ac:dyDescent="0.25">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290"/>
      <c r="AH526" s="290"/>
    </row>
    <row r="527" spans="1:34" ht="12.75" customHeight="1" x14ac:dyDescent="0.25">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290"/>
      <c r="AH527" s="290"/>
    </row>
    <row r="528" spans="1:34" ht="12.75" customHeight="1" x14ac:dyDescent="0.25">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290"/>
      <c r="AH528" s="290"/>
    </row>
    <row r="529" spans="1:34" ht="12.75" customHeight="1" x14ac:dyDescent="0.25">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290"/>
      <c r="AH529" s="290"/>
    </row>
    <row r="530" spans="1:34" ht="12.75" customHeight="1" x14ac:dyDescent="0.25">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row>
    <row r="531" spans="1:34" ht="12.75" customHeight="1" x14ac:dyDescent="0.25">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290"/>
      <c r="AH531" s="290"/>
    </row>
    <row r="532" spans="1:34" ht="12.75" customHeight="1" x14ac:dyDescent="0.25">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row>
    <row r="533" spans="1:34" ht="12.75" customHeight="1" x14ac:dyDescent="0.25">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row>
    <row r="534" spans="1:34" ht="12.75" customHeight="1" x14ac:dyDescent="0.25">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290"/>
      <c r="AH534" s="290"/>
    </row>
    <row r="535" spans="1:34" ht="12.75" customHeight="1" x14ac:dyDescent="0.2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290"/>
      <c r="AH535" s="290"/>
    </row>
    <row r="536" spans="1:34" ht="12.75" customHeight="1" x14ac:dyDescent="0.25">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290"/>
      <c r="AH536" s="290"/>
    </row>
    <row r="537" spans="1:34" ht="12.75" customHeight="1" x14ac:dyDescent="0.25">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290"/>
      <c r="AH537" s="290"/>
    </row>
    <row r="538" spans="1:34" ht="12.75" customHeight="1" x14ac:dyDescent="0.25">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290"/>
      <c r="AH538" s="290"/>
    </row>
    <row r="539" spans="1:34" ht="12.75" customHeight="1" x14ac:dyDescent="0.25">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c r="AA539" s="290"/>
      <c r="AB539" s="290"/>
      <c r="AC539" s="290"/>
      <c r="AD539" s="290"/>
      <c r="AE539" s="290"/>
      <c r="AF539" s="290"/>
      <c r="AG539" s="290"/>
      <c r="AH539" s="290"/>
    </row>
    <row r="540" spans="1:34" ht="12.75" customHeight="1" x14ac:dyDescent="0.25">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290"/>
      <c r="AH540" s="290"/>
    </row>
    <row r="541" spans="1:34" ht="12.75" customHeight="1" x14ac:dyDescent="0.25">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290"/>
      <c r="AH541" s="290"/>
    </row>
    <row r="542" spans="1:34" ht="12.75" customHeight="1" x14ac:dyDescent="0.25">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290"/>
      <c r="AH542" s="290"/>
    </row>
    <row r="543" spans="1:34" ht="12.75" customHeight="1" x14ac:dyDescent="0.25">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290"/>
      <c r="AH543" s="290"/>
    </row>
    <row r="544" spans="1:34" ht="12.75" customHeight="1" x14ac:dyDescent="0.25">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290"/>
      <c r="AH544" s="290"/>
    </row>
    <row r="545" spans="1:34" ht="12.75" customHeight="1" x14ac:dyDescent="0.2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290"/>
      <c r="AH545" s="290"/>
    </row>
    <row r="546" spans="1:34" ht="12.75" customHeight="1" x14ac:dyDescent="0.25">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290"/>
      <c r="AH546" s="290"/>
    </row>
    <row r="547" spans="1:34" ht="12.75" customHeight="1" x14ac:dyDescent="0.25">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290"/>
      <c r="AH547" s="290"/>
    </row>
    <row r="548" spans="1:34" ht="12.75" customHeight="1" x14ac:dyDescent="0.25">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290"/>
      <c r="AE548" s="290"/>
      <c r="AF548" s="290"/>
      <c r="AG548" s="290"/>
      <c r="AH548" s="290"/>
    </row>
    <row r="549" spans="1:34" ht="12.75" customHeight="1" x14ac:dyDescent="0.25">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290"/>
      <c r="AH549" s="290"/>
    </row>
    <row r="550" spans="1:34" ht="12.75" customHeight="1" x14ac:dyDescent="0.25">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290"/>
      <c r="AH550" s="290"/>
    </row>
    <row r="551" spans="1:34" ht="12.75" customHeight="1" x14ac:dyDescent="0.25">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row>
    <row r="552" spans="1:34" ht="12.75" customHeight="1" x14ac:dyDescent="0.25">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row>
    <row r="553" spans="1:34" ht="12.75" customHeight="1" x14ac:dyDescent="0.25">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90"/>
      <c r="AF553" s="290"/>
      <c r="AG553" s="290"/>
      <c r="AH553" s="290"/>
    </row>
    <row r="554" spans="1:34" ht="12.75" customHeight="1" x14ac:dyDescent="0.25">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row>
    <row r="555" spans="1:34" ht="12.75" customHeight="1" x14ac:dyDescent="0.2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290"/>
      <c r="AH555" s="290"/>
    </row>
    <row r="556" spans="1:34" ht="12.75" customHeight="1" x14ac:dyDescent="0.25">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290"/>
      <c r="AH556" s="290"/>
    </row>
    <row r="557" spans="1:34" ht="12.75" customHeight="1" x14ac:dyDescent="0.25">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290"/>
      <c r="AH557" s="290"/>
    </row>
    <row r="558" spans="1:34" ht="12.75" customHeight="1" x14ac:dyDescent="0.25">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290"/>
      <c r="AH558" s="290"/>
    </row>
    <row r="559" spans="1:34" ht="12.75" customHeight="1" x14ac:dyDescent="0.25">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290"/>
      <c r="AH559" s="290"/>
    </row>
    <row r="560" spans="1:34" ht="12.75" customHeight="1" x14ac:dyDescent="0.25">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row>
    <row r="561" spans="1:34" ht="12.75" customHeight="1" x14ac:dyDescent="0.25">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290"/>
      <c r="AH561" s="290"/>
    </row>
    <row r="562" spans="1:34" ht="12.75" customHeight="1" x14ac:dyDescent="0.25">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row>
    <row r="563" spans="1:34" ht="12.75" customHeight="1" x14ac:dyDescent="0.25">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290"/>
      <c r="AH563" s="290"/>
    </row>
    <row r="564" spans="1:34" ht="12.75" customHeight="1" x14ac:dyDescent="0.25">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290"/>
      <c r="AH564" s="290"/>
    </row>
    <row r="565" spans="1:34" ht="12.75" customHeight="1" x14ac:dyDescent="0.2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290"/>
      <c r="AH565" s="290"/>
    </row>
    <row r="566" spans="1:34" ht="12.75" customHeight="1" x14ac:dyDescent="0.25">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row>
    <row r="567" spans="1:34" ht="12.75" customHeight="1" x14ac:dyDescent="0.25">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290"/>
      <c r="AH567" s="290"/>
    </row>
    <row r="568" spans="1:34" ht="12.75" customHeight="1" x14ac:dyDescent="0.25">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290"/>
      <c r="AH568" s="290"/>
    </row>
    <row r="569" spans="1:34" ht="12.75" customHeight="1" x14ac:dyDescent="0.25">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290"/>
      <c r="AH569" s="290"/>
    </row>
    <row r="570" spans="1:34" ht="12.75" customHeight="1" x14ac:dyDescent="0.25">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290"/>
      <c r="AH570" s="290"/>
    </row>
    <row r="571" spans="1:34" ht="12.75" customHeight="1" x14ac:dyDescent="0.25">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290"/>
      <c r="AH571" s="290"/>
    </row>
    <row r="572" spans="1:34" ht="12.75" customHeight="1" x14ac:dyDescent="0.25">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290"/>
      <c r="AH572" s="290"/>
    </row>
    <row r="573" spans="1:34" ht="12.75" customHeight="1" x14ac:dyDescent="0.25">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290"/>
      <c r="AF573" s="290"/>
      <c r="AG573" s="290"/>
      <c r="AH573" s="290"/>
    </row>
    <row r="574" spans="1:34" ht="12.75" customHeight="1" x14ac:dyDescent="0.25">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c r="AA574" s="290"/>
      <c r="AB574" s="290"/>
      <c r="AC574" s="290"/>
      <c r="AD574" s="290"/>
      <c r="AE574" s="290"/>
      <c r="AF574" s="290"/>
      <c r="AG574" s="290"/>
      <c r="AH574" s="290"/>
    </row>
    <row r="575" spans="1:34" ht="12.75" customHeight="1" x14ac:dyDescent="0.2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c r="AA575" s="290"/>
      <c r="AB575" s="290"/>
      <c r="AC575" s="290"/>
      <c r="AD575" s="290"/>
      <c r="AE575" s="290"/>
      <c r="AF575" s="290"/>
      <c r="AG575" s="290"/>
      <c r="AH575" s="290"/>
    </row>
    <row r="576" spans="1:34" ht="12.75" customHeight="1" x14ac:dyDescent="0.25">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c r="AA576" s="290"/>
      <c r="AB576" s="290"/>
      <c r="AC576" s="290"/>
      <c r="AD576" s="290"/>
      <c r="AE576" s="290"/>
      <c r="AF576" s="290"/>
      <c r="AG576" s="290"/>
      <c r="AH576" s="290"/>
    </row>
    <row r="577" spans="1:34" ht="12.75" customHeight="1" x14ac:dyDescent="0.25">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290"/>
      <c r="AF577" s="290"/>
      <c r="AG577" s="290"/>
      <c r="AH577" s="290"/>
    </row>
    <row r="578" spans="1:34" ht="12.75" customHeight="1" x14ac:dyDescent="0.25">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90"/>
      <c r="AE578" s="290"/>
      <c r="AF578" s="290"/>
      <c r="AG578" s="290"/>
      <c r="AH578" s="290"/>
    </row>
    <row r="579" spans="1:34" ht="12.75" customHeight="1" x14ac:dyDescent="0.25">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c r="AA579" s="290"/>
      <c r="AB579" s="290"/>
      <c r="AC579" s="290"/>
      <c r="AD579" s="290"/>
      <c r="AE579" s="290"/>
      <c r="AF579" s="290"/>
      <c r="AG579" s="290"/>
      <c r="AH579" s="290"/>
    </row>
    <row r="580" spans="1:34" ht="12.75" customHeight="1" x14ac:dyDescent="0.25">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290"/>
      <c r="AF580" s="290"/>
      <c r="AG580" s="290"/>
      <c r="AH580" s="290"/>
    </row>
    <row r="581" spans="1:34" ht="12.75" customHeight="1" x14ac:dyDescent="0.25">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c r="AA581" s="290"/>
      <c r="AB581" s="290"/>
      <c r="AC581" s="290"/>
      <c r="AD581" s="290"/>
      <c r="AE581" s="290"/>
      <c r="AF581" s="290"/>
      <c r="AG581" s="290"/>
      <c r="AH581" s="290"/>
    </row>
    <row r="582" spans="1:34" ht="12.75" customHeight="1" x14ac:dyDescent="0.25">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row>
    <row r="583" spans="1:34" ht="12.75" customHeight="1" x14ac:dyDescent="0.25">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90"/>
      <c r="AE583" s="290"/>
      <c r="AF583" s="290"/>
      <c r="AG583" s="290"/>
      <c r="AH583" s="290"/>
    </row>
    <row r="584" spans="1:34" ht="12.75" customHeight="1" x14ac:dyDescent="0.25">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290"/>
      <c r="AF584" s="290"/>
      <c r="AG584" s="290"/>
      <c r="AH584" s="290"/>
    </row>
    <row r="585" spans="1:34" ht="12.75" customHeight="1" x14ac:dyDescent="0.2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290"/>
      <c r="AE585" s="290"/>
      <c r="AF585" s="290"/>
      <c r="AG585" s="290"/>
      <c r="AH585" s="290"/>
    </row>
    <row r="586" spans="1:34" ht="12.75" customHeight="1" x14ac:dyDescent="0.25">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290"/>
      <c r="AE586" s="290"/>
      <c r="AF586" s="290"/>
      <c r="AG586" s="290"/>
      <c r="AH586" s="290"/>
    </row>
    <row r="587" spans="1:34" ht="12.75" customHeight="1" x14ac:dyDescent="0.25">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c r="AA587" s="290"/>
      <c r="AB587" s="290"/>
      <c r="AC587" s="290"/>
      <c r="AD587" s="290"/>
      <c r="AE587" s="290"/>
      <c r="AF587" s="290"/>
      <c r="AG587" s="290"/>
      <c r="AH587" s="290"/>
    </row>
    <row r="588" spans="1:34" ht="12.75" customHeight="1" x14ac:dyDescent="0.25">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c r="AA588" s="290"/>
      <c r="AB588" s="290"/>
      <c r="AC588" s="290"/>
      <c r="AD588" s="290"/>
      <c r="AE588" s="290"/>
      <c r="AF588" s="290"/>
      <c r="AG588" s="290"/>
      <c r="AH588" s="290"/>
    </row>
    <row r="589" spans="1:34" ht="12.75" customHeight="1" x14ac:dyDescent="0.25">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c r="AA589" s="290"/>
      <c r="AB589" s="290"/>
      <c r="AC589" s="290"/>
      <c r="AD589" s="290"/>
      <c r="AE589" s="290"/>
      <c r="AF589" s="290"/>
      <c r="AG589" s="290"/>
      <c r="AH589" s="290"/>
    </row>
    <row r="590" spans="1:34" ht="12.75" customHeight="1" x14ac:dyDescent="0.25">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row>
    <row r="591" spans="1:34" ht="12.75" customHeight="1" x14ac:dyDescent="0.25">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290"/>
      <c r="AE591" s="290"/>
      <c r="AF591" s="290"/>
      <c r="AG591" s="290"/>
      <c r="AH591" s="290"/>
    </row>
    <row r="592" spans="1:34" ht="12.75" customHeight="1" x14ac:dyDescent="0.25">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row>
    <row r="593" spans="1:34" ht="12.75" customHeight="1" x14ac:dyDescent="0.25">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290"/>
      <c r="AF593" s="290"/>
      <c r="AG593" s="290"/>
      <c r="AH593" s="290"/>
    </row>
    <row r="594" spans="1:34" ht="12.75" customHeight="1" x14ac:dyDescent="0.25">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c r="AA594" s="290"/>
      <c r="AB594" s="290"/>
      <c r="AC594" s="290"/>
      <c r="AD594" s="290"/>
      <c r="AE594" s="290"/>
      <c r="AF594" s="290"/>
      <c r="AG594" s="290"/>
      <c r="AH594" s="290"/>
    </row>
    <row r="595" spans="1:34" ht="12.75" customHeight="1" x14ac:dyDescent="0.2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c r="AA595" s="290"/>
      <c r="AB595" s="290"/>
      <c r="AC595" s="290"/>
      <c r="AD595" s="290"/>
      <c r="AE595" s="290"/>
      <c r="AF595" s="290"/>
      <c r="AG595" s="290"/>
      <c r="AH595" s="290"/>
    </row>
    <row r="596" spans="1:34" ht="12.75" customHeight="1" x14ac:dyDescent="0.25">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90"/>
      <c r="AE596" s="290"/>
      <c r="AF596" s="290"/>
      <c r="AG596" s="290"/>
      <c r="AH596" s="290"/>
    </row>
    <row r="597" spans="1:34" ht="12.75" customHeight="1" x14ac:dyDescent="0.25">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c r="AA597" s="290"/>
      <c r="AB597" s="290"/>
      <c r="AC597" s="290"/>
      <c r="AD597" s="290"/>
      <c r="AE597" s="290"/>
      <c r="AF597" s="290"/>
      <c r="AG597" s="290"/>
      <c r="AH597" s="290"/>
    </row>
    <row r="598" spans="1:34" ht="12.75" customHeight="1" x14ac:dyDescent="0.25">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c r="AA598" s="290"/>
      <c r="AB598" s="290"/>
      <c r="AC598" s="290"/>
      <c r="AD598" s="290"/>
      <c r="AE598" s="290"/>
      <c r="AF598" s="290"/>
      <c r="AG598" s="290"/>
      <c r="AH598" s="290"/>
    </row>
    <row r="599" spans="1:34" ht="12.75" customHeight="1" x14ac:dyDescent="0.25">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290"/>
      <c r="AE599" s="290"/>
      <c r="AF599" s="290"/>
      <c r="AG599" s="290"/>
      <c r="AH599" s="290"/>
    </row>
    <row r="600" spans="1:34" ht="12.75" customHeight="1" x14ac:dyDescent="0.25">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c r="AA600" s="290"/>
      <c r="AB600" s="290"/>
      <c r="AC600" s="290"/>
      <c r="AD600" s="290"/>
      <c r="AE600" s="290"/>
      <c r="AF600" s="290"/>
      <c r="AG600" s="290"/>
      <c r="AH600" s="290"/>
    </row>
    <row r="601" spans="1:34" ht="12.75" customHeight="1" x14ac:dyDescent="0.25">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c r="AA601" s="290"/>
      <c r="AB601" s="290"/>
      <c r="AC601" s="290"/>
      <c r="AD601" s="290"/>
      <c r="AE601" s="290"/>
      <c r="AF601" s="290"/>
      <c r="AG601" s="290"/>
      <c r="AH601" s="290"/>
    </row>
    <row r="602" spans="1:34" ht="12.75" customHeight="1" x14ac:dyDescent="0.25">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row>
    <row r="603" spans="1:34" ht="12.75" customHeight="1" x14ac:dyDescent="0.25">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c r="AA603" s="290"/>
      <c r="AB603" s="290"/>
      <c r="AC603" s="290"/>
      <c r="AD603" s="290"/>
      <c r="AE603" s="290"/>
      <c r="AF603" s="290"/>
      <c r="AG603" s="290"/>
      <c r="AH603" s="290"/>
    </row>
    <row r="604" spans="1:34" ht="12.75" customHeight="1" x14ac:dyDescent="0.25">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c r="AA604" s="290"/>
      <c r="AB604" s="290"/>
      <c r="AC604" s="290"/>
      <c r="AD604" s="290"/>
      <c r="AE604" s="290"/>
      <c r="AF604" s="290"/>
      <c r="AG604" s="290"/>
      <c r="AH604" s="290"/>
    </row>
    <row r="605" spans="1:34" ht="12.75" customHeight="1" x14ac:dyDescent="0.2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290"/>
      <c r="AF605" s="290"/>
      <c r="AG605" s="290"/>
      <c r="AH605" s="290"/>
    </row>
    <row r="606" spans="1:34" ht="12.75" customHeight="1" x14ac:dyDescent="0.25">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c r="AA606" s="290"/>
      <c r="AB606" s="290"/>
      <c r="AC606" s="290"/>
      <c r="AD606" s="290"/>
      <c r="AE606" s="290"/>
      <c r="AF606" s="290"/>
      <c r="AG606" s="290"/>
      <c r="AH606" s="290"/>
    </row>
    <row r="607" spans="1:34" ht="12.75" customHeight="1" x14ac:dyDescent="0.25">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290"/>
      <c r="AE607" s="290"/>
      <c r="AF607" s="290"/>
      <c r="AG607" s="290"/>
      <c r="AH607" s="290"/>
    </row>
    <row r="608" spans="1:34" ht="12.75" customHeight="1" x14ac:dyDescent="0.25">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c r="AA608" s="290"/>
      <c r="AB608" s="290"/>
      <c r="AC608" s="290"/>
      <c r="AD608" s="290"/>
      <c r="AE608" s="290"/>
      <c r="AF608" s="290"/>
      <c r="AG608" s="290"/>
      <c r="AH608" s="290"/>
    </row>
    <row r="609" spans="1:34" ht="12.75" customHeight="1" x14ac:dyDescent="0.25">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c r="AA609" s="290"/>
      <c r="AB609" s="290"/>
      <c r="AC609" s="290"/>
      <c r="AD609" s="290"/>
      <c r="AE609" s="290"/>
      <c r="AF609" s="290"/>
      <c r="AG609" s="290"/>
      <c r="AH609" s="290"/>
    </row>
    <row r="610" spans="1:34" ht="12.75" customHeight="1" x14ac:dyDescent="0.25">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c r="AA610" s="290"/>
      <c r="AB610" s="290"/>
      <c r="AC610" s="290"/>
      <c r="AD610" s="290"/>
      <c r="AE610" s="290"/>
      <c r="AF610" s="290"/>
      <c r="AG610" s="290"/>
      <c r="AH610" s="290"/>
    </row>
    <row r="611" spans="1:34" ht="12.75" customHeight="1" x14ac:dyDescent="0.25">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c r="AA611" s="290"/>
      <c r="AB611" s="290"/>
      <c r="AC611" s="290"/>
      <c r="AD611" s="290"/>
      <c r="AE611" s="290"/>
      <c r="AF611" s="290"/>
      <c r="AG611" s="290"/>
      <c r="AH611" s="290"/>
    </row>
    <row r="612" spans="1:34" ht="12.75" customHeight="1" x14ac:dyDescent="0.25">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row>
    <row r="613" spans="1:34" ht="12.75" customHeight="1" x14ac:dyDescent="0.25">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290"/>
      <c r="AF613" s="290"/>
      <c r="AG613" s="290"/>
      <c r="AH613" s="290"/>
    </row>
    <row r="614" spans="1:34" ht="12.75" customHeight="1" x14ac:dyDescent="0.25">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290"/>
      <c r="AF614" s="290"/>
      <c r="AG614" s="290"/>
      <c r="AH614" s="290"/>
    </row>
    <row r="615" spans="1:34" ht="12.75" customHeight="1" x14ac:dyDescent="0.2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290"/>
      <c r="AE615" s="290"/>
      <c r="AF615" s="290"/>
      <c r="AG615" s="290"/>
      <c r="AH615" s="290"/>
    </row>
    <row r="616" spans="1:34" ht="12.75" customHeight="1" x14ac:dyDescent="0.25">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290"/>
      <c r="AF616" s="290"/>
      <c r="AG616" s="290"/>
      <c r="AH616" s="290"/>
    </row>
    <row r="617" spans="1:34" ht="12.75" customHeight="1" x14ac:dyDescent="0.25">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90"/>
      <c r="AE617" s="290"/>
      <c r="AF617" s="290"/>
      <c r="AG617" s="290"/>
      <c r="AH617" s="290"/>
    </row>
    <row r="618" spans="1:34" ht="12.75" customHeight="1" x14ac:dyDescent="0.25">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c r="AA618" s="290"/>
      <c r="AB618" s="290"/>
      <c r="AC618" s="290"/>
      <c r="AD618" s="290"/>
      <c r="AE618" s="290"/>
      <c r="AF618" s="290"/>
      <c r="AG618" s="290"/>
      <c r="AH618" s="290"/>
    </row>
    <row r="619" spans="1:34" ht="12.75" customHeight="1" x14ac:dyDescent="0.25">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c r="AA619" s="290"/>
      <c r="AB619" s="290"/>
      <c r="AC619" s="290"/>
      <c r="AD619" s="290"/>
      <c r="AE619" s="290"/>
      <c r="AF619" s="290"/>
      <c r="AG619" s="290"/>
      <c r="AH619" s="290"/>
    </row>
    <row r="620" spans="1:34" ht="12.75" customHeight="1" x14ac:dyDescent="0.25">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c r="AA620" s="290"/>
      <c r="AB620" s="290"/>
      <c r="AC620" s="290"/>
      <c r="AD620" s="290"/>
      <c r="AE620" s="290"/>
      <c r="AF620" s="290"/>
      <c r="AG620" s="290"/>
      <c r="AH620" s="290"/>
    </row>
    <row r="621" spans="1:34" ht="12.75" customHeight="1" x14ac:dyDescent="0.25">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c r="AA621" s="290"/>
      <c r="AB621" s="290"/>
      <c r="AC621" s="290"/>
      <c r="AD621" s="290"/>
      <c r="AE621" s="290"/>
      <c r="AF621" s="290"/>
      <c r="AG621" s="290"/>
      <c r="AH621" s="290"/>
    </row>
    <row r="622" spans="1:34" ht="12.75" customHeight="1" x14ac:dyDescent="0.25">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row>
    <row r="623" spans="1:34" ht="12.75" customHeight="1" x14ac:dyDescent="0.25">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c r="AA623" s="290"/>
      <c r="AB623" s="290"/>
      <c r="AC623" s="290"/>
      <c r="AD623" s="290"/>
      <c r="AE623" s="290"/>
      <c r="AF623" s="290"/>
      <c r="AG623" s="290"/>
      <c r="AH623" s="290"/>
    </row>
    <row r="624" spans="1:34" ht="12.75" customHeight="1" x14ac:dyDescent="0.25">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c r="AA624" s="290"/>
      <c r="AB624" s="290"/>
      <c r="AC624" s="290"/>
      <c r="AD624" s="290"/>
      <c r="AE624" s="290"/>
      <c r="AF624" s="290"/>
      <c r="AG624" s="290"/>
      <c r="AH624" s="290"/>
    </row>
    <row r="625" spans="1:34" ht="12.75" customHeight="1" x14ac:dyDescent="0.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290"/>
      <c r="AF625" s="290"/>
      <c r="AG625" s="290"/>
      <c r="AH625" s="290"/>
    </row>
    <row r="626" spans="1:34" ht="12.75" customHeight="1" x14ac:dyDescent="0.25">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row>
    <row r="627" spans="1:34" ht="12.75" customHeight="1" x14ac:dyDescent="0.25">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c r="AA627" s="290"/>
      <c r="AB627" s="290"/>
      <c r="AC627" s="290"/>
      <c r="AD627" s="290"/>
      <c r="AE627" s="290"/>
      <c r="AF627" s="290"/>
      <c r="AG627" s="290"/>
      <c r="AH627" s="290"/>
    </row>
    <row r="628" spans="1:34" ht="12.75" customHeight="1" x14ac:dyDescent="0.25">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290"/>
      <c r="AE628" s="290"/>
      <c r="AF628" s="290"/>
      <c r="AG628" s="290"/>
      <c r="AH628" s="290"/>
    </row>
    <row r="629" spans="1:34" ht="12.75" customHeight="1" x14ac:dyDescent="0.25">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290"/>
      <c r="AE629" s="290"/>
      <c r="AF629" s="290"/>
      <c r="AG629" s="290"/>
      <c r="AH629" s="290"/>
    </row>
    <row r="630" spans="1:34" ht="12.75" customHeight="1" x14ac:dyDescent="0.25">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c r="AA630" s="290"/>
      <c r="AB630" s="290"/>
      <c r="AC630" s="290"/>
      <c r="AD630" s="290"/>
      <c r="AE630" s="290"/>
      <c r="AF630" s="290"/>
      <c r="AG630" s="290"/>
      <c r="AH630" s="290"/>
    </row>
    <row r="631" spans="1:34" ht="12.75" customHeight="1" x14ac:dyDescent="0.25">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c r="AA631" s="290"/>
      <c r="AB631" s="290"/>
      <c r="AC631" s="290"/>
      <c r="AD631" s="290"/>
      <c r="AE631" s="290"/>
      <c r="AF631" s="290"/>
      <c r="AG631" s="290"/>
      <c r="AH631" s="290"/>
    </row>
    <row r="632" spans="1:34" ht="12.75" customHeight="1" x14ac:dyDescent="0.25">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c r="AA632" s="290"/>
      <c r="AB632" s="290"/>
      <c r="AC632" s="290"/>
      <c r="AD632" s="290"/>
      <c r="AE632" s="290"/>
      <c r="AF632" s="290"/>
      <c r="AG632" s="290"/>
      <c r="AH632" s="290"/>
    </row>
    <row r="633" spans="1:34" ht="12.75" customHeight="1" x14ac:dyDescent="0.25">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290"/>
      <c r="AF633" s="290"/>
      <c r="AG633" s="290"/>
      <c r="AH633" s="290"/>
    </row>
    <row r="634" spans="1:34" ht="12.75" customHeight="1" x14ac:dyDescent="0.25">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c r="AA634" s="290"/>
      <c r="AB634" s="290"/>
      <c r="AC634" s="290"/>
      <c r="AD634" s="290"/>
      <c r="AE634" s="290"/>
      <c r="AF634" s="290"/>
      <c r="AG634" s="290"/>
      <c r="AH634" s="290"/>
    </row>
    <row r="635" spans="1:34" ht="12.75" customHeight="1" x14ac:dyDescent="0.2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290"/>
      <c r="AE635" s="290"/>
      <c r="AF635" s="290"/>
      <c r="AG635" s="290"/>
      <c r="AH635" s="290"/>
    </row>
    <row r="636" spans="1:34" ht="12.75" customHeight="1" x14ac:dyDescent="0.25">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c r="AA636" s="290"/>
      <c r="AB636" s="290"/>
      <c r="AC636" s="290"/>
      <c r="AD636" s="290"/>
      <c r="AE636" s="290"/>
      <c r="AF636" s="290"/>
      <c r="AG636" s="290"/>
      <c r="AH636" s="290"/>
    </row>
    <row r="637" spans="1:34" ht="12.75" customHeight="1" x14ac:dyDescent="0.25">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c r="AA637" s="290"/>
      <c r="AB637" s="290"/>
      <c r="AC637" s="290"/>
      <c r="AD637" s="290"/>
      <c r="AE637" s="290"/>
      <c r="AF637" s="290"/>
      <c r="AG637" s="290"/>
      <c r="AH637" s="290"/>
    </row>
    <row r="638" spans="1:34" ht="12.75" customHeight="1" x14ac:dyDescent="0.25">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row>
    <row r="639" spans="1:34" ht="12.75" customHeight="1" x14ac:dyDescent="0.25">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c r="AA639" s="290"/>
      <c r="AB639" s="290"/>
      <c r="AC639" s="290"/>
      <c r="AD639" s="290"/>
      <c r="AE639" s="290"/>
      <c r="AF639" s="290"/>
      <c r="AG639" s="290"/>
      <c r="AH639" s="290"/>
    </row>
    <row r="640" spans="1:34" ht="12.75" customHeight="1" x14ac:dyDescent="0.25">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90"/>
      <c r="AF640" s="290"/>
      <c r="AG640" s="290"/>
      <c r="AH640" s="290"/>
    </row>
    <row r="641" spans="1:34" ht="12.75" customHeight="1" x14ac:dyDescent="0.25">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c r="AA641" s="290"/>
      <c r="AB641" s="290"/>
      <c r="AC641" s="290"/>
      <c r="AD641" s="290"/>
      <c r="AE641" s="290"/>
      <c r="AF641" s="290"/>
      <c r="AG641" s="290"/>
      <c r="AH641" s="290"/>
    </row>
    <row r="642" spans="1:34" ht="12.75" customHeight="1" x14ac:dyDescent="0.25">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290"/>
      <c r="AF642" s="290"/>
      <c r="AG642" s="290"/>
      <c r="AH642" s="290"/>
    </row>
    <row r="643" spans="1:34" ht="12.75" customHeight="1" x14ac:dyDescent="0.25">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c r="AA643" s="290"/>
      <c r="AB643" s="290"/>
      <c r="AC643" s="290"/>
      <c r="AD643" s="290"/>
      <c r="AE643" s="290"/>
      <c r="AF643" s="290"/>
      <c r="AG643" s="290"/>
      <c r="AH643" s="290"/>
    </row>
    <row r="644" spans="1:34" ht="12.75" customHeight="1" x14ac:dyDescent="0.25">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c r="AA644" s="290"/>
      <c r="AB644" s="290"/>
      <c r="AC644" s="290"/>
      <c r="AD644" s="290"/>
      <c r="AE644" s="290"/>
      <c r="AF644" s="290"/>
      <c r="AG644" s="290"/>
      <c r="AH644" s="290"/>
    </row>
    <row r="645" spans="1:34" ht="12.75" customHeight="1" x14ac:dyDescent="0.2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90"/>
      <c r="AE645" s="290"/>
      <c r="AF645" s="290"/>
      <c r="AG645" s="290"/>
      <c r="AH645" s="290"/>
    </row>
    <row r="646" spans="1:34" ht="12.75" customHeight="1" x14ac:dyDescent="0.25">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290"/>
      <c r="AF646" s="290"/>
      <c r="AG646" s="290"/>
      <c r="AH646" s="290"/>
    </row>
    <row r="647" spans="1:34" ht="12.75" customHeight="1" x14ac:dyDescent="0.25">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c r="AA647" s="290"/>
      <c r="AB647" s="290"/>
      <c r="AC647" s="290"/>
      <c r="AD647" s="290"/>
      <c r="AE647" s="290"/>
      <c r="AF647" s="290"/>
      <c r="AG647" s="290"/>
      <c r="AH647" s="290"/>
    </row>
    <row r="648" spans="1:34" ht="12.75" customHeight="1" x14ac:dyDescent="0.25">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290"/>
      <c r="AE648" s="290"/>
      <c r="AF648" s="290"/>
      <c r="AG648" s="290"/>
      <c r="AH648" s="290"/>
    </row>
    <row r="649" spans="1:34" ht="12.75" customHeight="1" x14ac:dyDescent="0.25">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c r="AA649" s="290"/>
      <c r="AB649" s="290"/>
      <c r="AC649" s="290"/>
      <c r="AD649" s="290"/>
      <c r="AE649" s="290"/>
      <c r="AF649" s="290"/>
      <c r="AG649" s="290"/>
      <c r="AH649" s="290"/>
    </row>
    <row r="650" spans="1:34" ht="12.75" customHeight="1" x14ac:dyDescent="0.25">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c r="AA650" s="290"/>
      <c r="AB650" s="290"/>
      <c r="AC650" s="290"/>
      <c r="AD650" s="290"/>
      <c r="AE650" s="290"/>
      <c r="AF650" s="290"/>
      <c r="AG650" s="290"/>
      <c r="AH650" s="290"/>
    </row>
    <row r="651" spans="1:34" ht="12.75" customHeight="1" x14ac:dyDescent="0.25">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c r="AA651" s="290"/>
      <c r="AB651" s="290"/>
      <c r="AC651" s="290"/>
      <c r="AD651" s="290"/>
      <c r="AE651" s="290"/>
      <c r="AF651" s="290"/>
      <c r="AG651" s="290"/>
      <c r="AH651" s="290"/>
    </row>
    <row r="652" spans="1:34" ht="12.75" customHeight="1" x14ac:dyDescent="0.25">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row>
    <row r="653" spans="1:34" ht="12.75" customHeight="1" x14ac:dyDescent="0.25">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90"/>
      <c r="AF653" s="290"/>
      <c r="AG653" s="290"/>
      <c r="AH653" s="290"/>
    </row>
    <row r="654" spans="1:34" ht="12.75" customHeight="1" x14ac:dyDescent="0.25">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90"/>
      <c r="AF654" s="290"/>
      <c r="AG654" s="290"/>
      <c r="AH654" s="290"/>
    </row>
    <row r="655" spans="1:34" ht="12.75" customHeight="1" x14ac:dyDescent="0.2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90"/>
      <c r="AF655" s="290"/>
      <c r="AG655" s="290"/>
      <c r="AH655" s="290"/>
    </row>
    <row r="656" spans="1:34" ht="12.75" customHeight="1" x14ac:dyDescent="0.25">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c r="AA656" s="290"/>
      <c r="AB656" s="290"/>
      <c r="AC656" s="290"/>
      <c r="AD656" s="290"/>
      <c r="AE656" s="290"/>
      <c r="AF656" s="290"/>
      <c r="AG656" s="290"/>
      <c r="AH656" s="290"/>
    </row>
    <row r="657" spans="1:34" ht="12.75" customHeight="1" x14ac:dyDescent="0.25">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c r="AA657" s="290"/>
      <c r="AB657" s="290"/>
      <c r="AC657" s="290"/>
      <c r="AD657" s="290"/>
      <c r="AE657" s="290"/>
      <c r="AF657" s="290"/>
      <c r="AG657" s="290"/>
      <c r="AH657" s="290"/>
    </row>
    <row r="658" spans="1:34" ht="12.75" customHeight="1" x14ac:dyDescent="0.25">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90"/>
      <c r="AE658" s="290"/>
      <c r="AF658" s="290"/>
      <c r="AG658" s="290"/>
      <c r="AH658" s="290"/>
    </row>
    <row r="659" spans="1:34" ht="12.75" customHeight="1" x14ac:dyDescent="0.25">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290"/>
      <c r="AF659" s="290"/>
      <c r="AG659" s="290"/>
      <c r="AH659" s="290"/>
    </row>
    <row r="660" spans="1:34" ht="12.75" customHeight="1" x14ac:dyDescent="0.25">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c r="AA660" s="290"/>
      <c r="AB660" s="290"/>
      <c r="AC660" s="290"/>
      <c r="AD660" s="290"/>
      <c r="AE660" s="290"/>
      <c r="AF660" s="290"/>
      <c r="AG660" s="290"/>
      <c r="AH660" s="290"/>
    </row>
    <row r="661" spans="1:34" ht="12.75" customHeight="1" x14ac:dyDescent="0.25">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90"/>
      <c r="AF661" s="290"/>
      <c r="AG661" s="290"/>
      <c r="AH661" s="290"/>
    </row>
    <row r="662" spans="1:34" ht="12.75" customHeight="1" x14ac:dyDescent="0.25">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row>
    <row r="663" spans="1:34" ht="12.75" customHeight="1" x14ac:dyDescent="0.25">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c r="AA663" s="290"/>
      <c r="AB663" s="290"/>
      <c r="AC663" s="290"/>
      <c r="AD663" s="290"/>
      <c r="AE663" s="290"/>
      <c r="AF663" s="290"/>
      <c r="AG663" s="290"/>
      <c r="AH663" s="290"/>
    </row>
    <row r="664" spans="1:34" ht="12.75" customHeight="1" x14ac:dyDescent="0.25">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290"/>
      <c r="AF664" s="290"/>
      <c r="AG664" s="290"/>
      <c r="AH664" s="290"/>
    </row>
    <row r="665" spans="1:34" ht="12.75" customHeight="1" x14ac:dyDescent="0.2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c r="AA665" s="290"/>
      <c r="AB665" s="290"/>
      <c r="AC665" s="290"/>
      <c r="AD665" s="290"/>
      <c r="AE665" s="290"/>
      <c r="AF665" s="290"/>
      <c r="AG665" s="290"/>
      <c r="AH665" s="290"/>
    </row>
    <row r="666" spans="1:34" ht="12.75" customHeight="1" x14ac:dyDescent="0.25">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c r="AA666" s="290"/>
      <c r="AB666" s="290"/>
      <c r="AC666" s="290"/>
      <c r="AD666" s="290"/>
      <c r="AE666" s="290"/>
      <c r="AF666" s="290"/>
      <c r="AG666" s="290"/>
      <c r="AH666" s="290"/>
    </row>
    <row r="667" spans="1:34" ht="12.75" customHeight="1" x14ac:dyDescent="0.25">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290"/>
      <c r="AE667" s="290"/>
      <c r="AF667" s="290"/>
      <c r="AG667" s="290"/>
      <c r="AH667" s="290"/>
    </row>
    <row r="668" spans="1:34" ht="12.75" customHeight="1" x14ac:dyDescent="0.25">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90"/>
      <c r="AF668" s="290"/>
      <c r="AG668" s="290"/>
      <c r="AH668" s="290"/>
    </row>
    <row r="669" spans="1:34" ht="12.75" customHeight="1" x14ac:dyDescent="0.25">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290"/>
      <c r="AH669" s="290"/>
    </row>
    <row r="670" spans="1:34" ht="12.75" customHeight="1" x14ac:dyDescent="0.25">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290"/>
      <c r="AH670" s="290"/>
    </row>
    <row r="671" spans="1:34" ht="12.75" customHeight="1" x14ac:dyDescent="0.25">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290"/>
      <c r="AH671" s="290"/>
    </row>
    <row r="672" spans="1:34" ht="12.75" customHeight="1" x14ac:dyDescent="0.25">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c r="AA672" s="290"/>
      <c r="AB672" s="290"/>
      <c r="AC672" s="290"/>
      <c r="AD672" s="290"/>
      <c r="AE672" s="290"/>
      <c r="AF672" s="290"/>
      <c r="AG672" s="290"/>
      <c r="AH672" s="290"/>
    </row>
    <row r="673" spans="1:34" ht="12.75" customHeight="1" x14ac:dyDescent="0.25">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290"/>
      <c r="AH673" s="290"/>
    </row>
    <row r="674" spans="1:34" ht="12.75" customHeight="1" x14ac:dyDescent="0.25">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row>
    <row r="675" spans="1:34" ht="12.75" customHeight="1" x14ac:dyDescent="0.2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290"/>
      <c r="AH675" s="290"/>
    </row>
    <row r="676" spans="1:34" ht="12.75" customHeight="1" x14ac:dyDescent="0.25">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c r="AA676" s="290"/>
      <c r="AB676" s="290"/>
      <c r="AC676" s="290"/>
      <c r="AD676" s="290"/>
      <c r="AE676" s="290"/>
      <c r="AF676" s="290"/>
      <c r="AG676" s="290"/>
      <c r="AH676" s="290"/>
    </row>
    <row r="677" spans="1:34" ht="12.75" customHeight="1" x14ac:dyDescent="0.25">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290"/>
      <c r="AH677" s="290"/>
    </row>
    <row r="678" spans="1:34" ht="12.75" customHeight="1" x14ac:dyDescent="0.25">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290"/>
      <c r="AE678" s="290"/>
      <c r="AF678" s="290"/>
      <c r="AG678" s="290"/>
      <c r="AH678" s="290"/>
    </row>
    <row r="679" spans="1:34" ht="12.75" customHeight="1" x14ac:dyDescent="0.25">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90"/>
      <c r="AE679" s="290"/>
      <c r="AF679" s="290"/>
      <c r="AG679" s="290"/>
      <c r="AH679" s="290"/>
    </row>
    <row r="680" spans="1:34" ht="12.75" customHeight="1" x14ac:dyDescent="0.25">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290"/>
      <c r="AH680" s="290"/>
    </row>
    <row r="681" spans="1:34" ht="12.75" customHeight="1" x14ac:dyDescent="0.25">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290"/>
      <c r="AH681" s="290"/>
    </row>
    <row r="682" spans="1:34" ht="12.75" customHeight="1" x14ac:dyDescent="0.25">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290"/>
      <c r="AH682" s="290"/>
    </row>
    <row r="683" spans="1:34" ht="12.75" customHeight="1" x14ac:dyDescent="0.25">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290"/>
      <c r="AH683" s="290"/>
    </row>
    <row r="684" spans="1:34" ht="12.75" customHeight="1" x14ac:dyDescent="0.25">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290"/>
      <c r="AH684" s="290"/>
    </row>
    <row r="685" spans="1:34" ht="12.75" customHeight="1" x14ac:dyDescent="0.2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c r="AA685" s="290"/>
      <c r="AB685" s="290"/>
      <c r="AC685" s="290"/>
      <c r="AD685" s="290"/>
      <c r="AE685" s="290"/>
      <c r="AF685" s="290"/>
      <c r="AG685" s="290"/>
      <c r="AH685" s="290"/>
    </row>
    <row r="686" spans="1:34" ht="12.75" customHeight="1" x14ac:dyDescent="0.25">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290"/>
      <c r="AH686" s="290"/>
    </row>
    <row r="687" spans="1:34" ht="12.75" customHeight="1" x14ac:dyDescent="0.25">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290"/>
      <c r="AH687" s="290"/>
    </row>
    <row r="688" spans="1:34" ht="12.75" customHeight="1" x14ac:dyDescent="0.25">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290"/>
      <c r="AH688" s="290"/>
    </row>
    <row r="689" spans="1:34" ht="12.75" customHeight="1" x14ac:dyDescent="0.25">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290"/>
      <c r="AH689" s="290"/>
    </row>
    <row r="690" spans="1:34" ht="12.75" customHeight="1" x14ac:dyDescent="0.25">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290"/>
      <c r="AH690" s="290"/>
    </row>
    <row r="691" spans="1:34" ht="12.75" customHeight="1" x14ac:dyDescent="0.25">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290"/>
      <c r="AF691" s="290"/>
      <c r="AG691" s="290"/>
      <c r="AH691" s="290"/>
    </row>
    <row r="692" spans="1:34" ht="12.75" customHeight="1" x14ac:dyDescent="0.25">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290"/>
      <c r="AH692" s="290"/>
    </row>
    <row r="693" spans="1:34" ht="12.75" customHeight="1" x14ac:dyDescent="0.25">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290"/>
      <c r="AH693" s="290"/>
    </row>
    <row r="694" spans="1:34" ht="12.75" customHeight="1" x14ac:dyDescent="0.25">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290"/>
      <c r="AH694" s="290"/>
    </row>
    <row r="695" spans="1:34" ht="12.75" customHeight="1" x14ac:dyDescent="0.2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290"/>
      <c r="AH695" s="290"/>
    </row>
    <row r="696" spans="1:34" ht="12.75" customHeight="1" x14ac:dyDescent="0.25">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c r="AA696" s="290"/>
      <c r="AB696" s="290"/>
      <c r="AC696" s="290"/>
      <c r="AD696" s="290"/>
      <c r="AE696" s="290"/>
      <c r="AF696" s="290"/>
      <c r="AG696" s="290"/>
      <c r="AH696" s="290"/>
    </row>
    <row r="697" spans="1:34" ht="12.75" customHeight="1" x14ac:dyDescent="0.25">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290"/>
      <c r="AH697" s="290"/>
    </row>
    <row r="698" spans="1:34" ht="12.75" customHeight="1" x14ac:dyDescent="0.25">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row>
    <row r="699" spans="1:34" ht="12.75" customHeight="1" x14ac:dyDescent="0.25">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290"/>
      <c r="AH699" s="290"/>
    </row>
    <row r="700" spans="1:34" ht="12.75" customHeight="1" x14ac:dyDescent="0.25">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290"/>
      <c r="AH700" s="290"/>
    </row>
    <row r="701" spans="1:34" ht="12.75" customHeight="1" x14ac:dyDescent="0.25">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290"/>
      <c r="AH701" s="290"/>
    </row>
    <row r="702" spans="1:34" ht="12.75" customHeight="1" x14ac:dyDescent="0.25">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row>
    <row r="703" spans="1:34" ht="12.75" customHeight="1" x14ac:dyDescent="0.25">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290"/>
      <c r="AH703" s="290"/>
    </row>
    <row r="704" spans="1:34" ht="12.75" customHeight="1" x14ac:dyDescent="0.25">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c r="AA704" s="290"/>
      <c r="AB704" s="290"/>
      <c r="AC704" s="290"/>
      <c r="AD704" s="290"/>
      <c r="AE704" s="290"/>
      <c r="AF704" s="290"/>
      <c r="AG704" s="290"/>
      <c r="AH704" s="290"/>
    </row>
    <row r="705" spans="1:34" ht="12.75" customHeight="1" x14ac:dyDescent="0.2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290"/>
      <c r="AH705" s="290"/>
    </row>
    <row r="706" spans="1:34" ht="12.75" customHeight="1" x14ac:dyDescent="0.25">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290"/>
      <c r="AH706" s="290"/>
    </row>
    <row r="707" spans="1:34" ht="12.75" customHeight="1" x14ac:dyDescent="0.25">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c r="AA707" s="290"/>
      <c r="AB707" s="290"/>
      <c r="AC707" s="290"/>
      <c r="AD707" s="290"/>
      <c r="AE707" s="290"/>
      <c r="AF707" s="290"/>
      <c r="AG707" s="290"/>
      <c r="AH707" s="290"/>
    </row>
    <row r="708" spans="1:34" ht="12.75" customHeight="1" x14ac:dyDescent="0.25">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290"/>
      <c r="AH708" s="290"/>
    </row>
    <row r="709" spans="1:34" ht="12.75" customHeight="1" x14ac:dyDescent="0.25">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290"/>
      <c r="AF709" s="290"/>
      <c r="AG709" s="290"/>
      <c r="AH709" s="290"/>
    </row>
    <row r="710" spans="1:34" ht="12.75" customHeight="1" x14ac:dyDescent="0.25">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row>
    <row r="711" spans="1:34" ht="12.75" customHeight="1" x14ac:dyDescent="0.25">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c r="AH711" s="290"/>
    </row>
    <row r="712" spans="1:34" ht="12.75" customHeight="1" x14ac:dyDescent="0.25">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c r="AH712" s="290"/>
    </row>
    <row r="713" spans="1:34" ht="12.75" customHeight="1" x14ac:dyDescent="0.25">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c r="AH713" s="290"/>
    </row>
    <row r="714" spans="1:34" ht="12.75" customHeight="1" x14ac:dyDescent="0.25">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c r="AH714" s="290"/>
    </row>
    <row r="715" spans="1:34" ht="12.75" customHeight="1" x14ac:dyDescent="0.2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c r="AH715" s="290"/>
    </row>
    <row r="716" spans="1:34" ht="12.75" customHeight="1" x14ac:dyDescent="0.25">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c r="AH716" s="290"/>
    </row>
    <row r="717" spans="1:34" ht="12.75" customHeight="1" x14ac:dyDescent="0.25">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c r="AH717" s="290"/>
    </row>
    <row r="718" spans="1:34" ht="12.75" customHeight="1" x14ac:dyDescent="0.25">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c r="AH718" s="290"/>
    </row>
    <row r="719" spans="1:34" ht="12.75" customHeight="1" x14ac:dyDescent="0.25">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c r="AH719" s="290"/>
    </row>
    <row r="720" spans="1:34" ht="12.75" customHeight="1" x14ac:dyDescent="0.25">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c r="AH720" s="290"/>
    </row>
    <row r="721" spans="1:34" ht="12.75" customHeight="1" x14ac:dyDescent="0.25">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c r="AH721" s="290"/>
    </row>
    <row r="722" spans="1:34" ht="12.75" customHeight="1" x14ac:dyDescent="0.25">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c r="AH722" s="290"/>
    </row>
    <row r="723" spans="1:34" ht="12.75" customHeight="1" x14ac:dyDescent="0.25">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c r="AH723" s="290"/>
    </row>
    <row r="724" spans="1:34" ht="12.75" customHeight="1" x14ac:dyDescent="0.25">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c r="AH724" s="290"/>
    </row>
    <row r="725" spans="1:34" ht="12.75" customHeight="1" x14ac:dyDescent="0.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c r="AH725" s="290"/>
    </row>
    <row r="726" spans="1:34" ht="12.75" customHeight="1" x14ac:dyDescent="0.25">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c r="AH726" s="290"/>
    </row>
    <row r="727" spans="1:34" ht="12.75" customHeight="1" x14ac:dyDescent="0.25">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c r="AH727" s="290"/>
    </row>
    <row r="728" spans="1:34" ht="12.75" customHeight="1" x14ac:dyDescent="0.25">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c r="AH728" s="290"/>
    </row>
    <row r="729" spans="1:34" ht="12.75" customHeight="1" x14ac:dyDescent="0.25">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c r="AH729" s="290"/>
    </row>
    <row r="730" spans="1:34" ht="12.75" customHeight="1" x14ac:dyDescent="0.25">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c r="AH730" s="290"/>
    </row>
    <row r="731" spans="1:34" ht="12.75" customHeight="1" x14ac:dyDescent="0.25">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c r="AH731" s="290"/>
    </row>
    <row r="732" spans="1:34" ht="12.75" customHeight="1" x14ac:dyDescent="0.25">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c r="AH732" s="290"/>
    </row>
    <row r="733" spans="1:34" ht="12.75" customHeight="1" x14ac:dyDescent="0.25">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290"/>
      <c r="AH733" s="290"/>
    </row>
    <row r="734" spans="1:34" ht="12.75" customHeight="1" x14ac:dyDescent="0.25">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row>
    <row r="735" spans="1:34" ht="12.75" customHeight="1" x14ac:dyDescent="0.2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290"/>
      <c r="AH735" s="290"/>
    </row>
    <row r="736" spans="1:34" ht="12.75" customHeight="1" x14ac:dyDescent="0.25">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c r="AH736" s="290"/>
    </row>
    <row r="737" spans="1:34" ht="12.75" customHeight="1" x14ac:dyDescent="0.25">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290"/>
      <c r="AH737" s="290"/>
    </row>
    <row r="738" spans="1:34" ht="12.75" customHeight="1" x14ac:dyDescent="0.25">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c r="AH738" s="290"/>
    </row>
    <row r="739" spans="1:34" ht="12.75" customHeight="1" x14ac:dyDescent="0.25">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290"/>
      <c r="AH739" s="290"/>
    </row>
    <row r="740" spans="1:34" ht="12.75" customHeight="1" x14ac:dyDescent="0.25">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290"/>
      <c r="AH740" s="290"/>
    </row>
    <row r="741" spans="1:34" ht="12.75" customHeight="1" x14ac:dyDescent="0.25">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290"/>
      <c r="AH741" s="290"/>
    </row>
    <row r="742" spans="1:34" ht="12.75" customHeight="1" x14ac:dyDescent="0.25">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290"/>
      <c r="AH742" s="290"/>
    </row>
    <row r="743" spans="1:34" ht="12.75" customHeight="1" x14ac:dyDescent="0.25">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c r="AH743" s="290"/>
    </row>
    <row r="744" spans="1:34" ht="12.75" customHeight="1" x14ac:dyDescent="0.25">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c r="AH744" s="290"/>
    </row>
    <row r="745" spans="1:34" ht="12.75" customHeight="1" x14ac:dyDescent="0.2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c r="AH745" s="290"/>
    </row>
    <row r="746" spans="1:34" ht="12.75" customHeight="1" x14ac:dyDescent="0.25">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row>
    <row r="747" spans="1:34" ht="12.75" customHeight="1" x14ac:dyDescent="0.25">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c r="AH747" s="290"/>
    </row>
    <row r="748" spans="1:34" ht="12.75" customHeight="1" x14ac:dyDescent="0.25">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c r="AH748" s="290"/>
    </row>
    <row r="749" spans="1:34" ht="12.75" customHeight="1" x14ac:dyDescent="0.25">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c r="AH749" s="290"/>
    </row>
    <row r="750" spans="1:34" ht="12.75" customHeight="1" x14ac:dyDescent="0.25">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c r="AH750" s="290"/>
    </row>
    <row r="751" spans="1:34" ht="12.75" customHeight="1" x14ac:dyDescent="0.25">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row>
    <row r="752" spans="1:34" ht="12.75" customHeight="1" x14ac:dyDescent="0.25">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c r="AH752" s="290"/>
    </row>
    <row r="753" spans="1:34" ht="12.75" customHeight="1" x14ac:dyDescent="0.25">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c r="AH753" s="290"/>
    </row>
    <row r="754" spans="1:34" ht="12.75" customHeight="1" x14ac:dyDescent="0.25">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c r="AH754" s="290"/>
    </row>
    <row r="755" spans="1:34" ht="12.75" customHeight="1" x14ac:dyDescent="0.2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c r="AH755" s="290"/>
    </row>
    <row r="756" spans="1:34" ht="12.75" customHeight="1" x14ac:dyDescent="0.25">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c r="AH756" s="290"/>
    </row>
    <row r="757" spans="1:34" ht="12.75" customHeight="1" x14ac:dyDescent="0.25">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c r="AH757" s="290"/>
    </row>
    <row r="758" spans="1:34" ht="12.75" customHeight="1" x14ac:dyDescent="0.25">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c r="AH758" s="290"/>
    </row>
    <row r="759" spans="1:34" ht="12.75" customHeight="1" x14ac:dyDescent="0.25">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c r="AH759" s="290"/>
    </row>
    <row r="760" spans="1:34" ht="12.75" customHeight="1" x14ac:dyDescent="0.25">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c r="AH760" s="290"/>
    </row>
    <row r="761" spans="1:34" ht="12.75" customHeight="1" x14ac:dyDescent="0.25">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c r="AH761" s="290"/>
    </row>
    <row r="762" spans="1:34" ht="12.75" customHeight="1" x14ac:dyDescent="0.25">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c r="AH762" s="290"/>
    </row>
    <row r="763" spans="1:34" ht="12.75" customHeight="1" x14ac:dyDescent="0.25">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c r="AH763" s="290"/>
    </row>
    <row r="764" spans="1:34" ht="12.75" customHeight="1" x14ac:dyDescent="0.25">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c r="AH764" s="290"/>
    </row>
    <row r="765" spans="1:34" ht="12.75" customHeight="1" x14ac:dyDescent="0.2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c r="AH765" s="290"/>
    </row>
    <row r="766" spans="1:34" ht="12.75" customHeight="1" x14ac:dyDescent="0.25">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c r="AH766" s="290"/>
    </row>
    <row r="767" spans="1:34" ht="12.75" customHeight="1" x14ac:dyDescent="0.25">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c r="AH767" s="290"/>
    </row>
    <row r="768" spans="1:34" ht="12.75" customHeight="1" x14ac:dyDescent="0.25">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c r="AH768" s="290"/>
    </row>
    <row r="769" spans="1:34" ht="12.75" customHeight="1" x14ac:dyDescent="0.25">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c r="AH769" s="290"/>
    </row>
    <row r="770" spans="1:34" ht="12.75" customHeight="1" x14ac:dyDescent="0.25">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c r="AH770" s="290"/>
    </row>
    <row r="771" spans="1:34" ht="12.75" customHeight="1" x14ac:dyDescent="0.25">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c r="AH771" s="290"/>
    </row>
    <row r="772" spans="1:34" ht="12.75" customHeight="1" x14ac:dyDescent="0.25">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c r="AH772" s="290"/>
    </row>
    <row r="773" spans="1:34" ht="12.75" customHeight="1" x14ac:dyDescent="0.25">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c r="AH773" s="290"/>
    </row>
    <row r="774" spans="1:34" ht="12.75" customHeight="1" x14ac:dyDescent="0.25">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c r="AH774" s="290"/>
    </row>
    <row r="775" spans="1:34" ht="12.75" customHeight="1" x14ac:dyDescent="0.2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c r="AH775" s="290"/>
    </row>
    <row r="776" spans="1:34" ht="12.75" customHeight="1" x14ac:dyDescent="0.25">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c r="AH776" s="290"/>
    </row>
    <row r="777" spans="1:34" ht="12.75" customHeight="1" x14ac:dyDescent="0.25">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c r="AH777" s="290"/>
    </row>
    <row r="778" spans="1:34" ht="12.75" customHeight="1" x14ac:dyDescent="0.25">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c r="AH778" s="290"/>
    </row>
    <row r="779" spans="1:34" ht="12.75" customHeight="1" x14ac:dyDescent="0.25">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c r="AH779" s="290"/>
    </row>
    <row r="780" spans="1:34" ht="12.75" customHeight="1" x14ac:dyDescent="0.25">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c r="AH780" s="290"/>
    </row>
    <row r="781" spans="1:34" ht="12.75" customHeight="1" x14ac:dyDescent="0.25">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c r="AH781" s="290"/>
    </row>
    <row r="782" spans="1:34" ht="12.75" customHeight="1" x14ac:dyDescent="0.25">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c r="AH782" s="290"/>
    </row>
    <row r="783" spans="1:34" ht="12.75" customHeight="1" x14ac:dyDescent="0.25">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c r="AH783" s="290"/>
    </row>
    <row r="784" spans="1:34" ht="12.75" customHeight="1" x14ac:dyDescent="0.25">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c r="AH784" s="290"/>
    </row>
    <row r="785" spans="1:34" ht="12.75" customHeight="1" x14ac:dyDescent="0.2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c r="AH785" s="290"/>
    </row>
    <row r="786" spans="1:34" ht="12.75" customHeight="1" x14ac:dyDescent="0.25">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c r="AH786" s="290"/>
    </row>
    <row r="787" spans="1:34" ht="12.75" customHeight="1" x14ac:dyDescent="0.25">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c r="AH787" s="290"/>
    </row>
    <row r="788" spans="1:34" ht="12.75" customHeight="1" x14ac:dyDescent="0.25">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c r="AH788" s="290"/>
    </row>
    <row r="789" spans="1:34" ht="12.75" customHeight="1" x14ac:dyDescent="0.25">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c r="AH789" s="290"/>
    </row>
    <row r="790" spans="1:34" ht="12.75" customHeight="1" x14ac:dyDescent="0.25">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c r="AH790" s="290"/>
    </row>
    <row r="791" spans="1:34" ht="12.75" customHeight="1" x14ac:dyDescent="0.25">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c r="AH791" s="290"/>
    </row>
    <row r="792" spans="1:34" ht="12.75" customHeight="1" x14ac:dyDescent="0.25">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c r="AH792" s="290"/>
    </row>
    <row r="793" spans="1:34" ht="12.75" customHeight="1" x14ac:dyDescent="0.25">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c r="AH793" s="290"/>
    </row>
    <row r="794" spans="1:34" ht="12.75" customHeight="1" x14ac:dyDescent="0.25">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c r="AH794" s="290"/>
    </row>
    <row r="795" spans="1:34" ht="12.75" customHeight="1" x14ac:dyDescent="0.2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c r="AH795" s="290"/>
    </row>
    <row r="796" spans="1:34" ht="12.75" customHeight="1" x14ac:dyDescent="0.25">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c r="AH796" s="290"/>
    </row>
    <row r="797" spans="1:34" ht="12.75" customHeight="1" x14ac:dyDescent="0.25">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c r="AH797" s="290"/>
    </row>
    <row r="798" spans="1:34" ht="12.75" customHeight="1" x14ac:dyDescent="0.25">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c r="AH798" s="290"/>
    </row>
    <row r="799" spans="1:34" ht="12.75" customHeight="1" x14ac:dyDescent="0.25">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c r="AH799" s="290"/>
    </row>
    <row r="800" spans="1:34" ht="12.75" customHeight="1" x14ac:dyDescent="0.25">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c r="AH800" s="290"/>
    </row>
    <row r="801" spans="1:34" ht="12.75" customHeight="1" x14ac:dyDescent="0.25">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c r="AH801" s="290"/>
    </row>
    <row r="802" spans="1:34" ht="12.75" customHeight="1" x14ac:dyDescent="0.25">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c r="AH802" s="290"/>
    </row>
    <row r="803" spans="1:34" ht="12.75" customHeight="1" x14ac:dyDescent="0.25">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c r="AH803" s="290"/>
    </row>
    <row r="804" spans="1:34" ht="12.75" customHeight="1" x14ac:dyDescent="0.25">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c r="AH804" s="290"/>
    </row>
    <row r="805" spans="1:34" ht="12.75" customHeight="1" x14ac:dyDescent="0.2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c r="AH805" s="290"/>
    </row>
    <row r="806" spans="1:34" ht="12.75" customHeight="1" x14ac:dyDescent="0.25">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c r="AH806" s="290"/>
    </row>
    <row r="807" spans="1:34" ht="12.75" customHeight="1" x14ac:dyDescent="0.25">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c r="AH807" s="290"/>
    </row>
    <row r="808" spans="1:34" ht="12.75" customHeight="1" x14ac:dyDescent="0.25">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row>
    <row r="809" spans="1:34" ht="12.75" customHeight="1" x14ac:dyDescent="0.25">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c r="AH809" s="290"/>
    </row>
    <row r="810" spans="1:34" ht="12.75" customHeight="1" x14ac:dyDescent="0.25">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c r="AH810" s="290"/>
    </row>
    <row r="811" spans="1:34" ht="12.75" customHeight="1" x14ac:dyDescent="0.25">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c r="AH811" s="290"/>
    </row>
    <row r="812" spans="1:34" ht="12.75" customHeight="1" x14ac:dyDescent="0.25">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c r="AH812" s="290"/>
    </row>
    <row r="813" spans="1:34" ht="12.75" customHeight="1" x14ac:dyDescent="0.25">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c r="AH813" s="290"/>
    </row>
    <row r="814" spans="1:34" ht="12.75" customHeight="1" x14ac:dyDescent="0.25">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c r="AH814" s="290"/>
    </row>
    <row r="815" spans="1:34" ht="12.75" customHeight="1" x14ac:dyDescent="0.2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c r="AH815" s="290"/>
    </row>
    <row r="816" spans="1:34" ht="12.75" customHeight="1" x14ac:dyDescent="0.25">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c r="AH816" s="290"/>
    </row>
    <row r="817" spans="1:34" ht="12.75" customHeight="1" x14ac:dyDescent="0.25">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c r="AH817" s="290"/>
    </row>
    <row r="818" spans="1:34" ht="12.75" customHeight="1" x14ac:dyDescent="0.25">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c r="AH818" s="290"/>
    </row>
    <row r="819" spans="1:34" ht="12.75" customHeight="1" x14ac:dyDescent="0.25">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c r="AH819" s="290"/>
    </row>
    <row r="820" spans="1:34" ht="12.75" customHeight="1" x14ac:dyDescent="0.25">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c r="AH820" s="290"/>
    </row>
    <row r="821" spans="1:34" ht="12.75" customHeight="1" x14ac:dyDescent="0.25">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c r="AH821" s="290"/>
    </row>
    <row r="822" spans="1:34" ht="12.75" customHeight="1" x14ac:dyDescent="0.25">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c r="AH822" s="290"/>
    </row>
    <row r="823" spans="1:34" ht="12.75" customHeight="1" x14ac:dyDescent="0.25">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c r="AH823" s="290"/>
    </row>
    <row r="824" spans="1:34" ht="12.75" customHeight="1" x14ac:dyDescent="0.25">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c r="AA824" s="290"/>
      <c r="AB824" s="290"/>
      <c r="AC824" s="290"/>
      <c r="AD824" s="290"/>
      <c r="AE824" s="290"/>
      <c r="AF824" s="290"/>
      <c r="AG824" s="290"/>
      <c r="AH824" s="290"/>
    </row>
    <row r="825" spans="1:34" ht="12.75" customHeight="1" x14ac:dyDescent="0.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row>
    <row r="826" spans="1:34" ht="12.75" customHeight="1" x14ac:dyDescent="0.25">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290"/>
      <c r="AE826" s="290"/>
      <c r="AF826" s="290"/>
      <c r="AG826" s="290"/>
      <c r="AH826" s="290"/>
    </row>
    <row r="827" spans="1:34" ht="12.75" customHeight="1" x14ac:dyDescent="0.25">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c r="AH827" s="290"/>
    </row>
    <row r="828" spans="1:34" ht="12.75" customHeight="1" x14ac:dyDescent="0.25">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c r="AA828" s="290"/>
      <c r="AB828" s="290"/>
      <c r="AC828" s="290"/>
      <c r="AD828" s="290"/>
      <c r="AE828" s="290"/>
      <c r="AF828" s="290"/>
      <c r="AG828" s="290"/>
      <c r="AH828" s="290"/>
    </row>
    <row r="829" spans="1:34" ht="12.75" customHeight="1" x14ac:dyDescent="0.25">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c r="AH829" s="290"/>
    </row>
    <row r="830" spans="1:34" ht="12.75" customHeight="1" x14ac:dyDescent="0.25">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c r="AA830" s="290"/>
      <c r="AB830" s="290"/>
      <c r="AC830" s="290"/>
      <c r="AD830" s="290"/>
      <c r="AE830" s="290"/>
      <c r="AF830" s="290"/>
      <c r="AG830" s="290"/>
      <c r="AH830" s="290"/>
    </row>
    <row r="831" spans="1:34" ht="12.75" customHeight="1" x14ac:dyDescent="0.25">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c r="AH831" s="290"/>
    </row>
    <row r="832" spans="1:34" ht="12.75" customHeight="1" x14ac:dyDescent="0.25">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90"/>
      <c r="AE832" s="290"/>
      <c r="AF832" s="290"/>
      <c r="AG832" s="290"/>
      <c r="AH832" s="290"/>
    </row>
    <row r="833" spans="1:34" ht="12.75" customHeight="1" x14ac:dyDescent="0.25">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c r="AH833" s="290"/>
    </row>
    <row r="834" spans="1:34" ht="12.75" customHeight="1" x14ac:dyDescent="0.25">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c r="AH834" s="290"/>
    </row>
    <row r="835" spans="1:34" ht="12.75" customHeight="1" x14ac:dyDescent="0.2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c r="AH835" s="290"/>
    </row>
    <row r="836" spans="1:34" ht="12.75" customHeight="1" x14ac:dyDescent="0.25">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c r="AH836" s="290"/>
    </row>
    <row r="837" spans="1:34" ht="12.75" customHeight="1" x14ac:dyDescent="0.25">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c r="AH837" s="290"/>
    </row>
    <row r="838" spans="1:34" ht="12.75" customHeight="1" x14ac:dyDescent="0.25">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90"/>
      <c r="AF838" s="290"/>
      <c r="AG838" s="290"/>
      <c r="AH838" s="290"/>
    </row>
    <row r="839" spans="1:34" ht="12.75" customHeight="1" x14ac:dyDescent="0.25">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290"/>
      <c r="AE839" s="290"/>
      <c r="AF839" s="290"/>
      <c r="AG839" s="290"/>
      <c r="AH839" s="290"/>
    </row>
    <row r="840" spans="1:34" ht="12.75" customHeight="1" x14ac:dyDescent="0.25">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290"/>
      <c r="AF840" s="290"/>
      <c r="AG840" s="290"/>
      <c r="AH840" s="290"/>
    </row>
    <row r="841" spans="1:34" ht="12.75" customHeight="1" x14ac:dyDescent="0.25">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c r="AA841" s="290"/>
      <c r="AB841" s="290"/>
      <c r="AC841" s="290"/>
      <c r="AD841" s="290"/>
      <c r="AE841" s="290"/>
      <c r="AF841" s="290"/>
      <c r="AG841" s="290"/>
      <c r="AH841" s="290"/>
    </row>
    <row r="842" spans="1:34" ht="12.75" customHeight="1" x14ac:dyDescent="0.25">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290"/>
      <c r="AF842" s="290"/>
      <c r="AG842" s="290"/>
      <c r="AH842" s="290"/>
    </row>
    <row r="843" spans="1:34" ht="12.75" customHeight="1" x14ac:dyDescent="0.25">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c r="AA843" s="290"/>
      <c r="AB843" s="290"/>
      <c r="AC843" s="290"/>
      <c r="AD843" s="290"/>
      <c r="AE843" s="290"/>
      <c r="AF843" s="290"/>
      <c r="AG843" s="290"/>
      <c r="AH843" s="290"/>
    </row>
    <row r="844" spans="1:34" ht="12.75" customHeight="1" x14ac:dyDescent="0.25">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c r="AA844" s="290"/>
      <c r="AB844" s="290"/>
      <c r="AC844" s="290"/>
      <c r="AD844" s="290"/>
      <c r="AE844" s="290"/>
      <c r="AF844" s="290"/>
      <c r="AG844" s="290"/>
      <c r="AH844" s="290"/>
    </row>
    <row r="845" spans="1:34" ht="12.75" customHeight="1" x14ac:dyDescent="0.2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290"/>
      <c r="AE845" s="290"/>
      <c r="AF845" s="290"/>
      <c r="AG845" s="290"/>
      <c r="AH845" s="290"/>
    </row>
    <row r="846" spans="1:34" ht="12.75" customHeight="1" x14ac:dyDescent="0.25">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290"/>
      <c r="AF846" s="290"/>
      <c r="AG846" s="290"/>
      <c r="AH846" s="290"/>
    </row>
    <row r="847" spans="1:34" ht="12.75" customHeight="1" x14ac:dyDescent="0.25">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c r="AA847" s="290"/>
      <c r="AB847" s="290"/>
      <c r="AC847" s="290"/>
      <c r="AD847" s="290"/>
      <c r="AE847" s="290"/>
      <c r="AF847" s="290"/>
      <c r="AG847" s="290"/>
      <c r="AH847" s="290"/>
    </row>
    <row r="848" spans="1:34" ht="12.75" customHeight="1" x14ac:dyDescent="0.25">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c r="AA848" s="290"/>
      <c r="AB848" s="290"/>
      <c r="AC848" s="290"/>
      <c r="AD848" s="290"/>
      <c r="AE848" s="290"/>
      <c r="AF848" s="290"/>
      <c r="AG848" s="290"/>
      <c r="AH848" s="290"/>
    </row>
    <row r="849" spans="1:34" ht="12.75" customHeight="1" x14ac:dyDescent="0.25">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90"/>
      <c r="AE849" s="290"/>
      <c r="AF849" s="290"/>
      <c r="AG849" s="290"/>
      <c r="AH849" s="290"/>
    </row>
    <row r="850" spans="1:34" ht="12.75" customHeight="1" x14ac:dyDescent="0.25">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c r="AA850" s="290"/>
      <c r="AB850" s="290"/>
      <c r="AC850" s="290"/>
      <c r="AD850" s="290"/>
      <c r="AE850" s="290"/>
      <c r="AF850" s="290"/>
      <c r="AG850" s="290"/>
      <c r="AH850" s="290"/>
    </row>
    <row r="851" spans="1:34" ht="12.75" customHeight="1" x14ac:dyDescent="0.25">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c r="AA851" s="290"/>
      <c r="AB851" s="290"/>
      <c r="AC851" s="290"/>
      <c r="AD851" s="290"/>
      <c r="AE851" s="290"/>
      <c r="AF851" s="290"/>
      <c r="AG851" s="290"/>
      <c r="AH851" s="290"/>
    </row>
    <row r="852" spans="1:34" ht="12.75" customHeight="1" x14ac:dyDescent="0.25">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290"/>
      <c r="AE852" s="290"/>
      <c r="AF852" s="290"/>
      <c r="AG852" s="290"/>
      <c r="AH852" s="290"/>
    </row>
    <row r="853" spans="1:34" ht="12.75" customHeight="1" x14ac:dyDescent="0.25">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290"/>
      <c r="AF853" s="290"/>
      <c r="AG853" s="290"/>
      <c r="AH853" s="290"/>
    </row>
    <row r="854" spans="1:34" ht="12.75" customHeight="1" x14ac:dyDescent="0.25">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c r="AA854" s="290"/>
      <c r="AB854" s="290"/>
      <c r="AC854" s="290"/>
      <c r="AD854" s="290"/>
      <c r="AE854" s="290"/>
      <c r="AF854" s="290"/>
      <c r="AG854" s="290"/>
      <c r="AH854" s="290"/>
    </row>
    <row r="855" spans="1:34" ht="12.75" customHeight="1" x14ac:dyDescent="0.2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90"/>
      <c r="AF855" s="290"/>
      <c r="AG855" s="290"/>
      <c r="AH855" s="290"/>
    </row>
    <row r="856" spans="1:34" ht="12.75" customHeight="1" x14ac:dyDescent="0.25">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90"/>
      <c r="AF856" s="290"/>
      <c r="AG856" s="290"/>
      <c r="AH856" s="290"/>
    </row>
    <row r="857" spans="1:34" ht="12.75" customHeight="1" x14ac:dyDescent="0.25">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90"/>
      <c r="AF857" s="290"/>
      <c r="AG857" s="290"/>
      <c r="AH857" s="290"/>
    </row>
    <row r="858" spans="1:34" ht="12.75" customHeight="1" x14ac:dyDescent="0.25">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c r="AA858" s="290"/>
      <c r="AB858" s="290"/>
      <c r="AC858" s="290"/>
      <c r="AD858" s="290"/>
      <c r="AE858" s="290"/>
      <c r="AF858" s="290"/>
      <c r="AG858" s="290"/>
      <c r="AH858" s="290"/>
    </row>
    <row r="859" spans="1:34" ht="12.75" customHeight="1" x14ac:dyDescent="0.25">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c r="AA859" s="290"/>
      <c r="AB859" s="290"/>
      <c r="AC859" s="290"/>
      <c r="AD859" s="290"/>
      <c r="AE859" s="290"/>
      <c r="AF859" s="290"/>
      <c r="AG859" s="290"/>
      <c r="AH859" s="290"/>
    </row>
    <row r="860" spans="1:34" ht="12.75" customHeight="1" x14ac:dyDescent="0.25">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290"/>
      <c r="AF860" s="290"/>
      <c r="AG860" s="290"/>
      <c r="AH860" s="290"/>
    </row>
    <row r="861" spans="1:34" ht="12.75" customHeight="1" x14ac:dyDescent="0.25">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290"/>
      <c r="AE861" s="290"/>
      <c r="AF861" s="290"/>
      <c r="AG861" s="290"/>
      <c r="AH861" s="290"/>
    </row>
    <row r="862" spans="1:34" ht="12.75" customHeight="1" x14ac:dyDescent="0.25">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c r="AA862" s="290"/>
      <c r="AB862" s="290"/>
      <c r="AC862" s="290"/>
      <c r="AD862" s="290"/>
      <c r="AE862" s="290"/>
      <c r="AF862" s="290"/>
      <c r="AG862" s="290"/>
      <c r="AH862" s="290"/>
    </row>
    <row r="863" spans="1:34" ht="12.75" customHeight="1" x14ac:dyDescent="0.25">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c r="AA863" s="290"/>
      <c r="AB863" s="290"/>
      <c r="AC863" s="290"/>
      <c r="AD863" s="290"/>
      <c r="AE863" s="290"/>
      <c r="AF863" s="290"/>
      <c r="AG863" s="290"/>
      <c r="AH863" s="290"/>
    </row>
    <row r="864" spans="1:34" ht="12.75" customHeight="1" x14ac:dyDescent="0.25">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90"/>
      <c r="AE864" s="290"/>
      <c r="AF864" s="290"/>
      <c r="AG864" s="290"/>
      <c r="AH864" s="290"/>
    </row>
    <row r="865" spans="1:34" ht="12.75" customHeight="1" x14ac:dyDescent="0.2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90"/>
      <c r="AF865" s="290"/>
      <c r="AG865" s="290"/>
      <c r="AH865" s="290"/>
    </row>
    <row r="866" spans="1:34" ht="12.75" customHeight="1" x14ac:dyDescent="0.25">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290"/>
      <c r="AF866" s="290"/>
      <c r="AG866" s="290"/>
      <c r="AH866" s="290"/>
    </row>
    <row r="867" spans="1:34" ht="12.75" customHeight="1" x14ac:dyDescent="0.25">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c r="AA867" s="290"/>
      <c r="AB867" s="290"/>
      <c r="AC867" s="290"/>
      <c r="AD867" s="290"/>
      <c r="AE867" s="290"/>
      <c r="AF867" s="290"/>
      <c r="AG867" s="290"/>
      <c r="AH867" s="290"/>
    </row>
    <row r="868" spans="1:34" ht="12.75" customHeight="1" x14ac:dyDescent="0.25">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c r="AA868" s="290"/>
      <c r="AB868" s="290"/>
      <c r="AC868" s="290"/>
      <c r="AD868" s="290"/>
      <c r="AE868" s="290"/>
      <c r="AF868" s="290"/>
      <c r="AG868" s="290"/>
      <c r="AH868" s="290"/>
    </row>
    <row r="869" spans="1:34" ht="12.75" customHeight="1" x14ac:dyDescent="0.25">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290"/>
      <c r="AF869" s="290"/>
      <c r="AG869" s="290"/>
      <c r="AH869" s="290"/>
    </row>
    <row r="870" spans="1:34" ht="12.75" customHeight="1" x14ac:dyDescent="0.25">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c r="AA870" s="290"/>
      <c r="AB870" s="290"/>
      <c r="AC870" s="290"/>
      <c r="AD870" s="290"/>
      <c r="AE870" s="290"/>
      <c r="AF870" s="290"/>
      <c r="AG870" s="290"/>
      <c r="AH870" s="290"/>
    </row>
    <row r="871" spans="1:34" ht="12.75" customHeight="1" x14ac:dyDescent="0.25">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90"/>
      <c r="AE871" s="290"/>
      <c r="AF871" s="290"/>
      <c r="AG871" s="290"/>
      <c r="AH871" s="290"/>
    </row>
    <row r="872" spans="1:34" ht="12.75" customHeight="1" x14ac:dyDescent="0.25">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90"/>
      <c r="AE872" s="290"/>
      <c r="AF872" s="290"/>
      <c r="AG872" s="290"/>
      <c r="AH872" s="290"/>
    </row>
    <row r="873" spans="1:34" ht="12.75" customHeight="1" x14ac:dyDescent="0.25">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c r="AA873" s="290"/>
      <c r="AB873" s="290"/>
      <c r="AC873" s="290"/>
      <c r="AD873" s="290"/>
      <c r="AE873" s="290"/>
      <c r="AF873" s="290"/>
      <c r="AG873" s="290"/>
      <c r="AH873" s="290"/>
    </row>
    <row r="874" spans="1:34" ht="12.75" customHeight="1" x14ac:dyDescent="0.25">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90"/>
      <c r="AF874" s="290"/>
      <c r="AG874" s="290"/>
      <c r="AH874" s="290"/>
    </row>
    <row r="875" spans="1:34" ht="12.75" customHeight="1" x14ac:dyDescent="0.2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c r="AA875" s="290"/>
      <c r="AB875" s="290"/>
      <c r="AC875" s="290"/>
      <c r="AD875" s="290"/>
      <c r="AE875" s="290"/>
      <c r="AF875" s="290"/>
      <c r="AG875" s="290"/>
      <c r="AH875" s="290"/>
    </row>
    <row r="876" spans="1:34" ht="12.75" customHeight="1" x14ac:dyDescent="0.25">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290"/>
      <c r="AE876" s="290"/>
      <c r="AF876" s="290"/>
      <c r="AG876" s="290"/>
      <c r="AH876" s="290"/>
    </row>
    <row r="877" spans="1:34" ht="12.75" customHeight="1" x14ac:dyDescent="0.25">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c r="AA877" s="290"/>
      <c r="AB877" s="290"/>
      <c r="AC877" s="290"/>
      <c r="AD877" s="290"/>
      <c r="AE877" s="290"/>
      <c r="AF877" s="290"/>
      <c r="AG877" s="290"/>
      <c r="AH877" s="290"/>
    </row>
    <row r="878" spans="1:34" ht="12.75" customHeight="1" x14ac:dyDescent="0.25">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290"/>
      <c r="AF878" s="290"/>
      <c r="AG878" s="290"/>
      <c r="AH878" s="290"/>
    </row>
    <row r="879" spans="1:34" ht="12.75" customHeight="1" x14ac:dyDescent="0.25">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c r="AA879" s="290"/>
      <c r="AB879" s="290"/>
      <c r="AC879" s="290"/>
      <c r="AD879" s="290"/>
      <c r="AE879" s="290"/>
      <c r="AF879" s="290"/>
      <c r="AG879" s="290"/>
      <c r="AH879" s="290"/>
    </row>
    <row r="880" spans="1:34" ht="12.75" customHeight="1" x14ac:dyDescent="0.25">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290"/>
      <c r="AE880" s="290"/>
      <c r="AF880" s="290"/>
      <c r="AG880" s="290"/>
      <c r="AH880" s="290"/>
    </row>
    <row r="881" spans="1:34" ht="12.75" customHeight="1" x14ac:dyDescent="0.25">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c r="AA881" s="290"/>
      <c r="AB881" s="290"/>
      <c r="AC881" s="290"/>
      <c r="AD881" s="290"/>
      <c r="AE881" s="290"/>
      <c r="AF881" s="290"/>
      <c r="AG881" s="290"/>
      <c r="AH881" s="290"/>
    </row>
    <row r="882" spans="1:34" ht="12.75" customHeight="1" x14ac:dyDescent="0.25">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c r="AA882" s="290"/>
      <c r="AB882" s="290"/>
      <c r="AC882" s="290"/>
      <c r="AD882" s="290"/>
      <c r="AE882" s="290"/>
      <c r="AF882" s="290"/>
      <c r="AG882" s="290"/>
      <c r="AH882" s="290"/>
    </row>
    <row r="883" spans="1:34" ht="12.75" customHeight="1" x14ac:dyDescent="0.25">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c r="AA883" s="290"/>
      <c r="AB883" s="290"/>
      <c r="AC883" s="290"/>
      <c r="AD883" s="290"/>
      <c r="AE883" s="290"/>
      <c r="AF883" s="290"/>
      <c r="AG883" s="290"/>
      <c r="AH883" s="290"/>
    </row>
    <row r="884" spans="1:34" ht="12.75" customHeight="1" x14ac:dyDescent="0.25">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c r="AA884" s="290"/>
      <c r="AB884" s="290"/>
      <c r="AC884" s="290"/>
      <c r="AD884" s="290"/>
      <c r="AE884" s="290"/>
      <c r="AF884" s="290"/>
      <c r="AG884" s="290"/>
      <c r="AH884" s="290"/>
    </row>
    <row r="885" spans="1:34" ht="12.75" customHeight="1" x14ac:dyDescent="0.2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290"/>
      <c r="AE885" s="290"/>
      <c r="AF885" s="290"/>
      <c r="AG885" s="290"/>
      <c r="AH885" s="290"/>
    </row>
    <row r="886" spans="1:34" ht="12.75" customHeight="1" x14ac:dyDescent="0.25">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c r="AA886" s="290"/>
      <c r="AB886" s="290"/>
      <c r="AC886" s="290"/>
      <c r="AD886" s="290"/>
      <c r="AE886" s="290"/>
      <c r="AF886" s="290"/>
      <c r="AG886" s="290"/>
      <c r="AH886" s="290"/>
    </row>
    <row r="887" spans="1:34" ht="12.75" customHeight="1" x14ac:dyDescent="0.25">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290"/>
      <c r="AF887" s="290"/>
      <c r="AG887" s="290"/>
      <c r="AH887" s="290"/>
    </row>
    <row r="888" spans="1:34" ht="12.75" customHeight="1" x14ac:dyDescent="0.25">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c r="AA888" s="290"/>
      <c r="AB888" s="290"/>
      <c r="AC888" s="290"/>
      <c r="AD888" s="290"/>
      <c r="AE888" s="290"/>
      <c r="AF888" s="290"/>
      <c r="AG888" s="290"/>
      <c r="AH888" s="290"/>
    </row>
    <row r="889" spans="1:34" ht="12.75" customHeight="1" x14ac:dyDescent="0.25">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c r="AA889" s="290"/>
      <c r="AB889" s="290"/>
      <c r="AC889" s="290"/>
      <c r="AD889" s="290"/>
      <c r="AE889" s="290"/>
      <c r="AF889" s="290"/>
      <c r="AG889" s="290"/>
      <c r="AH889" s="290"/>
    </row>
    <row r="890" spans="1:34" ht="12.75" customHeight="1" x14ac:dyDescent="0.25">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290"/>
      <c r="AE890" s="290"/>
      <c r="AF890" s="290"/>
      <c r="AG890" s="290"/>
      <c r="AH890" s="290"/>
    </row>
    <row r="891" spans="1:34" ht="12.75" customHeight="1" x14ac:dyDescent="0.25">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c r="AA891" s="290"/>
      <c r="AB891" s="290"/>
      <c r="AC891" s="290"/>
      <c r="AD891" s="290"/>
      <c r="AE891" s="290"/>
      <c r="AF891" s="290"/>
      <c r="AG891" s="290"/>
      <c r="AH891" s="290"/>
    </row>
    <row r="892" spans="1:34" ht="12.75" customHeight="1" x14ac:dyDescent="0.25">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290"/>
      <c r="AF892" s="290"/>
      <c r="AG892" s="290"/>
      <c r="AH892" s="290"/>
    </row>
    <row r="893" spans="1:34" ht="12.75" customHeight="1" x14ac:dyDescent="0.25">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c r="AA893" s="290"/>
      <c r="AB893" s="290"/>
      <c r="AC893" s="290"/>
      <c r="AD893" s="290"/>
      <c r="AE893" s="290"/>
      <c r="AF893" s="290"/>
      <c r="AG893" s="290"/>
      <c r="AH893" s="290"/>
    </row>
    <row r="894" spans="1:34" ht="12.75" customHeight="1" x14ac:dyDescent="0.25">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90"/>
      <c r="AE894" s="290"/>
      <c r="AF894" s="290"/>
      <c r="AG894" s="290"/>
      <c r="AH894" s="290"/>
    </row>
    <row r="895" spans="1:34" ht="12.75" customHeight="1" x14ac:dyDescent="0.2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c r="AA895" s="290"/>
      <c r="AB895" s="290"/>
      <c r="AC895" s="290"/>
      <c r="AD895" s="290"/>
      <c r="AE895" s="290"/>
      <c r="AF895" s="290"/>
      <c r="AG895" s="290"/>
      <c r="AH895" s="290"/>
    </row>
    <row r="896" spans="1:34" ht="12.75" customHeight="1" x14ac:dyDescent="0.25">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c r="AA896" s="290"/>
      <c r="AB896" s="290"/>
      <c r="AC896" s="290"/>
      <c r="AD896" s="290"/>
      <c r="AE896" s="290"/>
      <c r="AF896" s="290"/>
      <c r="AG896" s="290"/>
      <c r="AH896" s="290"/>
    </row>
    <row r="897" spans="1:34" ht="12.75" customHeight="1" x14ac:dyDescent="0.25">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c r="AA897" s="290"/>
      <c r="AB897" s="290"/>
      <c r="AC897" s="290"/>
      <c r="AD897" s="290"/>
      <c r="AE897" s="290"/>
      <c r="AF897" s="290"/>
      <c r="AG897" s="290"/>
      <c r="AH897" s="290"/>
    </row>
    <row r="898" spans="1:34" ht="12.75" customHeight="1" x14ac:dyDescent="0.25">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290"/>
      <c r="AE898" s="290"/>
      <c r="AF898" s="290"/>
      <c r="AG898" s="290"/>
      <c r="AH898" s="290"/>
    </row>
    <row r="899" spans="1:34" ht="12.75" customHeight="1" x14ac:dyDescent="0.25">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c r="AE899" s="290"/>
      <c r="AF899" s="290"/>
      <c r="AG899" s="290"/>
      <c r="AH899" s="290"/>
    </row>
    <row r="900" spans="1:34" ht="12.75" customHeight="1" x14ac:dyDescent="0.25">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290"/>
      <c r="AF900" s="290"/>
      <c r="AG900" s="290"/>
      <c r="AH900" s="290"/>
    </row>
    <row r="901" spans="1:34" ht="12.75" customHeight="1" x14ac:dyDescent="0.25">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c r="AA901" s="290"/>
      <c r="AB901" s="290"/>
      <c r="AC901" s="290"/>
      <c r="AD901" s="290"/>
      <c r="AE901" s="290"/>
      <c r="AF901" s="290"/>
      <c r="AG901" s="290"/>
      <c r="AH901" s="290"/>
    </row>
    <row r="902" spans="1:34" ht="12.75" customHeight="1" x14ac:dyDescent="0.25">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290"/>
      <c r="AE902" s="290"/>
      <c r="AF902" s="290"/>
      <c r="AG902" s="290"/>
      <c r="AH902" s="290"/>
    </row>
    <row r="903" spans="1:34" ht="12.75" customHeight="1" x14ac:dyDescent="0.25">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c r="AA903" s="290"/>
      <c r="AB903" s="290"/>
      <c r="AC903" s="290"/>
      <c r="AD903" s="290"/>
      <c r="AE903" s="290"/>
      <c r="AF903" s="290"/>
      <c r="AG903" s="290"/>
      <c r="AH903" s="290"/>
    </row>
    <row r="904" spans="1:34" ht="12.75" customHeight="1" x14ac:dyDescent="0.25">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row>
    <row r="905" spans="1:34" ht="12.75" customHeight="1" x14ac:dyDescent="0.2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c r="AA905" s="290"/>
      <c r="AB905" s="290"/>
      <c r="AC905" s="290"/>
      <c r="AD905" s="290"/>
      <c r="AE905" s="290"/>
      <c r="AF905" s="290"/>
      <c r="AG905" s="290"/>
      <c r="AH905" s="290"/>
    </row>
    <row r="906" spans="1:34" ht="12.75" customHeight="1" x14ac:dyDescent="0.25">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c r="AA906" s="290"/>
      <c r="AB906" s="290"/>
      <c r="AC906" s="290"/>
      <c r="AD906" s="290"/>
      <c r="AE906" s="290"/>
      <c r="AF906" s="290"/>
      <c r="AG906" s="290"/>
      <c r="AH906" s="290"/>
    </row>
    <row r="907" spans="1:34" ht="12.75" customHeight="1" x14ac:dyDescent="0.25">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c r="AA907" s="290"/>
      <c r="AB907" s="290"/>
      <c r="AC907" s="290"/>
      <c r="AD907" s="290"/>
      <c r="AE907" s="290"/>
      <c r="AF907" s="290"/>
      <c r="AG907" s="290"/>
      <c r="AH907" s="290"/>
    </row>
    <row r="908" spans="1:34" ht="12.75" customHeight="1" x14ac:dyDescent="0.25">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c r="AA908" s="290"/>
      <c r="AB908" s="290"/>
      <c r="AC908" s="290"/>
      <c r="AD908" s="290"/>
      <c r="AE908" s="290"/>
      <c r="AF908" s="290"/>
      <c r="AG908" s="290"/>
      <c r="AH908" s="290"/>
    </row>
    <row r="909" spans="1:34" ht="12.75" customHeight="1" x14ac:dyDescent="0.25">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290"/>
      <c r="AF909" s="290"/>
      <c r="AG909" s="290"/>
      <c r="AH909" s="290"/>
    </row>
    <row r="910" spans="1:34" ht="12.75" customHeight="1" x14ac:dyDescent="0.25">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c r="AA910" s="290"/>
      <c r="AB910" s="290"/>
      <c r="AC910" s="290"/>
      <c r="AD910" s="290"/>
      <c r="AE910" s="290"/>
      <c r="AF910" s="290"/>
      <c r="AG910" s="290"/>
      <c r="AH910" s="290"/>
    </row>
    <row r="911" spans="1:34" ht="12.75" customHeight="1" x14ac:dyDescent="0.25">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c r="AA911" s="290"/>
      <c r="AB911" s="290"/>
      <c r="AC911" s="290"/>
      <c r="AD911" s="290"/>
      <c r="AE911" s="290"/>
      <c r="AF911" s="290"/>
      <c r="AG911" s="290"/>
      <c r="AH911" s="290"/>
    </row>
    <row r="912" spans="1:34" ht="12.75" customHeight="1" x14ac:dyDescent="0.25">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90"/>
      <c r="AE912" s="290"/>
      <c r="AF912" s="290"/>
      <c r="AG912" s="290"/>
      <c r="AH912" s="290"/>
    </row>
    <row r="913" spans="1:34" ht="12.75" customHeight="1" x14ac:dyDescent="0.25">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c r="AA913" s="290"/>
      <c r="AB913" s="290"/>
      <c r="AC913" s="290"/>
      <c r="AD913" s="290"/>
      <c r="AE913" s="290"/>
      <c r="AF913" s="290"/>
      <c r="AG913" s="290"/>
      <c r="AH913" s="290"/>
    </row>
    <row r="914" spans="1:34" ht="12.75" customHeight="1" x14ac:dyDescent="0.25">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c r="AA914" s="290"/>
      <c r="AB914" s="290"/>
      <c r="AC914" s="290"/>
      <c r="AD914" s="290"/>
      <c r="AE914" s="290"/>
      <c r="AF914" s="290"/>
      <c r="AG914" s="290"/>
      <c r="AH914" s="290"/>
    </row>
    <row r="915" spans="1:34" ht="12.75" customHeight="1" x14ac:dyDescent="0.2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290"/>
      <c r="AE915" s="290"/>
      <c r="AF915" s="290"/>
      <c r="AG915" s="290"/>
      <c r="AH915" s="290"/>
    </row>
    <row r="916" spans="1:34" ht="12.75" customHeight="1" x14ac:dyDescent="0.25">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c r="AA916" s="290"/>
      <c r="AB916" s="290"/>
      <c r="AC916" s="290"/>
      <c r="AD916" s="290"/>
      <c r="AE916" s="290"/>
      <c r="AF916" s="290"/>
      <c r="AG916" s="290"/>
      <c r="AH916" s="290"/>
    </row>
    <row r="917" spans="1:34" ht="12.75" customHeight="1" x14ac:dyDescent="0.25">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c r="AA917" s="290"/>
      <c r="AB917" s="290"/>
      <c r="AC917" s="290"/>
      <c r="AD917" s="290"/>
      <c r="AE917" s="290"/>
      <c r="AF917" s="290"/>
      <c r="AG917" s="290"/>
      <c r="AH917" s="290"/>
    </row>
    <row r="918" spans="1:34" ht="12.75" customHeight="1" x14ac:dyDescent="0.25">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c r="AA918" s="290"/>
      <c r="AB918" s="290"/>
      <c r="AC918" s="290"/>
      <c r="AD918" s="290"/>
      <c r="AE918" s="290"/>
      <c r="AF918" s="290"/>
      <c r="AG918" s="290"/>
      <c r="AH918" s="290"/>
    </row>
    <row r="919" spans="1:34" ht="12.75" customHeight="1" x14ac:dyDescent="0.25">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c r="AA919" s="290"/>
      <c r="AB919" s="290"/>
      <c r="AC919" s="290"/>
      <c r="AD919" s="290"/>
      <c r="AE919" s="290"/>
      <c r="AF919" s="290"/>
      <c r="AG919" s="290"/>
      <c r="AH919" s="290"/>
    </row>
    <row r="920" spans="1:34" ht="12.75" customHeight="1" x14ac:dyDescent="0.25">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c r="AA920" s="290"/>
      <c r="AB920" s="290"/>
      <c r="AC920" s="290"/>
      <c r="AD920" s="290"/>
      <c r="AE920" s="290"/>
      <c r="AF920" s="290"/>
      <c r="AG920" s="290"/>
      <c r="AH920" s="290"/>
    </row>
    <row r="921" spans="1:34" ht="12.75" customHeight="1" x14ac:dyDescent="0.25">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290"/>
      <c r="AF921" s="290"/>
      <c r="AG921" s="290"/>
      <c r="AH921" s="290"/>
    </row>
    <row r="922" spans="1:34" ht="12.75" customHeight="1" x14ac:dyDescent="0.25">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c r="AA922" s="290"/>
      <c r="AB922" s="290"/>
      <c r="AC922" s="290"/>
      <c r="AD922" s="290"/>
      <c r="AE922" s="290"/>
      <c r="AF922" s="290"/>
      <c r="AG922" s="290"/>
      <c r="AH922" s="290"/>
    </row>
    <row r="923" spans="1:34" ht="12.75" customHeight="1" x14ac:dyDescent="0.25">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c r="AA923" s="290"/>
      <c r="AB923" s="290"/>
      <c r="AC923" s="290"/>
      <c r="AD923" s="290"/>
      <c r="AE923" s="290"/>
      <c r="AF923" s="290"/>
      <c r="AG923" s="290"/>
      <c r="AH923" s="290"/>
    </row>
    <row r="924" spans="1:34" ht="12.75" customHeight="1" x14ac:dyDescent="0.25">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c r="AA924" s="290"/>
      <c r="AB924" s="290"/>
      <c r="AC924" s="290"/>
      <c r="AD924" s="290"/>
      <c r="AE924" s="290"/>
      <c r="AF924" s="290"/>
      <c r="AG924" s="290"/>
      <c r="AH924" s="290"/>
    </row>
    <row r="925" spans="1:34" ht="12.75" customHeight="1" x14ac:dyDescent="0.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c r="AA925" s="290"/>
      <c r="AB925" s="290"/>
      <c r="AC925" s="290"/>
      <c r="AD925" s="290"/>
      <c r="AE925" s="290"/>
      <c r="AF925" s="290"/>
      <c r="AG925" s="290"/>
      <c r="AH925" s="290"/>
    </row>
    <row r="926" spans="1:34" ht="12.75" customHeight="1" x14ac:dyDescent="0.25">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c r="AA926" s="290"/>
      <c r="AB926" s="290"/>
      <c r="AC926" s="290"/>
      <c r="AD926" s="290"/>
      <c r="AE926" s="290"/>
      <c r="AF926" s="290"/>
      <c r="AG926" s="290"/>
      <c r="AH926" s="290"/>
    </row>
    <row r="927" spans="1:34" ht="12.75" customHeight="1" x14ac:dyDescent="0.25">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c r="AA927" s="290"/>
      <c r="AB927" s="290"/>
      <c r="AC927" s="290"/>
      <c r="AD927" s="290"/>
      <c r="AE927" s="290"/>
      <c r="AF927" s="290"/>
      <c r="AG927" s="290"/>
      <c r="AH927" s="290"/>
    </row>
    <row r="928" spans="1:34" ht="12.75" customHeight="1" x14ac:dyDescent="0.25">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c r="AA928" s="290"/>
      <c r="AB928" s="290"/>
      <c r="AC928" s="290"/>
      <c r="AD928" s="290"/>
      <c r="AE928" s="290"/>
      <c r="AF928" s="290"/>
      <c r="AG928" s="290"/>
      <c r="AH928" s="290"/>
    </row>
    <row r="929" spans="1:34" ht="12.75" customHeight="1" x14ac:dyDescent="0.25">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c r="AA929" s="290"/>
      <c r="AB929" s="290"/>
      <c r="AC929" s="290"/>
      <c r="AD929" s="290"/>
      <c r="AE929" s="290"/>
      <c r="AF929" s="290"/>
      <c r="AG929" s="290"/>
      <c r="AH929" s="290"/>
    </row>
    <row r="930" spans="1:34" ht="12.75" customHeight="1" x14ac:dyDescent="0.25">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290"/>
      <c r="AF930" s="290"/>
      <c r="AG930" s="290"/>
      <c r="AH930" s="290"/>
    </row>
    <row r="931" spans="1:34" ht="12.75" customHeight="1" x14ac:dyDescent="0.25">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c r="AA931" s="290"/>
      <c r="AB931" s="290"/>
      <c r="AC931" s="290"/>
      <c r="AD931" s="290"/>
      <c r="AE931" s="290"/>
      <c r="AF931" s="290"/>
      <c r="AG931" s="290"/>
      <c r="AH931" s="290"/>
    </row>
    <row r="932" spans="1:34" ht="12.75" customHeight="1" x14ac:dyDescent="0.25">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c r="AA932" s="290"/>
      <c r="AB932" s="290"/>
      <c r="AC932" s="290"/>
      <c r="AD932" s="290"/>
      <c r="AE932" s="290"/>
      <c r="AF932" s="290"/>
      <c r="AG932" s="290"/>
      <c r="AH932" s="290"/>
    </row>
    <row r="933" spans="1:34" ht="12.75" customHeight="1" x14ac:dyDescent="0.25">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290"/>
      <c r="AE933" s="290"/>
      <c r="AF933" s="290"/>
      <c r="AG933" s="290"/>
      <c r="AH933" s="290"/>
    </row>
    <row r="934" spans="1:34" ht="12.75" customHeight="1" x14ac:dyDescent="0.25">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c r="AA934" s="290"/>
      <c r="AB934" s="290"/>
      <c r="AC934" s="290"/>
      <c r="AD934" s="290"/>
      <c r="AE934" s="290"/>
      <c r="AF934" s="290"/>
      <c r="AG934" s="290"/>
      <c r="AH934" s="290"/>
    </row>
    <row r="935" spans="1:34" ht="12.75" customHeight="1" x14ac:dyDescent="0.2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c r="AA935" s="290"/>
      <c r="AB935" s="290"/>
      <c r="AC935" s="290"/>
      <c r="AD935" s="290"/>
      <c r="AE935" s="290"/>
      <c r="AF935" s="290"/>
      <c r="AG935" s="290"/>
      <c r="AH935" s="290"/>
    </row>
    <row r="936" spans="1:34" ht="12.75" customHeight="1" x14ac:dyDescent="0.25">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c r="AA936" s="290"/>
      <c r="AB936" s="290"/>
      <c r="AC936" s="290"/>
      <c r="AD936" s="290"/>
      <c r="AE936" s="290"/>
      <c r="AF936" s="290"/>
      <c r="AG936" s="290"/>
      <c r="AH936" s="290"/>
    </row>
    <row r="937" spans="1:34" ht="12.75" customHeight="1" x14ac:dyDescent="0.25">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90"/>
      <c r="AF937" s="290"/>
      <c r="AG937" s="290"/>
      <c r="AH937" s="290"/>
    </row>
    <row r="938" spans="1:34" ht="12.75" customHeight="1" x14ac:dyDescent="0.25">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c r="AA938" s="290"/>
      <c r="AB938" s="290"/>
      <c r="AC938" s="290"/>
      <c r="AD938" s="290"/>
      <c r="AE938" s="290"/>
      <c r="AF938" s="290"/>
      <c r="AG938" s="290"/>
      <c r="AH938" s="290"/>
    </row>
    <row r="939" spans="1:34" ht="12.75" customHeight="1" x14ac:dyDescent="0.25">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c r="AA939" s="290"/>
      <c r="AB939" s="290"/>
      <c r="AC939" s="290"/>
      <c r="AD939" s="290"/>
      <c r="AE939" s="290"/>
      <c r="AF939" s="290"/>
      <c r="AG939" s="290"/>
      <c r="AH939" s="290"/>
    </row>
    <row r="940" spans="1:34" ht="12.75" customHeight="1" x14ac:dyDescent="0.25">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c r="AA940" s="290"/>
      <c r="AB940" s="290"/>
      <c r="AC940" s="290"/>
      <c r="AD940" s="290"/>
      <c r="AE940" s="290"/>
      <c r="AF940" s="290"/>
      <c r="AG940" s="290"/>
      <c r="AH940" s="290"/>
    </row>
    <row r="941" spans="1:34" ht="12.75" customHeight="1" x14ac:dyDescent="0.25">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290"/>
      <c r="AE941" s="290"/>
      <c r="AF941" s="290"/>
      <c r="AG941" s="290"/>
      <c r="AH941" s="290"/>
    </row>
    <row r="942" spans="1:34" ht="12.75" customHeight="1" x14ac:dyDescent="0.25">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c r="AA942" s="290"/>
      <c r="AB942" s="290"/>
      <c r="AC942" s="290"/>
      <c r="AD942" s="290"/>
      <c r="AE942" s="290"/>
      <c r="AF942" s="290"/>
      <c r="AG942" s="290"/>
      <c r="AH942" s="290"/>
    </row>
    <row r="943" spans="1:34" ht="12.75" customHeight="1" x14ac:dyDescent="0.25">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c r="AA943" s="290"/>
      <c r="AB943" s="290"/>
      <c r="AC943" s="290"/>
      <c r="AD943" s="290"/>
      <c r="AE943" s="290"/>
      <c r="AF943" s="290"/>
      <c r="AG943" s="290"/>
      <c r="AH943" s="290"/>
    </row>
    <row r="944" spans="1:34" ht="12.75" customHeight="1" x14ac:dyDescent="0.25">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c r="AA944" s="290"/>
      <c r="AB944" s="290"/>
      <c r="AC944" s="290"/>
      <c r="AD944" s="290"/>
      <c r="AE944" s="290"/>
      <c r="AF944" s="290"/>
      <c r="AG944" s="290"/>
      <c r="AH944" s="290"/>
    </row>
    <row r="945" spans="1:34" ht="12.75" customHeight="1" x14ac:dyDescent="0.2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c r="AA945" s="290"/>
      <c r="AB945" s="290"/>
      <c r="AC945" s="290"/>
      <c r="AD945" s="290"/>
      <c r="AE945" s="290"/>
      <c r="AF945" s="290"/>
      <c r="AG945" s="290"/>
      <c r="AH945" s="290"/>
    </row>
    <row r="946" spans="1:34" ht="12.75" customHeight="1" x14ac:dyDescent="0.25">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c r="AA946" s="290"/>
      <c r="AB946" s="290"/>
      <c r="AC946" s="290"/>
      <c r="AD946" s="290"/>
      <c r="AE946" s="290"/>
      <c r="AF946" s="290"/>
      <c r="AG946" s="290"/>
      <c r="AH946" s="290"/>
    </row>
    <row r="947" spans="1:34" ht="12.75" customHeight="1" x14ac:dyDescent="0.25">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c r="AA947" s="290"/>
      <c r="AB947" s="290"/>
      <c r="AC947" s="290"/>
      <c r="AD947" s="290"/>
      <c r="AE947" s="290"/>
      <c r="AF947" s="290"/>
      <c r="AG947" s="290"/>
      <c r="AH947" s="290"/>
    </row>
    <row r="948" spans="1:34" ht="12.75" customHeight="1" x14ac:dyDescent="0.25">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c r="AA948" s="290"/>
      <c r="AB948" s="290"/>
      <c r="AC948" s="290"/>
      <c r="AD948" s="290"/>
      <c r="AE948" s="290"/>
      <c r="AF948" s="290"/>
      <c r="AG948" s="290"/>
      <c r="AH948" s="290"/>
    </row>
    <row r="949" spans="1:34" ht="12.75" customHeight="1" x14ac:dyDescent="0.25">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c r="AA949" s="290"/>
      <c r="AB949" s="290"/>
      <c r="AC949" s="290"/>
      <c r="AD949" s="290"/>
      <c r="AE949" s="290"/>
      <c r="AF949" s="290"/>
      <c r="AG949" s="290"/>
      <c r="AH949" s="290"/>
    </row>
    <row r="950" spans="1:34" ht="12.75" customHeight="1" x14ac:dyDescent="0.25">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c r="AA950" s="290"/>
      <c r="AB950" s="290"/>
      <c r="AC950" s="290"/>
      <c r="AD950" s="290"/>
      <c r="AE950" s="290"/>
      <c r="AF950" s="290"/>
      <c r="AG950" s="290"/>
      <c r="AH950" s="290"/>
    </row>
    <row r="951" spans="1:34" ht="12.75" customHeight="1" x14ac:dyDescent="0.25">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c r="AA951" s="290"/>
      <c r="AB951" s="290"/>
      <c r="AC951" s="290"/>
      <c r="AD951" s="290"/>
      <c r="AE951" s="290"/>
      <c r="AF951" s="290"/>
      <c r="AG951" s="290"/>
      <c r="AH951" s="290"/>
    </row>
    <row r="952" spans="1:34" ht="12.75" customHeight="1" x14ac:dyDescent="0.25">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c r="AA952" s="290"/>
      <c r="AB952" s="290"/>
      <c r="AC952" s="290"/>
      <c r="AD952" s="290"/>
      <c r="AE952" s="290"/>
      <c r="AF952" s="290"/>
      <c r="AG952" s="290"/>
      <c r="AH952" s="290"/>
    </row>
    <row r="953" spans="1:34" ht="12.75" customHeight="1" x14ac:dyDescent="0.25">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c r="AA953" s="290"/>
      <c r="AB953" s="290"/>
      <c r="AC953" s="290"/>
      <c r="AD953" s="290"/>
      <c r="AE953" s="290"/>
      <c r="AF953" s="290"/>
      <c r="AG953" s="290"/>
      <c r="AH953" s="290"/>
    </row>
    <row r="954" spans="1:34" ht="12.75" customHeight="1" x14ac:dyDescent="0.25">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c r="AA954" s="290"/>
      <c r="AB954" s="290"/>
      <c r="AC954" s="290"/>
      <c r="AD954" s="290"/>
      <c r="AE954" s="290"/>
      <c r="AF954" s="290"/>
      <c r="AG954" s="290"/>
      <c r="AH954" s="290"/>
    </row>
    <row r="955" spans="1:34" ht="12.75" customHeight="1" x14ac:dyDescent="0.2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c r="AA955" s="290"/>
      <c r="AB955" s="290"/>
      <c r="AC955" s="290"/>
      <c r="AD955" s="290"/>
      <c r="AE955" s="290"/>
      <c r="AF955" s="290"/>
      <c r="AG955" s="290"/>
      <c r="AH955" s="290"/>
    </row>
    <row r="956" spans="1:34" ht="12.75" customHeight="1" x14ac:dyDescent="0.25">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90"/>
      <c r="AF956" s="290"/>
      <c r="AG956" s="290"/>
      <c r="AH956" s="290"/>
    </row>
    <row r="957" spans="1:34" ht="12.75" customHeight="1" x14ac:dyDescent="0.25">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90"/>
      <c r="AF957" s="290"/>
      <c r="AG957" s="290"/>
      <c r="AH957" s="290"/>
    </row>
    <row r="958" spans="1:34" ht="12.75" customHeight="1" x14ac:dyDescent="0.25">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90"/>
      <c r="AF958" s="290"/>
      <c r="AG958" s="290"/>
      <c r="AH958" s="290"/>
    </row>
    <row r="959" spans="1:34" ht="12.75" customHeight="1" x14ac:dyDescent="0.25">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c r="AA959" s="290"/>
      <c r="AB959" s="290"/>
      <c r="AC959" s="290"/>
      <c r="AD959" s="290"/>
      <c r="AE959" s="290"/>
      <c r="AF959" s="290"/>
      <c r="AG959" s="290"/>
      <c r="AH959" s="290"/>
    </row>
    <row r="960" spans="1:34" ht="12.75" customHeight="1" x14ac:dyDescent="0.25">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c r="AA960" s="290"/>
      <c r="AB960" s="290"/>
      <c r="AC960" s="290"/>
      <c r="AD960" s="290"/>
      <c r="AE960" s="290"/>
      <c r="AF960" s="290"/>
      <c r="AG960" s="290"/>
      <c r="AH960" s="290"/>
    </row>
    <row r="961" spans="1:34" ht="12.75" customHeight="1" x14ac:dyDescent="0.25">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c r="AA961" s="290"/>
      <c r="AB961" s="290"/>
      <c r="AC961" s="290"/>
      <c r="AD961" s="290"/>
      <c r="AE961" s="290"/>
      <c r="AF961" s="290"/>
      <c r="AG961" s="290"/>
      <c r="AH961" s="290"/>
    </row>
    <row r="962" spans="1:34" ht="12.75" customHeight="1" x14ac:dyDescent="0.25">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c r="AA962" s="290"/>
      <c r="AB962" s="290"/>
      <c r="AC962" s="290"/>
      <c r="AD962" s="290"/>
      <c r="AE962" s="290"/>
      <c r="AF962" s="290"/>
      <c r="AG962" s="290"/>
      <c r="AH962" s="290"/>
    </row>
    <row r="963" spans="1:34" ht="12.75" customHeight="1" x14ac:dyDescent="0.25">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290"/>
      <c r="AE963" s="290"/>
      <c r="AF963" s="290"/>
      <c r="AG963" s="290"/>
      <c r="AH963" s="290"/>
    </row>
    <row r="964" spans="1:34" ht="12.75" customHeight="1" x14ac:dyDescent="0.25">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c r="AA964" s="290"/>
      <c r="AB964" s="290"/>
      <c r="AC964" s="290"/>
      <c r="AD964" s="290"/>
      <c r="AE964" s="290"/>
      <c r="AF964" s="290"/>
      <c r="AG964" s="290"/>
      <c r="AH964" s="290"/>
    </row>
    <row r="965" spans="1:34" ht="12.75" customHeight="1" x14ac:dyDescent="0.2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c r="AA965" s="290"/>
      <c r="AB965" s="290"/>
      <c r="AC965" s="290"/>
      <c r="AD965" s="290"/>
      <c r="AE965" s="290"/>
      <c r="AF965" s="290"/>
      <c r="AG965" s="290"/>
      <c r="AH965" s="290"/>
    </row>
    <row r="966" spans="1:34" ht="12.75" customHeight="1" x14ac:dyDescent="0.25">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c r="AA966" s="290"/>
      <c r="AB966" s="290"/>
      <c r="AC966" s="290"/>
      <c r="AD966" s="290"/>
      <c r="AE966" s="290"/>
      <c r="AF966" s="290"/>
      <c r="AG966" s="290"/>
      <c r="AH966" s="290"/>
    </row>
    <row r="967" spans="1:34" ht="12.75" customHeight="1" x14ac:dyDescent="0.25">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90"/>
      <c r="AF967" s="290"/>
      <c r="AG967" s="290"/>
      <c r="AH967" s="290"/>
    </row>
    <row r="968" spans="1:34" ht="12.75" customHeight="1" x14ac:dyDescent="0.25">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c r="AA968" s="290"/>
      <c r="AB968" s="290"/>
      <c r="AC968" s="290"/>
      <c r="AD968" s="290"/>
      <c r="AE968" s="290"/>
      <c r="AF968" s="290"/>
      <c r="AG968" s="290"/>
      <c r="AH968" s="290"/>
    </row>
    <row r="969" spans="1:34" ht="12.75" customHeight="1" x14ac:dyDescent="0.25">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c r="AA969" s="290"/>
      <c r="AB969" s="290"/>
      <c r="AC969" s="290"/>
      <c r="AD969" s="290"/>
      <c r="AE969" s="290"/>
      <c r="AF969" s="290"/>
      <c r="AG969" s="290"/>
      <c r="AH969" s="290"/>
    </row>
    <row r="970" spans="1:34" ht="12.75" customHeight="1" x14ac:dyDescent="0.25">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c r="AA970" s="290"/>
      <c r="AB970" s="290"/>
      <c r="AC970" s="290"/>
      <c r="AD970" s="290"/>
      <c r="AE970" s="290"/>
      <c r="AF970" s="290"/>
      <c r="AG970" s="290"/>
      <c r="AH970" s="290"/>
    </row>
    <row r="971" spans="1:34" ht="12.75" customHeight="1" x14ac:dyDescent="0.25">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c r="AA971" s="290"/>
      <c r="AB971" s="290"/>
      <c r="AC971" s="290"/>
      <c r="AD971" s="290"/>
      <c r="AE971" s="290"/>
      <c r="AF971" s="290"/>
      <c r="AG971" s="290"/>
      <c r="AH971" s="290"/>
    </row>
    <row r="972" spans="1:34" ht="12.75" customHeight="1" x14ac:dyDescent="0.25">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c r="AA972" s="290"/>
      <c r="AB972" s="290"/>
      <c r="AC972" s="290"/>
      <c r="AD972" s="290"/>
      <c r="AE972" s="290"/>
      <c r="AF972" s="290"/>
      <c r="AG972" s="290"/>
      <c r="AH972" s="290"/>
    </row>
    <row r="973" spans="1:34" ht="12.75" customHeight="1" x14ac:dyDescent="0.25">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c r="AA973" s="290"/>
      <c r="AB973" s="290"/>
      <c r="AC973" s="290"/>
      <c r="AD973" s="290"/>
      <c r="AE973" s="290"/>
      <c r="AF973" s="290"/>
      <c r="AG973" s="290"/>
      <c r="AH973" s="290"/>
    </row>
    <row r="974" spans="1:34" ht="12.75" customHeight="1" x14ac:dyDescent="0.25">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c r="AA974" s="290"/>
      <c r="AB974" s="290"/>
      <c r="AC974" s="290"/>
      <c r="AD974" s="290"/>
      <c r="AE974" s="290"/>
      <c r="AF974" s="290"/>
      <c r="AG974" s="290"/>
      <c r="AH974" s="290"/>
    </row>
    <row r="975" spans="1:34" ht="12.75" customHeight="1" x14ac:dyDescent="0.2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c r="AA975" s="290"/>
      <c r="AB975" s="290"/>
      <c r="AC975" s="290"/>
      <c r="AD975" s="290"/>
      <c r="AE975" s="290"/>
      <c r="AF975" s="290"/>
      <c r="AG975" s="290"/>
      <c r="AH975" s="290"/>
    </row>
    <row r="976" spans="1:34" ht="12.75" customHeight="1" x14ac:dyDescent="0.25">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c r="AA976" s="290"/>
      <c r="AB976" s="290"/>
      <c r="AC976" s="290"/>
      <c r="AD976" s="290"/>
      <c r="AE976" s="290"/>
      <c r="AF976" s="290"/>
      <c r="AG976" s="290"/>
      <c r="AH976" s="290"/>
    </row>
    <row r="977" spans="1:34" ht="12.75" customHeight="1" x14ac:dyDescent="0.25">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90"/>
      <c r="AF977" s="290"/>
      <c r="AG977" s="290"/>
      <c r="AH977" s="290"/>
    </row>
    <row r="978" spans="1:34" ht="12.75" customHeight="1" x14ac:dyDescent="0.25">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290"/>
      <c r="AF978" s="290"/>
      <c r="AG978" s="290"/>
      <c r="AH978" s="290"/>
    </row>
    <row r="979" spans="1:34" ht="12.75" customHeight="1" x14ac:dyDescent="0.25">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c r="AA979" s="290"/>
      <c r="AB979" s="290"/>
      <c r="AC979" s="290"/>
      <c r="AD979" s="290"/>
      <c r="AE979" s="290"/>
      <c r="AF979" s="290"/>
      <c r="AG979" s="290"/>
      <c r="AH979" s="290"/>
    </row>
    <row r="980" spans="1:34" ht="12.75" customHeight="1" x14ac:dyDescent="0.25">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290"/>
      <c r="AE980" s="290"/>
      <c r="AF980" s="290"/>
      <c r="AG980" s="290"/>
      <c r="AH980" s="290"/>
    </row>
    <row r="981" spans="1:34" ht="12.75" customHeight="1" x14ac:dyDescent="0.25">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row>
    <row r="982" spans="1:34" ht="12.75" customHeight="1" x14ac:dyDescent="0.25">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c r="AA982" s="290"/>
      <c r="AB982" s="290"/>
      <c r="AC982" s="290"/>
      <c r="AD982" s="290"/>
      <c r="AE982" s="290"/>
      <c r="AF982" s="290"/>
      <c r="AG982" s="290"/>
      <c r="AH982" s="290"/>
    </row>
    <row r="983" spans="1:34" ht="12.75" customHeight="1" x14ac:dyDescent="0.25">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c r="AA983" s="290"/>
      <c r="AB983" s="290"/>
      <c r="AC983" s="290"/>
      <c r="AD983" s="290"/>
      <c r="AE983" s="290"/>
      <c r="AF983" s="290"/>
      <c r="AG983" s="290"/>
      <c r="AH983" s="290"/>
    </row>
    <row r="984" spans="1:34" ht="12.75" customHeight="1" x14ac:dyDescent="0.25">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c r="AA984" s="290"/>
      <c r="AB984" s="290"/>
      <c r="AC984" s="290"/>
      <c r="AD984" s="290"/>
      <c r="AE984" s="290"/>
      <c r="AF984" s="290"/>
      <c r="AG984" s="290"/>
      <c r="AH984" s="290"/>
    </row>
    <row r="985" spans="1:34" ht="12.75" customHeight="1" x14ac:dyDescent="0.2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c r="AA985" s="290"/>
      <c r="AB985" s="290"/>
      <c r="AC985" s="290"/>
      <c r="AD985" s="290"/>
      <c r="AE985" s="290"/>
      <c r="AF985" s="290"/>
      <c r="AG985" s="290"/>
      <c r="AH985" s="290"/>
    </row>
    <row r="986" spans="1:34" ht="12.75" customHeight="1" x14ac:dyDescent="0.25">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c r="AA986" s="290"/>
      <c r="AB986" s="290"/>
      <c r="AC986" s="290"/>
      <c r="AD986" s="290"/>
      <c r="AE986" s="290"/>
      <c r="AF986" s="290"/>
      <c r="AG986" s="290"/>
      <c r="AH986" s="290"/>
    </row>
    <row r="987" spans="1:34" ht="12.75" customHeight="1" x14ac:dyDescent="0.25">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290"/>
      <c r="AF987" s="290"/>
      <c r="AG987" s="290"/>
      <c r="AH987" s="290"/>
    </row>
    <row r="988" spans="1:34" ht="12.75" customHeight="1" x14ac:dyDescent="0.25">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c r="AA988" s="290"/>
      <c r="AB988" s="290"/>
      <c r="AC988" s="290"/>
      <c r="AD988" s="290"/>
      <c r="AE988" s="290"/>
      <c r="AF988" s="290"/>
      <c r="AG988" s="290"/>
      <c r="AH988" s="290"/>
    </row>
    <row r="989" spans="1:34" ht="12.75" customHeight="1" x14ac:dyDescent="0.25">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c r="AA989" s="290"/>
      <c r="AB989" s="290"/>
      <c r="AC989" s="290"/>
      <c r="AD989" s="290"/>
      <c r="AE989" s="290"/>
      <c r="AF989" s="290"/>
      <c r="AG989" s="290"/>
      <c r="AH989" s="290"/>
    </row>
    <row r="990" spans="1:34" ht="12.75" customHeight="1" x14ac:dyDescent="0.25">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90"/>
      <c r="AE990" s="290"/>
      <c r="AF990" s="290"/>
      <c r="AG990" s="290"/>
      <c r="AH990" s="290"/>
    </row>
    <row r="991" spans="1:34" ht="12.75" customHeight="1" x14ac:dyDescent="0.25">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c r="AA991" s="290"/>
      <c r="AB991" s="290"/>
      <c r="AC991" s="290"/>
      <c r="AD991" s="290"/>
      <c r="AE991" s="290"/>
      <c r="AF991" s="290"/>
      <c r="AG991" s="290"/>
      <c r="AH991" s="290"/>
    </row>
    <row r="992" spans="1:34" ht="12.75" customHeight="1" x14ac:dyDescent="0.25">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c r="AA992" s="290"/>
      <c r="AB992" s="290"/>
      <c r="AC992" s="290"/>
      <c r="AD992" s="290"/>
      <c r="AE992" s="290"/>
      <c r="AF992" s="290"/>
      <c r="AG992" s="290"/>
      <c r="AH992" s="290"/>
    </row>
    <row r="993" spans="1:34" ht="12.75" customHeight="1" x14ac:dyDescent="0.25">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290"/>
      <c r="AE993" s="290"/>
      <c r="AF993" s="290"/>
      <c r="AG993" s="290"/>
      <c r="AH993" s="290"/>
    </row>
    <row r="994" spans="1:34" ht="12.75" customHeight="1" x14ac:dyDescent="0.25">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c r="AA994" s="290"/>
      <c r="AB994" s="290"/>
      <c r="AC994" s="290"/>
      <c r="AD994" s="290"/>
      <c r="AE994" s="290"/>
      <c r="AF994" s="290"/>
      <c r="AG994" s="290"/>
      <c r="AH994" s="290"/>
    </row>
    <row r="995" spans="1:34" ht="12.75" customHeight="1" x14ac:dyDescent="0.2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c r="AA995" s="290"/>
      <c r="AB995" s="290"/>
      <c r="AC995" s="290"/>
      <c r="AD995" s="290"/>
      <c r="AE995" s="290"/>
      <c r="AF995" s="290"/>
      <c r="AG995" s="290"/>
      <c r="AH995" s="290"/>
    </row>
    <row r="996" spans="1:34" ht="12.75" customHeight="1" x14ac:dyDescent="0.25">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c r="AA996" s="290"/>
      <c r="AB996" s="290"/>
      <c r="AC996" s="290"/>
      <c r="AD996" s="290"/>
      <c r="AE996" s="290"/>
      <c r="AF996" s="290"/>
      <c r="AG996" s="290"/>
      <c r="AH996" s="290"/>
    </row>
    <row r="997" spans="1:34" ht="12.75" customHeight="1" x14ac:dyDescent="0.25">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290"/>
      <c r="AF997" s="290"/>
      <c r="AG997" s="290"/>
      <c r="AH997" s="290"/>
    </row>
    <row r="998" spans="1:34" ht="12.75" customHeight="1" x14ac:dyDescent="0.25">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c r="AA998" s="290"/>
      <c r="AB998" s="290"/>
      <c r="AC998" s="290"/>
      <c r="AD998" s="290"/>
      <c r="AE998" s="290"/>
      <c r="AF998" s="290"/>
      <c r="AG998" s="290"/>
      <c r="AH998" s="290"/>
    </row>
    <row r="999" spans="1:34" ht="12.75" customHeight="1" x14ac:dyDescent="0.25">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290"/>
      <c r="AF999" s="290"/>
      <c r="AG999" s="290"/>
      <c r="AH999" s="290"/>
    </row>
    <row r="1000" spans="1:34" ht="12.75" customHeight="1" x14ac:dyDescent="0.25">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c r="AA1000" s="290"/>
      <c r="AB1000" s="290"/>
      <c r="AC1000" s="290"/>
      <c r="AD1000" s="290"/>
      <c r="AE1000" s="290"/>
      <c r="AF1000" s="290"/>
      <c r="AG1000" s="290"/>
      <c r="AH1000" s="290"/>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28515625" customWidth="1"/>
    <col min="16" max="26" width="10" customWidth="1"/>
  </cols>
  <sheetData>
    <row r="1" spans="1:15" x14ac:dyDescent="0.25">
      <c r="A1" s="159" t="s">
        <v>518</v>
      </c>
    </row>
    <row r="3" spans="1:15" x14ac:dyDescent="0.25">
      <c r="A3" s="159" t="s">
        <v>519</v>
      </c>
      <c r="C3" s="159" t="s">
        <v>520</v>
      </c>
      <c r="E3" s="159" t="s">
        <v>521</v>
      </c>
      <c r="G3" s="159" t="s">
        <v>522</v>
      </c>
      <c r="I3" s="159" t="s">
        <v>523</v>
      </c>
      <c r="K3" s="159" t="s">
        <v>524</v>
      </c>
      <c r="M3" s="159" t="s">
        <v>525</v>
      </c>
      <c r="O3" s="159" t="s">
        <v>526</v>
      </c>
    </row>
    <row r="5" spans="1:15" x14ac:dyDescent="0.25">
      <c r="A5" s="159" t="s">
        <v>21</v>
      </c>
      <c r="C5" s="159" t="s">
        <v>527</v>
      </c>
      <c r="D5" s="159">
        <v>1</v>
      </c>
      <c r="E5" s="159" t="s">
        <v>528</v>
      </c>
      <c r="G5" s="159" t="s">
        <v>15</v>
      </c>
      <c r="I5" s="159" t="s">
        <v>529</v>
      </c>
      <c r="K5" s="159" t="s">
        <v>409</v>
      </c>
      <c r="M5" s="159" t="s">
        <v>126</v>
      </c>
      <c r="O5" s="159" t="s">
        <v>530</v>
      </c>
    </row>
    <row r="6" spans="1:15" x14ac:dyDescent="0.25">
      <c r="A6" s="159" t="s">
        <v>33</v>
      </c>
      <c r="C6" s="159" t="s">
        <v>531</v>
      </c>
      <c r="D6" s="159">
        <v>2</v>
      </c>
      <c r="E6" s="159" t="s">
        <v>532</v>
      </c>
      <c r="G6" s="159" t="s">
        <v>27</v>
      </c>
      <c r="I6" s="159" t="s">
        <v>533</v>
      </c>
      <c r="M6" s="159" t="s">
        <v>441</v>
      </c>
      <c r="O6" s="159" t="s">
        <v>534</v>
      </c>
    </row>
    <row r="7" spans="1:15" x14ac:dyDescent="0.25">
      <c r="A7" s="159" t="s">
        <v>23</v>
      </c>
      <c r="D7" s="159">
        <v>3</v>
      </c>
      <c r="E7" s="159" t="s">
        <v>535</v>
      </c>
      <c r="G7" s="159" t="s">
        <v>46</v>
      </c>
      <c r="I7" s="159" t="s">
        <v>20</v>
      </c>
      <c r="M7" s="159" t="s">
        <v>471</v>
      </c>
      <c r="O7" s="159" t="s">
        <v>536</v>
      </c>
    </row>
    <row r="8" spans="1:15" x14ac:dyDescent="0.25">
      <c r="D8" s="159">
        <v>4</v>
      </c>
      <c r="E8" s="159" t="s">
        <v>537</v>
      </c>
      <c r="G8" s="159" t="s">
        <v>26</v>
      </c>
      <c r="I8" s="159" t="s">
        <v>42</v>
      </c>
      <c r="M8" s="159" t="s">
        <v>498</v>
      </c>
      <c r="O8" s="159" t="s">
        <v>538</v>
      </c>
    </row>
    <row r="9" spans="1:15" x14ac:dyDescent="0.25">
      <c r="D9" s="159">
        <v>5</v>
      </c>
      <c r="E9" s="159" t="s">
        <v>539</v>
      </c>
      <c r="G9" s="159" t="s">
        <v>540</v>
      </c>
      <c r="I9" s="159" t="s">
        <v>57</v>
      </c>
      <c r="O9" s="159" t="s">
        <v>541</v>
      </c>
    </row>
    <row r="10" spans="1:15" x14ac:dyDescent="0.25">
      <c r="D10" s="159">
        <v>6</v>
      </c>
      <c r="E10" s="159" t="s">
        <v>542</v>
      </c>
      <c r="G10" s="159" t="s">
        <v>543</v>
      </c>
      <c r="I10" s="159" t="s">
        <v>62</v>
      </c>
      <c r="O10" s="159" t="s">
        <v>544</v>
      </c>
    </row>
    <row r="11" spans="1:15" x14ac:dyDescent="0.25">
      <c r="D11" s="159">
        <v>7</v>
      </c>
      <c r="E11" s="159" t="s">
        <v>545</v>
      </c>
      <c r="I11" s="159" t="s">
        <v>543</v>
      </c>
    </row>
    <row r="12" spans="1:15" x14ac:dyDescent="0.25">
      <c r="D12" s="159">
        <v>8</v>
      </c>
      <c r="E12" s="159" t="s">
        <v>546</v>
      </c>
    </row>
    <row r="13" spans="1:15" x14ac:dyDescent="0.25">
      <c r="D13" s="159">
        <v>9</v>
      </c>
      <c r="E13" s="159" t="s">
        <v>547</v>
      </c>
    </row>
    <row r="14" spans="1:15" x14ac:dyDescent="0.25">
      <c r="D14" s="159">
        <v>10</v>
      </c>
      <c r="E14" s="159" t="s">
        <v>548</v>
      </c>
    </row>
    <row r="15" spans="1:15" x14ac:dyDescent="0.25">
      <c r="D15" s="159">
        <v>11</v>
      </c>
      <c r="E15" s="159" t="s">
        <v>549</v>
      </c>
    </row>
    <row r="16" spans="1:15" x14ac:dyDescent="0.25">
      <c r="D16" s="159">
        <v>12</v>
      </c>
      <c r="E16" s="159" t="s">
        <v>550</v>
      </c>
    </row>
    <row r="17" spans="4:14" x14ac:dyDescent="0.25">
      <c r="D17" s="159">
        <v>13</v>
      </c>
      <c r="E17" s="159" t="s">
        <v>551</v>
      </c>
    </row>
    <row r="18" spans="4:14" x14ac:dyDescent="0.25">
      <c r="D18" s="159">
        <v>14</v>
      </c>
      <c r="E18" s="159" t="s">
        <v>552</v>
      </c>
    </row>
    <row r="19" spans="4:14" x14ac:dyDescent="0.25">
      <c r="D19" s="159">
        <v>15</v>
      </c>
      <c r="E19" s="159" t="s">
        <v>553</v>
      </c>
    </row>
    <row r="20" spans="4:14" x14ac:dyDescent="0.25">
      <c r="D20" s="159">
        <v>16</v>
      </c>
      <c r="E20" s="159" t="s">
        <v>554</v>
      </c>
    </row>
    <row r="21" spans="4:14" ht="15.75" customHeight="1" x14ac:dyDescent="0.25">
      <c r="D21" s="159">
        <v>17</v>
      </c>
      <c r="E21" s="159" t="s">
        <v>555</v>
      </c>
      <c r="I21" s="159" t="s">
        <v>556</v>
      </c>
      <c r="N21" s="159" t="s">
        <v>557</v>
      </c>
    </row>
    <row r="22" spans="4:14" ht="15.75" customHeight="1" x14ac:dyDescent="0.25">
      <c r="D22" s="159">
        <v>18</v>
      </c>
      <c r="E22" s="159" t="s">
        <v>558</v>
      </c>
    </row>
    <row r="23" spans="4:14" ht="15.75" customHeight="1" x14ac:dyDescent="0.25">
      <c r="D23" s="159">
        <v>19</v>
      </c>
      <c r="E23" s="159" t="s">
        <v>559</v>
      </c>
      <c r="I23" s="159" t="s">
        <v>560</v>
      </c>
      <c r="N23" s="159" t="s">
        <v>561</v>
      </c>
    </row>
    <row r="24" spans="4:14" ht="15.75" customHeight="1" x14ac:dyDescent="0.25">
      <c r="D24" s="159">
        <v>20</v>
      </c>
      <c r="E24" s="159" t="s">
        <v>562</v>
      </c>
      <c r="I24" s="159" t="s">
        <v>563</v>
      </c>
      <c r="N24" s="159" t="s">
        <v>564</v>
      </c>
    </row>
    <row r="25" spans="4:14" ht="15.75" customHeight="1" x14ac:dyDescent="0.25">
      <c r="I25" s="159" t="s">
        <v>565</v>
      </c>
      <c r="N25" s="159" t="s">
        <v>566</v>
      </c>
    </row>
    <row r="26" spans="4:14" ht="15.75" customHeight="1" x14ac:dyDescent="0.25">
      <c r="I26" s="159" t="s">
        <v>567</v>
      </c>
      <c r="N26" s="159" t="s">
        <v>568</v>
      </c>
    </row>
    <row r="27" spans="4:14" ht="15.75" customHeight="1" x14ac:dyDescent="0.25">
      <c r="I27" s="159" t="s">
        <v>569</v>
      </c>
      <c r="N27" s="159" t="s">
        <v>570</v>
      </c>
    </row>
    <row r="28" spans="4:14" ht="15.75" customHeight="1" x14ac:dyDescent="0.25">
      <c r="N28" s="159" t="s">
        <v>571</v>
      </c>
    </row>
    <row r="29" spans="4:14" ht="15.75" customHeight="1" x14ac:dyDescent="0.25">
      <c r="N29" s="159" t="s">
        <v>572</v>
      </c>
    </row>
    <row r="30" spans="4:14" ht="15.75" customHeight="1" x14ac:dyDescent="0.25">
      <c r="I30" s="159" t="s">
        <v>573</v>
      </c>
      <c r="N30" s="159" t="s">
        <v>574</v>
      </c>
    </row>
    <row r="31" spans="4:14" ht="15.75" customHeight="1" x14ac:dyDescent="0.25">
      <c r="N31" s="159" t="s">
        <v>575</v>
      </c>
    </row>
    <row r="32" spans="4:14" ht="15.75" customHeight="1" x14ac:dyDescent="0.25">
      <c r="I32" s="159" t="s">
        <v>576</v>
      </c>
      <c r="N32" s="159" t="s">
        <v>577</v>
      </c>
    </row>
    <row r="33" spans="8:14" ht="15.75" customHeight="1" x14ac:dyDescent="0.25">
      <c r="I33" s="159" t="s">
        <v>578</v>
      </c>
      <c r="N33" s="159" t="s">
        <v>579</v>
      </c>
    </row>
    <row r="34" spans="8:14" ht="15.75" customHeight="1" x14ac:dyDescent="0.25">
      <c r="I34" s="159" t="s">
        <v>580</v>
      </c>
    </row>
    <row r="35" spans="8:14" ht="15.75" customHeight="1" x14ac:dyDescent="0.25">
      <c r="I35" s="159" t="s">
        <v>581</v>
      </c>
    </row>
    <row r="36" spans="8:14" ht="15.75" customHeight="1" x14ac:dyDescent="0.25"/>
    <row r="37" spans="8:14" ht="15.75" customHeight="1" x14ac:dyDescent="0.25"/>
    <row r="38" spans="8:14" ht="15.75" customHeight="1" x14ac:dyDescent="0.25">
      <c r="I38" s="159" t="s">
        <v>582</v>
      </c>
      <c r="L38" s="159" t="s">
        <v>583</v>
      </c>
      <c r="M38" s="159" t="s">
        <v>584</v>
      </c>
      <c r="N38" s="159" t="s">
        <v>585</v>
      </c>
    </row>
    <row r="39" spans="8:14" ht="15.75" customHeight="1" x14ac:dyDescent="0.25"/>
    <row r="40" spans="8:14" ht="15.75" customHeight="1" x14ac:dyDescent="0.25">
      <c r="H40" s="159" t="s">
        <v>278</v>
      </c>
      <c r="I40" s="159" t="s">
        <v>586</v>
      </c>
      <c r="L40" s="53" t="s">
        <v>587</v>
      </c>
      <c r="M40" s="159" t="s">
        <v>588</v>
      </c>
      <c r="N40" s="159" t="s">
        <v>589</v>
      </c>
    </row>
    <row r="41" spans="8:14" ht="15.75" customHeight="1" x14ac:dyDescent="0.25">
      <c r="I41" s="159" t="s">
        <v>590</v>
      </c>
      <c r="L41" s="53" t="s">
        <v>591</v>
      </c>
      <c r="M41" s="159" t="s">
        <v>592</v>
      </c>
      <c r="N41" s="159" t="s">
        <v>593</v>
      </c>
    </row>
    <row r="42" spans="8:14" ht="15.75" customHeight="1" x14ac:dyDescent="0.25">
      <c r="I42" s="159" t="s">
        <v>594</v>
      </c>
      <c r="L42" s="53" t="s">
        <v>595</v>
      </c>
      <c r="N42" s="159" t="s">
        <v>596</v>
      </c>
    </row>
    <row r="43" spans="8:14" ht="15.75" customHeight="1" x14ac:dyDescent="0.25">
      <c r="I43" s="159" t="s">
        <v>597</v>
      </c>
      <c r="L43" s="53" t="s">
        <v>598</v>
      </c>
      <c r="N43" s="159" t="s">
        <v>599</v>
      </c>
    </row>
    <row r="44" spans="8:14" ht="15.75" customHeight="1" x14ac:dyDescent="0.25">
      <c r="I44" s="159" t="s">
        <v>600</v>
      </c>
      <c r="N44" s="159" t="s">
        <v>601</v>
      </c>
    </row>
    <row r="45" spans="8:14" ht="15.75" customHeight="1" x14ac:dyDescent="0.25">
      <c r="I45" s="159" t="s">
        <v>602</v>
      </c>
      <c r="N45" s="159"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126"/>
  <sheetViews>
    <sheetView showGridLines="0" tabSelected="1" topLeftCell="A77" zoomScale="50" zoomScaleNormal="50" zoomScaleSheetLayoutView="25" workbookViewId="0">
      <selection activeCell="D98" sqref="D98:E98"/>
    </sheetView>
  </sheetViews>
  <sheetFormatPr baseColWidth="10" defaultColWidth="10.7109375" defaultRowHeight="14.25" x14ac:dyDescent="0.25"/>
  <cols>
    <col min="1" max="1" width="49.7109375" style="68" customWidth="1"/>
    <col min="2" max="4" width="35.7109375" style="68" customWidth="1"/>
    <col min="5" max="5" width="69.28515625" style="68" customWidth="1"/>
    <col min="6" max="6" width="35.7109375" style="68" customWidth="1"/>
    <col min="7" max="7" width="69" style="68" customWidth="1"/>
    <col min="8" max="8" width="40.42578125" style="68" customWidth="1"/>
    <col min="9" max="9" width="60.42578125" style="68" customWidth="1"/>
    <col min="10" max="13" width="35.7109375" style="68" customWidth="1"/>
    <col min="14" max="14" width="30"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183</v>
      </c>
      <c r="N1" s="602"/>
      <c r="O1" s="603"/>
    </row>
    <row r="2" spans="1:15" s="147" customFormat="1" ht="30.75" customHeight="1" thickBot="1" x14ac:dyDescent="0.3">
      <c r="A2" s="616"/>
      <c r="B2" s="607" t="s">
        <v>184</v>
      </c>
      <c r="C2" s="608"/>
      <c r="D2" s="608"/>
      <c r="E2" s="608"/>
      <c r="F2" s="608"/>
      <c r="G2" s="608"/>
      <c r="H2" s="608"/>
      <c r="I2" s="608"/>
      <c r="J2" s="608"/>
      <c r="K2" s="608"/>
      <c r="L2" s="609"/>
      <c r="M2" s="601" t="s">
        <v>839</v>
      </c>
      <c r="N2" s="602"/>
      <c r="O2" s="603"/>
    </row>
    <row r="3" spans="1:15" s="147" customFormat="1" ht="24" customHeight="1" thickBot="1" x14ac:dyDescent="0.3">
      <c r="A3" s="616"/>
      <c r="B3" s="607" t="s">
        <v>848</v>
      </c>
      <c r="C3" s="608"/>
      <c r="D3" s="608"/>
      <c r="E3" s="608"/>
      <c r="F3" s="608"/>
      <c r="G3" s="608"/>
      <c r="H3" s="608"/>
      <c r="I3" s="608"/>
      <c r="J3" s="608"/>
      <c r="K3" s="608"/>
      <c r="L3" s="609"/>
      <c r="M3" s="601" t="s">
        <v>840</v>
      </c>
      <c r="N3" s="602"/>
      <c r="O3" s="603"/>
    </row>
    <row r="4" spans="1:15" s="147" customFormat="1" ht="21.75" customHeight="1" thickBot="1" x14ac:dyDescent="0.3">
      <c r="A4" s="617"/>
      <c r="B4" s="610" t="s">
        <v>185</v>
      </c>
      <c r="C4" s="611"/>
      <c r="D4" s="611"/>
      <c r="E4" s="611"/>
      <c r="F4" s="611"/>
      <c r="G4" s="611"/>
      <c r="H4" s="611"/>
      <c r="I4" s="611"/>
      <c r="J4" s="611"/>
      <c r="K4" s="611"/>
      <c r="L4" s="612"/>
      <c r="M4" s="601" t="s">
        <v>841</v>
      </c>
      <c r="N4" s="602"/>
      <c r="O4" s="603"/>
    </row>
    <row r="5" spans="1:15" s="147" customFormat="1" ht="21.75" customHeight="1" thickBot="1" x14ac:dyDescent="0.3">
      <c r="A5" s="148"/>
      <c r="B5" s="149"/>
      <c r="C5" s="149"/>
      <c r="D5" s="149"/>
      <c r="E5" s="149"/>
      <c r="F5" s="149"/>
      <c r="G5" s="149"/>
      <c r="H5" s="149"/>
      <c r="I5" s="149"/>
      <c r="J5" s="149"/>
      <c r="K5" s="149"/>
      <c r="L5" s="149"/>
      <c r="M5" s="601" t="s">
        <v>842</v>
      </c>
      <c r="N5" s="602"/>
      <c r="O5" s="603"/>
    </row>
    <row r="6" spans="1:15" s="147" customFormat="1" ht="21.75" customHeight="1" thickBot="1" x14ac:dyDescent="0.3">
      <c r="A6" s="619" t="s">
        <v>187</v>
      </c>
      <c r="B6" s="238" t="s">
        <v>188</v>
      </c>
      <c r="C6" s="202"/>
      <c r="D6" s="238" t="s">
        <v>189</v>
      </c>
      <c r="E6" s="203"/>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631" t="s">
        <v>206</v>
      </c>
      <c r="C11" s="632"/>
      <c r="D11" s="632"/>
      <c r="E11" s="632"/>
      <c r="F11" s="632"/>
      <c r="G11" s="632"/>
      <c r="H11" s="632"/>
      <c r="I11" s="632"/>
      <c r="J11" s="632"/>
      <c r="K11" s="633"/>
      <c r="L11" s="628" t="s">
        <v>845</v>
      </c>
      <c r="M11" s="639">
        <v>2024110010298</v>
      </c>
      <c r="N11" s="640"/>
      <c r="O11" s="641"/>
    </row>
    <row r="12" spans="1:15" ht="15" customHeight="1" x14ac:dyDescent="0.25">
      <c r="A12" s="626"/>
      <c r="B12" s="634"/>
      <c r="C12" s="624"/>
      <c r="D12" s="624"/>
      <c r="E12" s="624"/>
      <c r="F12" s="624"/>
      <c r="G12" s="624"/>
      <c r="H12" s="624"/>
      <c r="I12" s="624"/>
      <c r="J12" s="624"/>
      <c r="K12" s="635"/>
      <c r="L12" s="629"/>
      <c r="M12" s="642"/>
      <c r="N12" s="643"/>
      <c r="O12" s="644"/>
    </row>
    <row r="13" spans="1:15" ht="15" customHeight="1" thickBot="1" x14ac:dyDescent="0.3">
      <c r="A13" s="627"/>
      <c r="B13" s="636"/>
      <c r="C13" s="637"/>
      <c r="D13" s="637"/>
      <c r="E13" s="637"/>
      <c r="F13" s="637"/>
      <c r="G13" s="637"/>
      <c r="H13" s="637"/>
      <c r="I13" s="637"/>
      <c r="J13" s="637"/>
      <c r="K13" s="638"/>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208</v>
      </c>
      <c r="C15" s="613"/>
      <c r="D15" s="613"/>
      <c r="E15" s="613"/>
      <c r="F15" s="613"/>
      <c r="G15" s="619" t="s">
        <v>209</v>
      </c>
      <c r="H15" s="619"/>
      <c r="I15" s="614" t="s">
        <v>210</v>
      </c>
      <c r="J15" s="614"/>
      <c r="K15" s="614"/>
      <c r="L15" s="614"/>
      <c r="M15" s="614"/>
      <c r="N15" s="614"/>
      <c r="O15" s="614"/>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29" t="s">
        <v>211</v>
      </c>
      <c r="B17" s="621" t="s">
        <v>212</v>
      </c>
      <c r="C17" s="622"/>
      <c r="D17" s="622"/>
      <c r="E17" s="623"/>
      <c r="F17" s="330" t="s">
        <v>213</v>
      </c>
      <c r="G17" s="620" t="s">
        <v>214</v>
      </c>
      <c r="H17" s="620"/>
      <c r="I17" s="620"/>
      <c r="J17" s="121" t="s">
        <v>215</v>
      </c>
      <c r="K17" s="613" t="s">
        <v>216</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x14ac:dyDescent="0.25">
      <c r="A21" s="592" t="s">
        <v>217</v>
      </c>
      <c r="B21" s="593"/>
      <c r="C21" s="593"/>
      <c r="D21" s="593"/>
      <c r="E21" s="593"/>
      <c r="F21" s="593"/>
      <c r="G21" s="593"/>
      <c r="H21" s="593"/>
      <c r="I21" s="593"/>
      <c r="J21" s="593"/>
      <c r="K21" s="593"/>
      <c r="L21" s="593"/>
      <c r="M21" s="593"/>
      <c r="N21" s="593"/>
      <c r="O21" s="595"/>
    </row>
    <row r="22" spans="1:15" ht="32.1" customHeight="1" x14ac:dyDescent="0.25">
      <c r="A22" s="592" t="s">
        <v>218</v>
      </c>
      <c r="B22" s="593"/>
      <c r="C22" s="593"/>
      <c r="D22" s="593"/>
      <c r="E22" s="594"/>
      <c r="F22" s="593"/>
      <c r="G22" s="593"/>
      <c r="H22" s="593"/>
      <c r="I22" s="593"/>
      <c r="J22" s="593"/>
      <c r="K22" s="593"/>
      <c r="L22" s="593"/>
      <c r="M22" s="593"/>
      <c r="N22" s="593"/>
      <c r="O22" s="595"/>
    </row>
    <row r="23" spans="1:15" ht="32.1" customHeight="1" thickBot="1" x14ac:dyDescent="0.3">
      <c r="A23" s="96"/>
      <c r="B23" s="86" t="s">
        <v>188</v>
      </c>
      <c r="C23" s="86" t="s">
        <v>189</v>
      </c>
      <c r="D23" s="327" t="s">
        <v>190</v>
      </c>
      <c r="E23" s="327" t="s">
        <v>191</v>
      </c>
      <c r="F23" s="328"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378"/>
      <c r="C24" s="378">
        <v>3582800000</v>
      </c>
      <c r="D24" s="378"/>
      <c r="E24" s="379"/>
      <c r="F24" s="378">
        <v>8553730000</v>
      </c>
      <c r="G24" s="378"/>
      <c r="H24" s="380"/>
      <c r="I24" s="380"/>
      <c r="J24" s="380"/>
      <c r="K24" s="380"/>
      <c r="L24" s="380"/>
      <c r="M24" s="380"/>
      <c r="N24" s="378">
        <f>SUM(B24:M24)</f>
        <v>12136530000</v>
      </c>
      <c r="O24" s="381"/>
    </row>
    <row r="25" spans="1:15" ht="32.1" customHeight="1" x14ac:dyDescent="0.25">
      <c r="A25" s="90" t="s">
        <v>222</v>
      </c>
      <c r="B25" s="378">
        <v>0</v>
      </c>
      <c r="C25" s="378">
        <v>3564871032</v>
      </c>
      <c r="D25" s="378">
        <v>0</v>
      </c>
      <c r="E25" s="378">
        <v>0</v>
      </c>
      <c r="F25" s="378">
        <v>0</v>
      </c>
      <c r="G25" s="378">
        <v>6130718300</v>
      </c>
      <c r="H25" s="378"/>
      <c r="I25" s="378">
        <v>1768330645</v>
      </c>
      <c r="J25" s="378"/>
      <c r="K25" s="378"/>
      <c r="L25" s="378"/>
      <c r="M25" s="378"/>
      <c r="N25" s="378">
        <f t="shared" ref="N25:N28" si="0">SUM(B25:M25)</f>
        <v>11463919977</v>
      </c>
      <c r="O25" s="382">
        <f>+(B25+C25+D25+E25+F25+G25+H25+I25+J25+K25+L25+M25)/N24</f>
        <v>0.94457970910960543</v>
      </c>
    </row>
    <row r="26" spans="1:15" ht="32.1" customHeight="1" x14ac:dyDescent="0.25">
      <c r="A26" s="90" t="s">
        <v>223</v>
      </c>
      <c r="B26" s="378"/>
      <c r="C26" s="378">
        <v>0</v>
      </c>
      <c r="D26" s="91">
        <v>237578216</v>
      </c>
      <c r="E26" s="378">
        <v>923654596</v>
      </c>
      <c r="F26" s="378">
        <v>979291462</v>
      </c>
      <c r="G26" s="378">
        <v>977286774</v>
      </c>
      <c r="H26" s="378">
        <v>889963029</v>
      </c>
      <c r="I26" s="378">
        <v>909541009</v>
      </c>
      <c r="J26" s="378"/>
      <c r="K26" s="378"/>
      <c r="L26" s="378"/>
      <c r="M26" s="378"/>
      <c r="N26" s="378">
        <f t="shared" si="0"/>
        <v>4917315086</v>
      </c>
      <c r="O26" s="382"/>
    </row>
    <row r="27" spans="1:15" ht="32.1" customHeight="1" x14ac:dyDescent="0.25">
      <c r="A27" s="90" t="s">
        <v>224</v>
      </c>
      <c r="B27" s="383">
        <v>725000000</v>
      </c>
      <c r="C27" s="383">
        <v>725000000</v>
      </c>
      <c r="D27" s="378">
        <v>391083530</v>
      </c>
      <c r="E27" s="378"/>
      <c r="F27" s="378"/>
      <c r="G27" s="378"/>
      <c r="H27" s="378"/>
      <c r="I27" s="378"/>
      <c r="J27" s="378"/>
      <c r="K27" s="378"/>
      <c r="L27" s="378"/>
      <c r="M27" s="384"/>
      <c r="N27" s="378">
        <f t="shared" si="0"/>
        <v>1841083530</v>
      </c>
      <c r="O27" s="385"/>
    </row>
    <row r="28" spans="1:15" ht="32.1" customHeight="1" x14ac:dyDescent="0.25">
      <c r="A28" s="90" t="s">
        <v>225</v>
      </c>
      <c r="B28" s="386"/>
      <c r="C28" s="386"/>
      <c r="D28" s="387"/>
      <c r="E28" s="484"/>
      <c r="F28" s="484">
        <v>493067</v>
      </c>
      <c r="G28" s="484"/>
      <c r="H28" s="484"/>
      <c r="I28" s="484"/>
      <c r="J28" s="484"/>
      <c r="K28" s="484"/>
      <c r="L28" s="484"/>
      <c r="M28" s="484"/>
      <c r="N28" s="484">
        <f t="shared" si="0"/>
        <v>493067</v>
      </c>
      <c r="O28" s="485"/>
    </row>
    <row r="29" spans="1:15" ht="32.1" customHeight="1" thickBot="1" x14ac:dyDescent="0.3">
      <c r="A29" s="93" t="s">
        <v>226</v>
      </c>
      <c r="B29" s="388">
        <v>720600772</v>
      </c>
      <c r="C29" s="388">
        <v>683528666</v>
      </c>
      <c r="D29" s="388">
        <v>436954092</v>
      </c>
      <c r="E29" s="388"/>
      <c r="F29" s="388"/>
      <c r="G29" s="388"/>
      <c r="H29" s="388"/>
      <c r="I29" s="388"/>
      <c r="J29" s="388"/>
      <c r="K29" s="388"/>
      <c r="L29" s="388"/>
      <c r="M29" s="388"/>
      <c r="N29" s="388">
        <f>SUM(B29:M29)</f>
        <v>1841083530</v>
      </c>
      <c r="O29" s="389">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Operar 6 Casas Refugio que incorporen el enfoque diferencial para la atención de mujeres víctimas de violencias de género y sus personas a cargo, incluyendo una casa para mujeres rurales y campesinas y un modelo intermedio</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23</v>
      </c>
      <c r="I35" s="663"/>
      <c r="J35" s="98"/>
    </row>
    <row r="36" spans="1:10" ht="50.25" customHeight="1" thickBot="1" x14ac:dyDescent="0.3">
      <c r="A36" s="662"/>
      <c r="B36" s="267">
        <v>6</v>
      </c>
      <c r="C36" s="267">
        <v>6</v>
      </c>
      <c r="D36" s="267">
        <v>6</v>
      </c>
      <c r="E36" s="267">
        <v>6</v>
      </c>
      <c r="F36" s="267">
        <v>6</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299.25" hidden="1" customHeight="1" thickBot="1" x14ac:dyDescent="0.3">
      <c r="A39" s="662"/>
      <c r="B39" s="103">
        <v>6</v>
      </c>
      <c r="C39" s="104">
        <v>6</v>
      </c>
      <c r="D39" s="578" t="s">
        <v>607</v>
      </c>
      <c r="E39" s="579"/>
      <c r="F39" s="578" t="s">
        <v>608</v>
      </c>
      <c r="G39" s="579"/>
      <c r="H39" s="390" t="s">
        <v>609</v>
      </c>
      <c r="I39" s="390" t="s">
        <v>610</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302.25" hidden="1" customHeight="1" thickBot="1" x14ac:dyDescent="0.3">
      <c r="A41" s="662"/>
      <c r="B41" s="103">
        <v>6</v>
      </c>
      <c r="C41" s="391">
        <v>6</v>
      </c>
      <c r="D41" s="578" t="s">
        <v>611</v>
      </c>
      <c r="E41" s="579"/>
      <c r="F41" s="578" t="s">
        <v>612</v>
      </c>
      <c r="G41" s="579"/>
      <c r="H41" s="390" t="s">
        <v>609</v>
      </c>
      <c r="I41" s="390" t="s">
        <v>610</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292.5" hidden="1" customHeight="1" thickBot="1" x14ac:dyDescent="0.3">
      <c r="A43" s="662"/>
      <c r="B43" s="103">
        <v>6</v>
      </c>
      <c r="C43" s="104">
        <v>6</v>
      </c>
      <c r="D43" s="578" t="s">
        <v>764</v>
      </c>
      <c r="E43" s="579"/>
      <c r="F43" s="578" t="s">
        <v>765</v>
      </c>
      <c r="G43" s="579"/>
      <c r="H43" s="390" t="s">
        <v>609</v>
      </c>
      <c r="I43" s="390" t="s">
        <v>610</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333.75" hidden="1" customHeight="1" thickBot="1" x14ac:dyDescent="0.3">
      <c r="A45" s="662"/>
      <c r="B45" s="103">
        <v>6</v>
      </c>
      <c r="C45" s="104">
        <v>6</v>
      </c>
      <c r="D45" s="578" t="s">
        <v>910</v>
      </c>
      <c r="E45" s="579"/>
      <c r="F45" s="578" t="s">
        <v>911</v>
      </c>
      <c r="G45" s="579"/>
      <c r="H45" s="390" t="s">
        <v>609</v>
      </c>
      <c r="I45" s="390" t="s">
        <v>610</v>
      </c>
    </row>
    <row r="46" spans="1:10" s="99" customFormat="1" ht="75.75" hidden="1" customHeight="1" thickBot="1" x14ac:dyDescent="0.3">
      <c r="A46" s="661" t="s">
        <v>244</v>
      </c>
      <c r="B46" s="110" t="s">
        <v>235</v>
      </c>
      <c r="C46" s="109" t="s">
        <v>236</v>
      </c>
      <c r="D46" s="648" t="s">
        <v>237</v>
      </c>
      <c r="E46" s="649"/>
      <c r="F46" s="648" t="s">
        <v>238</v>
      </c>
      <c r="G46" s="649"/>
      <c r="H46" s="109" t="s">
        <v>239</v>
      </c>
      <c r="I46" s="111" t="s">
        <v>240</v>
      </c>
    </row>
    <row r="47" spans="1:10" ht="409.5" hidden="1" customHeight="1" thickBot="1" x14ac:dyDescent="0.3">
      <c r="A47" s="662"/>
      <c r="B47" s="103">
        <v>6</v>
      </c>
      <c r="C47" s="104">
        <v>6</v>
      </c>
      <c r="D47" s="578" t="s">
        <v>963</v>
      </c>
      <c r="E47" s="579"/>
      <c r="F47" s="578" t="s">
        <v>964</v>
      </c>
      <c r="G47" s="579"/>
      <c r="H47" s="390" t="s">
        <v>609</v>
      </c>
      <c r="I47" s="390" t="s">
        <v>610</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319.5" customHeight="1" thickBot="1" x14ac:dyDescent="0.3">
      <c r="A49" s="662"/>
      <c r="B49" s="105">
        <v>6</v>
      </c>
      <c r="C49" s="489">
        <v>6</v>
      </c>
      <c r="D49" s="578" t="s">
        <v>1019</v>
      </c>
      <c r="E49" s="579"/>
      <c r="F49" s="578" t="s">
        <v>1020</v>
      </c>
      <c r="G49" s="579"/>
      <c r="H49" s="390" t="s">
        <v>609</v>
      </c>
      <c r="I49" s="390" t="s">
        <v>610</v>
      </c>
    </row>
    <row r="50" spans="1:9" ht="35.1" customHeight="1" thickBot="1" x14ac:dyDescent="0.3">
      <c r="A50" s="661" t="s">
        <v>246</v>
      </c>
      <c r="B50" s="108" t="s">
        <v>235</v>
      </c>
      <c r="C50" s="107" t="s">
        <v>236</v>
      </c>
      <c r="D50" s="648" t="s">
        <v>237</v>
      </c>
      <c r="E50" s="649"/>
      <c r="F50" s="648" t="s">
        <v>238</v>
      </c>
      <c r="G50" s="649"/>
      <c r="H50" s="109" t="s">
        <v>239</v>
      </c>
      <c r="I50" s="111" t="s">
        <v>240</v>
      </c>
    </row>
    <row r="51" spans="1:9" ht="323.25" customHeight="1" thickBot="1" x14ac:dyDescent="0.3">
      <c r="A51" s="662"/>
      <c r="B51" s="105">
        <v>6</v>
      </c>
      <c r="C51" s="489">
        <v>6</v>
      </c>
      <c r="D51" s="578" t="s">
        <v>1099</v>
      </c>
      <c r="E51" s="579"/>
      <c r="F51" s="578" t="s">
        <v>1100</v>
      </c>
      <c r="G51" s="579"/>
      <c r="H51" s="390" t="s">
        <v>609</v>
      </c>
      <c r="I51" s="390" t="s">
        <v>610</v>
      </c>
    </row>
    <row r="52" spans="1:9" ht="35.1" customHeight="1" thickBot="1" x14ac:dyDescent="0.3">
      <c r="A52" s="661" t="s">
        <v>247</v>
      </c>
      <c r="B52" s="108" t="s">
        <v>235</v>
      </c>
      <c r="C52" s="107" t="s">
        <v>236</v>
      </c>
      <c r="D52" s="648" t="s">
        <v>237</v>
      </c>
      <c r="E52" s="649"/>
      <c r="F52" s="648" t="s">
        <v>238</v>
      </c>
      <c r="G52" s="649"/>
      <c r="H52" s="109" t="s">
        <v>239</v>
      </c>
      <c r="I52" s="111" t="s">
        <v>240</v>
      </c>
    </row>
    <row r="53" spans="1:9" ht="344.25" customHeight="1" thickBot="1" x14ac:dyDescent="0.3">
      <c r="A53" s="662"/>
      <c r="B53" s="105">
        <v>6</v>
      </c>
      <c r="C53" s="106">
        <v>5</v>
      </c>
      <c r="D53" s="578" t="s">
        <v>1238</v>
      </c>
      <c r="E53" s="579"/>
      <c r="F53" s="578" t="s">
        <v>1289</v>
      </c>
      <c r="G53" s="579"/>
      <c r="H53" s="987" t="s">
        <v>1288</v>
      </c>
      <c r="I53" s="390" t="s">
        <v>610</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6</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6</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6</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6</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97.5" customHeight="1" x14ac:dyDescent="0.25">
      <c r="A66" s="112" t="s">
        <v>253</v>
      </c>
      <c r="B66" s="597" t="s">
        <v>254</v>
      </c>
      <c r="C66" s="598"/>
      <c r="D66" s="597" t="s">
        <v>255</v>
      </c>
      <c r="E66" s="598"/>
      <c r="F66" s="597" t="s">
        <v>256</v>
      </c>
      <c r="G66" s="598"/>
      <c r="H66" s="597"/>
      <c r="I66" s="598"/>
    </row>
    <row r="67" spans="1:9" ht="40.5" customHeight="1" x14ac:dyDescent="0.25">
      <c r="A67" s="112" t="s">
        <v>257</v>
      </c>
      <c r="B67" s="574">
        <v>0.03</v>
      </c>
      <c r="C67" s="575"/>
      <c r="D67" s="574">
        <v>0.03</v>
      </c>
      <c r="E67" s="575"/>
      <c r="F67" s="574">
        <v>0.04</v>
      </c>
      <c r="G67" s="575"/>
      <c r="H67" s="574"/>
      <c r="I67" s="575"/>
    </row>
    <row r="68" spans="1:9" ht="30" customHeight="1" x14ac:dyDescent="0.25">
      <c r="A68" s="576" t="s">
        <v>188</v>
      </c>
      <c r="B68" s="160" t="s">
        <v>99</v>
      </c>
      <c r="C68" s="160" t="s">
        <v>236</v>
      </c>
      <c r="D68" s="160" t="s">
        <v>99</v>
      </c>
      <c r="E68" s="160" t="s">
        <v>236</v>
      </c>
      <c r="F68" s="160" t="s">
        <v>99</v>
      </c>
      <c r="G68" s="160" t="s">
        <v>236</v>
      </c>
      <c r="H68" s="160" t="s">
        <v>99</v>
      </c>
      <c r="I68" s="160" t="s">
        <v>236</v>
      </c>
    </row>
    <row r="69" spans="1:9" ht="30" customHeight="1" x14ac:dyDescent="0.25">
      <c r="A69" s="577"/>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258</v>
      </c>
      <c r="B70" s="584" t="s">
        <v>613</v>
      </c>
      <c r="C70" s="585"/>
      <c r="D70" s="584" t="s">
        <v>614</v>
      </c>
      <c r="E70" s="585"/>
      <c r="F70" s="584" t="s">
        <v>615</v>
      </c>
      <c r="G70" s="585"/>
      <c r="H70" s="599"/>
      <c r="I70" s="600"/>
    </row>
    <row r="71" spans="1:9" ht="80.25" customHeight="1" x14ac:dyDescent="0.25">
      <c r="A71" s="112" t="s">
        <v>259</v>
      </c>
      <c r="B71" s="580" t="s">
        <v>616</v>
      </c>
      <c r="C71" s="664"/>
      <c r="D71" s="580" t="s">
        <v>617</v>
      </c>
      <c r="E71" s="664"/>
      <c r="F71" s="666" t="s">
        <v>618</v>
      </c>
      <c r="G71" s="664"/>
      <c r="H71" s="589"/>
      <c r="I71" s="590"/>
    </row>
    <row r="72" spans="1:9" ht="30.75" customHeight="1" x14ac:dyDescent="0.25">
      <c r="A72" s="576" t="s">
        <v>189</v>
      </c>
      <c r="B72" s="160" t="s">
        <v>99</v>
      </c>
      <c r="C72" s="160" t="s">
        <v>236</v>
      </c>
      <c r="D72" s="160" t="s">
        <v>99</v>
      </c>
      <c r="E72" s="160" t="s">
        <v>236</v>
      </c>
      <c r="F72" s="160" t="s">
        <v>99</v>
      </c>
      <c r="G72" s="160" t="s">
        <v>236</v>
      </c>
      <c r="H72" s="160" t="s">
        <v>99</v>
      </c>
      <c r="I72" s="160" t="s">
        <v>236</v>
      </c>
    </row>
    <row r="73" spans="1:9" ht="30.75" customHeight="1" x14ac:dyDescent="0.25">
      <c r="A73" s="577"/>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258</v>
      </c>
      <c r="B74" s="584" t="s">
        <v>619</v>
      </c>
      <c r="C74" s="585"/>
      <c r="D74" s="584" t="s">
        <v>620</v>
      </c>
      <c r="E74" s="585"/>
      <c r="F74" s="584" t="s">
        <v>621</v>
      </c>
      <c r="G74" s="585"/>
      <c r="H74" s="667"/>
      <c r="I74" s="668"/>
    </row>
    <row r="75" spans="1:9" ht="80.25" customHeight="1" x14ac:dyDescent="0.25">
      <c r="A75" s="112" t="s">
        <v>259</v>
      </c>
      <c r="B75" s="580" t="s">
        <v>622</v>
      </c>
      <c r="C75" s="664"/>
      <c r="D75" s="580" t="s">
        <v>623</v>
      </c>
      <c r="E75" s="664"/>
      <c r="F75" s="580" t="s">
        <v>624</v>
      </c>
      <c r="G75" s="664"/>
      <c r="H75" s="589"/>
      <c r="I75" s="590"/>
    </row>
    <row r="76" spans="1:9" ht="30.75" customHeight="1" x14ac:dyDescent="0.25">
      <c r="A76" s="576" t="s">
        <v>190</v>
      </c>
      <c r="B76" s="160" t="s">
        <v>99</v>
      </c>
      <c r="C76" s="160" t="s">
        <v>236</v>
      </c>
      <c r="D76" s="160" t="s">
        <v>99</v>
      </c>
      <c r="E76" s="160" t="s">
        <v>236</v>
      </c>
      <c r="F76" s="160" t="s">
        <v>99</v>
      </c>
      <c r="G76" s="160" t="s">
        <v>236</v>
      </c>
      <c r="H76" s="160" t="s">
        <v>99</v>
      </c>
      <c r="I76" s="160" t="s">
        <v>236</v>
      </c>
    </row>
    <row r="77" spans="1:9" ht="30.75" customHeight="1" x14ac:dyDescent="0.25">
      <c r="A77" s="577"/>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258</v>
      </c>
      <c r="B78" s="584" t="s">
        <v>766</v>
      </c>
      <c r="C78" s="585"/>
      <c r="D78" s="584" t="s">
        <v>767</v>
      </c>
      <c r="E78" s="585"/>
      <c r="F78" s="584" t="s">
        <v>768</v>
      </c>
      <c r="G78" s="585"/>
      <c r="H78" s="589"/>
      <c r="I78" s="590"/>
    </row>
    <row r="79" spans="1:9" ht="80.25" customHeight="1" x14ac:dyDescent="0.25">
      <c r="A79" s="112" t="s">
        <v>259</v>
      </c>
      <c r="B79" s="580" t="s">
        <v>815</v>
      </c>
      <c r="C79" s="581"/>
      <c r="D79" s="580" t="s">
        <v>816</v>
      </c>
      <c r="E79" s="581"/>
      <c r="F79" s="665" t="s">
        <v>618</v>
      </c>
      <c r="G79" s="581"/>
      <c r="H79" s="589"/>
      <c r="I79" s="590"/>
    </row>
    <row r="80" spans="1:9" ht="30.75" customHeight="1" x14ac:dyDescent="0.25">
      <c r="A80" s="576" t="s">
        <v>191</v>
      </c>
      <c r="B80" s="160" t="s">
        <v>99</v>
      </c>
      <c r="C80" s="160" t="s">
        <v>236</v>
      </c>
      <c r="D80" s="160" t="s">
        <v>99</v>
      </c>
      <c r="E80" s="160" t="s">
        <v>236</v>
      </c>
      <c r="F80" s="160" t="s">
        <v>99</v>
      </c>
      <c r="G80" s="160" t="s">
        <v>236</v>
      </c>
      <c r="H80" s="160" t="s">
        <v>99</v>
      </c>
      <c r="I80" s="160" t="s">
        <v>236</v>
      </c>
    </row>
    <row r="81" spans="1:9" ht="30.75" customHeight="1" x14ac:dyDescent="0.25">
      <c r="A81" s="577"/>
      <c r="B81" s="114">
        <v>8.3000000000000004E-2</v>
      </c>
      <c r="C81" s="114">
        <v>8.3000000000000004E-2</v>
      </c>
      <c r="D81" s="114">
        <v>8.3000000000000004E-2</v>
      </c>
      <c r="E81" s="114">
        <v>8.3000000000000004E-2</v>
      </c>
      <c r="F81" s="114">
        <v>8.3000000000000004E-2</v>
      </c>
      <c r="G81" s="114">
        <v>8.3000000000000004E-2</v>
      </c>
      <c r="H81" s="114"/>
      <c r="I81" s="116"/>
    </row>
    <row r="82" spans="1:9" ht="269.25" customHeight="1" x14ac:dyDescent="0.25">
      <c r="A82" s="112" t="s">
        <v>258</v>
      </c>
      <c r="B82" s="584" t="s">
        <v>905</v>
      </c>
      <c r="C82" s="585"/>
      <c r="D82" s="584" t="s">
        <v>906</v>
      </c>
      <c r="E82" s="585"/>
      <c r="F82" s="584" t="s">
        <v>907</v>
      </c>
      <c r="G82" s="585"/>
      <c r="H82" s="589"/>
      <c r="I82" s="590"/>
    </row>
    <row r="83" spans="1:9" ht="80.25" customHeight="1" x14ac:dyDescent="0.25">
      <c r="A83" s="112" t="s">
        <v>259</v>
      </c>
      <c r="B83" s="580" t="s">
        <v>908</v>
      </c>
      <c r="C83" s="581"/>
      <c r="D83" s="580" t="s">
        <v>909</v>
      </c>
      <c r="E83" s="581"/>
      <c r="F83" s="665" t="s">
        <v>618</v>
      </c>
      <c r="G83" s="581"/>
      <c r="H83" s="589"/>
      <c r="I83" s="590"/>
    </row>
    <row r="84" spans="1:9" ht="30" customHeight="1" x14ac:dyDescent="0.25">
      <c r="A84" s="576" t="s">
        <v>195</v>
      </c>
      <c r="B84" s="160" t="s">
        <v>99</v>
      </c>
      <c r="C84" s="160" t="s">
        <v>236</v>
      </c>
      <c r="D84" s="160"/>
      <c r="E84" s="160" t="s">
        <v>236</v>
      </c>
      <c r="F84" s="160" t="s">
        <v>99</v>
      </c>
      <c r="G84" s="160" t="s">
        <v>236</v>
      </c>
      <c r="H84" s="160" t="s">
        <v>99</v>
      </c>
      <c r="I84" s="160" t="s">
        <v>236</v>
      </c>
    </row>
    <row r="85" spans="1:9" ht="30" customHeight="1" x14ac:dyDescent="0.25">
      <c r="A85" s="577"/>
      <c r="B85" s="114">
        <v>8.3000000000000004E-2</v>
      </c>
      <c r="C85" s="114">
        <v>8.3000000000000004E-2</v>
      </c>
      <c r="D85" s="114">
        <v>8.3000000000000004E-2</v>
      </c>
      <c r="E85" s="114">
        <v>8.3000000000000004E-2</v>
      </c>
      <c r="F85" s="114">
        <v>8.3000000000000004E-2</v>
      </c>
      <c r="G85" s="114">
        <v>8.3000000000000004E-2</v>
      </c>
      <c r="H85" s="114"/>
      <c r="I85" s="116"/>
    </row>
    <row r="86" spans="1:9" ht="221.25" customHeight="1" x14ac:dyDescent="0.25">
      <c r="A86" s="112" t="s">
        <v>258</v>
      </c>
      <c r="B86" s="584" t="s">
        <v>965</v>
      </c>
      <c r="C86" s="585"/>
      <c r="D86" s="584" t="s">
        <v>1007</v>
      </c>
      <c r="E86" s="585"/>
      <c r="F86" s="584" t="s">
        <v>966</v>
      </c>
      <c r="G86" s="585"/>
      <c r="H86" s="670"/>
      <c r="I86" s="670"/>
    </row>
    <row r="87" spans="1:9" ht="80.25" customHeight="1" x14ac:dyDescent="0.25">
      <c r="A87" s="112" t="s">
        <v>259</v>
      </c>
      <c r="B87" s="580" t="s">
        <v>967</v>
      </c>
      <c r="C87" s="581"/>
      <c r="D87" s="580" t="s">
        <v>968</v>
      </c>
      <c r="E87" s="581"/>
      <c r="F87" s="580" t="s">
        <v>969</v>
      </c>
      <c r="G87" s="581"/>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8.3000000000000004E-2</v>
      </c>
      <c r="C89" s="114">
        <v>8.3000000000000004E-2</v>
      </c>
      <c r="D89" s="114">
        <v>8.3000000000000004E-2</v>
      </c>
      <c r="E89" s="114">
        <v>8.3000000000000004E-2</v>
      </c>
      <c r="F89" s="114">
        <v>8.3000000000000004E-2</v>
      </c>
      <c r="G89" s="114">
        <v>8.3000000000000004E-2</v>
      </c>
      <c r="H89" s="114"/>
      <c r="I89" s="116"/>
    </row>
    <row r="90" spans="1:9" ht="255.75" customHeight="1" x14ac:dyDescent="0.25">
      <c r="A90" s="112" t="s">
        <v>258</v>
      </c>
      <c r="B90" s="584" t="s">
        <v>1032</v>
      </c>
      <c r="C90" s="585"/>
      <c r="D90" s="584" t="s">
        <v>1094</v>
      </c>
      <c r="E90" s="585"/>
      <c r="F90" s="584" t="s">
        <v>1093</v>
      </c>
      <c r="G90" s="585"/>
      <c r="H90" s="586"/>
      <c r="I90" s="586"/>
    </row>
    <row r="91" spans="1:9" ht="80.25" customHeight="1" x14ac:dyDescent="0.25">
      <c r="A91" s="112" t="s">
        <v>259</v>
      </c>
      <c r="B91" s="580" t="s">
        <v>1033</v>
      </c>
      <c r="C91" s="581"/>
      <c r="D91" s="580" t="s">
        <v>1034</v>
      </c>
      <c r="E91" s="581"/>
      <c r="F91" s="580" t="s">
        <v>1035</v>
      </c>
      <c r="G91" s="581"/>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8.3000000000000004E-2</v>
      </c>
      <c r="C93" s="114">
        <v>8.3000000000000004E-2</v>
      </c>
      <c r="D93" s="114">
        <v>8.3000000000000004E-2</v>
      </c>
      <c r="E93" s="114">
        <v>8.3000000000000004E-2</v>
      </c>
      <c r="F93" s="114">
        <v>8.3000000000000004E-2</v>
      </c>
      <c r="G93" s="114">
        <v>8.3000000000000004E-2</v>
      </c>
      <c r="H93" s="114"/>
      <c r="I93" s="116"/>
    </row>
    <row r="94" spans="1:9" ht="238.5" customHeight="1" x14ac:dyDescent="0.25">
      <c r="A94" s="112" t="s">
        <v>258</v>
      </c>
      <c r="B94" s="584" t="s">
        <v>1101</v>
      </c>
      <c r="C94" s="585"/>
      <c r="D94" s="988" t="s">
        <v>1102</v>
      </c>
      <c r="E94" s="989"/>
      <c r="F94" s="584" t="s">
        <v>1103</v>
      </c>
      <c r="G94" s="585"/>
      <c r="H94" s="586"/>
      <c r="I94" s="586"/>
    </row>
    <row r="95" spans="1:9" ht="80.25" customHeight="1" x14ac:dyDescent="0.25">
      <c r="A95" s="112" t="s">
        <v>259</v>
      </c>
      <c r="B95" s="580" t="s">
        <v>1116</v>
      </c>
      <c r="C95" s="581"/>
      <c r="D95" s="580" t="s">
        <v>1117</v>
      </c>
      <c r="E95" s="581"/>
      <c r="F95" s="580" t="s">
        <v>1118</v>
      </c>
      <c r="G95" s="581"/>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8.3000000000000004E-2</v>
      </c>
      <c r="C97" s="114">
        <v>8.3000000000000004E-2</v>
      </c>
      <c r="D97" s="114">
        <v>8.3000000000000004E-2</v>
      </c>
      <c r="E97" s="114">
        <v>8.3000000000000004E-2</v>
      </c>
      <c r="F97" s="114">
        <v>8.3000000000000004E-2</v>
      </c>
      <c r="G97" s="114">
        <v>8.3000000000000004E-2</v>
      </c>
      <c r="H97" s="114"/>
      <c r="I97" s="116"/>
    </row>
    <row r="98" spans="1:9" ht="257.25" customHeight="1" x14ac:dyDescent="0.25">
      <c r="A98" s="112" t="s">
        <v>258</v>
      </c>
      <c r="B98" s="584" t="s">
        <v>1239</v>
      </c>
      <c r="C98" s="585"/>
      <c r="D98" s="988" t="s">
        <v>1290</v>
      </c>
      <c r="E98" s="989"/>
      <c r="F98" s="584" t="s">
        <v>1240</v>
      </c>
      <c r="G98" s="585"/>
      <c r="H98" s="586"/>
      <c r="I98" s="586"/>
    </row>
    <row r="99" spans="1:9" ht="80.25" customHeight="1" x14ac:dyDescent="0.25">
      <c r="A99" s="112" t="s">
        <v>259</v>
      </c>
      <c r="B99" s="580" t="s">
        <v>1241</v>
      </c>
      <c r="C99" s="581"/>
      <c r="D99" s="580" t="s">
        <v>1242</v>
      </c>
      <c r="E99" s="581"/>
      <c r="F99" s="580" t="s">
        <v>1243</v>
      </c>
      <c r="G99" s="581"/>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8.4000000000000005E-2</v>
      </c>
      <c r="C101" s="117"/>
      <c r="D101" s="114">
        <v>8.4000000000000005E-2</v>
      </c>
      <c r="E101" s="117"/>
      <c r="F101" s="114">
        <v>8.4000000000000005E-2</v>
      </c>
      <c r="G101" s="117"/>
      <c r="H101" s="114"/>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8.4000000000000005E-2</v>
      </c>
      <c r="C105" s="117"/>
      <c r="D105" s="114">
        <v>8.4000000000000005E-2</v>
      </c>
      <c r="E105" s="117"/>
      <c r="F105" s="114">
        <v>8.4000000000000005E-2</v>
      </c>
      <c r="G105" s="117"/>
      <c r="H105" s="114"/>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8.4000000000000005E-2</v>
      </c>
      <c r="C109" s="117"/>
      <c r="D109" s="114">
        <v>8.4000000000000005E-2</v>
      </c>
      <c r="E109" s="117"/>
      <c r="F109" s="114">
        <v>8.4000000000000005E-2</v>
      </c>
      <c r="G109" s="117"/>
      <c r="H109" s="114"/>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8.4000000000000005E-2</v>
      </c>
      <c r="C113" s="255"/>
      <c r="D113" s="114">
        <v>8.4000000000000005E-2</v>
      </c>
      <c r="E113" s="255"/>
      <c r="F113" s="114">
        <v>8.4000000000000005E-2</v>
      </c>
      <c r="G113" s="255"/>
      <c r="H113" s="114"/>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280">
        <f>(B69+B73+B77+B81+B85+B89+B93+B97+B101+B105+B109+B113)</f>
        <v>0.99999999999999989</v>
      </c>
      <c r="C116" s="118">
        <f t="shared" ref="C116:I116" si="1">(C69+C73+C77+C81+C85+C89+C93+C97+C101+C105+C109+C113)</f>
        <v>0.66400000000000003</v>
      </c>
      <c r="D116" s="118">
        <f t="shared" si="1"/>
        <v>0.99999999999999989</v>
      </c>
      <c r="E116" s="118">
        <f t="shared" si="1"/>
        <v>0.66400000000000003</v>
      </c>
      <c r="F116" s="118">
        <f t="shared" si="1"/>
        <v>0.99999999999999989</v>
      </c>
      <c r="G116" s="118">
        <f t="shared" si="1"/>
        <v>0.58100000000000007</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2">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H95:I95"/>
    <mergeCell ref="B98:C98"/>
    <mergeCell ref="D98:E98"/>
    <mergeCell ref="H86:I86"/>
    <mergeCell ref="F54:G54"/>
    <mergeCell ref="D56:E56"/>
    <mergeCell ref="F56:G56"/>
    <mergeCell ref="D51:E51"/>
    <mergeCell ref="D55:E55"/>
    <mergeCell ref="F61:G61"/>
    <mergeCell ref="F59:G59"/>
    <mergeCell ref="B66:C66"/>
    <mergeCell ref="D66:E66"/>
    <mergeCell ref="F58:G58"/>
    <mergeCell ref="F60:G60"/>
    <mergeCell ref="F53:G53"/>
    <mergeCell ref="B71:C71"/>
    <mergeCell ref="D71:E71"/>
    <mergeCell ref="F71:G71"/>
    <mergeCell ref="F74:G74"/>
    <mergeCell ref="H74:I74"/>
    <mergeCell ref="B74:C74"/>
    <mergeCell ref="D74:E74"/>
    <mergeCell ref="H75:I75"/>
    <mergeCell ref="H98:I98"/>
    <mergeCell ref="B103:C103"/>
    <mergeCell ref="D103:E103"/>
    <mergeCell ref="F103:G103"/>
    <mergeCell ref="B75:C75"/>
    <mergeCell ref="D75:E75"/>
    <mergeCell ref="F75:G75"/>
    <mergeCell ref="B78:C78"/>
    <mergeCell ref="D78:E78"/>
    <mergeCell ref="F78:G78"/>
    <mergeCell ref="F98:G98"/>
    <mergeCell ref="D86:E86"/>
    <mergeCell ref="F86:G86"/>
    <mergeCell ref="B79:C79"/>
    <mergeCell ref="D79:E79"/>
    <mergeCell ref="F79:G79"/>
    <mergeCell ref="F83:G83"/>
    <mergeCell ref="F95:G95"/>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M1:O1"/>
    <mergeCell ref="M2:O2"/>
    <mergeCell ref="M3:O3"/>
    <mergeCell ref="M4:O4"/>
    <mergeCell ref="B1:L1"/>
    <mergeCell ref="B2:L2"/>
    <mergeCell ref="B3:L3"/>
    <mergeCell ref="B4:L4"/>
    <mergeCell ref="A21:O21"/>
    <mergeCell ref="B15:F15"/>
    <mergeCell ref="I15:O15"/>
    <mergeCell ref="K17:O17"/>
    <mergeCell ref="A1:A4"/>
    <mergeCell ref="J6:K8"/>
    <mergeCell ref="G15:H15"/>
    <mergeCell ref="G17:I17"/>
    <mergeCell ref="B17:E17"/>
    <mergeCell ref="C18:O18"/>
    <mergeCell ref="A11:A13"/>
    <mergeCell ref="A6:A8"/>
    <mergeCell ref="M5:O5"/>
    <mergeCell ref="L11:L13"/>
    <mergeCell ref="B11:K13"/>
    <mergeCell ref="M11:O13"/>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H78:I78"/>
    <mergeCell ref="H71:I71"/>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H83:I83"/>
    <mergeCell ref="B86:C86"/>
  </mergeCells>
  <phoneticPr fontId="49"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 ref="B83" r:id="rId8" xr:uid="{0BC20489-C979-4176-80D3-2323AFABC4D3}"/>
    <hyperlink ref="D83" r:id="rId9" xr:uid="{F3AFA843-895B-4945-810A-784EB171DE83}"/>
    <hyperlink ref="B87" r:id="rId10" xr:uid="{71D516D6-FDAC-4C3F-95CD-DACC6CE1F9A3}"/>
    <hyperlink ref="D87" r:id="rId11" xr:uid="{6F780A7D-FD33-47D3-9E84-96FB485FCA09}"/>
    <hyperlink ref="F87" r:id="rId12" xr:uid="{08C79B3D-2275-4CDB-9BBF-738F1CFEEB55}"/>
    <hyperlink ref="B91" r:id="rId13" xr:uid="{74119F3B-D92A-435F-8682-92C72E204E31}"/>
    <hyperlink ref="D91" r:id="rId14" xr:uid="{CC3CE9CF-24C4-405F-88B5-889364AA93A5}"/>
    <hyperlink ref="F91" r:id="rId15" xr:uid="{7CDD84E0-DE6C-403B-ACB6-859157AC4462}"/>
    <hyperlink ref="B95" r:id="rId16" xr:uid="{8A1D64B8-6041-42C9-8EE3-F6C88086039A}"/>
    <hyperlink ref="D95" r:id="rId17" xr:uid="{BCFF5285-83E5-44C0-9981-7680768393D8}"/>
    <hyperlink ref="F95" r:id="rId18" xr:uid="{919B34EC-6EE2-43F3-9D44-677AD94668C1}"/>
    <hyperlink ref="B99" r:id="rId19" xr:uid="{22858ACD-38A5-43A5-B1E4-41E973F54F0E}"/>
    <hyperlink ref="D99" r:id="rId20" xr:uid="{A4210494-CA91-4F93-AD76-06536A4DA85F}"/>
    <hyperlink ref="F99" r:id="rId21" xr:uid="{2CAD27BA-7B6F-4D54-99B4-79A24DC41BB0}"/>
  </hyperlinks>
  <pageMargins left="0.25" right="0.25" top="0.75" bottom="0.75" header="0.3" footer="0.3"/>
  <pageSetup scale="22" fitToHeight="0" orientation="landscape" r:id="rId22"/>
  <rowBreaks count="2" manualBreakCount="2">
    <brk id="49" max="15" man="1"/>
    <brk id="83" max="15" man="1"/>
  </rowBreaks>
  <drawing r:id="rId23"/>
  <legacyDrawing r:id="rId24"/>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rgb="FF00B050"/>
    <pageSetUpPr fitToPage="1"/>
  </sheetPr>
  <dimension ref="A1:O126"/>
  <sheetViews>
    <sheetView showGridLines="0" topLeftCell="A16" zoomScale="70" zoomScaleNormal="70" zoomScaleSheetLayoutView="30" workbookViewId="0">
      <selection activeCell="F55" sqref="F55:G55"/>
    </sheetView>
  </sheetViews>
  <sheetFormatPr baseColWidth="10" defaultColWidth="10.7109375" defaultRowHeight="14.25" x14ac:dyDescent="0.25"/>
  <cols>
    <col min="1" max="1" width="49.7109375" style="68" customWidth="1"/>
    <col min="2" max="2" width="35.7109375" style="68" customWidth="1"/>
    <col min="3" max="3" width="41.5703125" style="68" customWidth="1"/>
    <col min="4" max="4" width="35.7109375" style="68" customWidth="1"/>
    <col min="5" max="5" width="42.7109375" style="68" customWidth="1"/>
    <col min="6" max="7" width="35.7109375" style="68" customWidth="1"/>
    <col min="8" max="8" width="43" style="68" customWidth="1"/>
    <col min="9" max="9" width="48.7109375" style="68" customWidth="1"/>
    <col min="10" max="13" width="35.7109375" style="68" customWidth="1"/>
    <col min="14" max="14" width="25.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631" t="s">
        <v>852</v>
      </c>
      <c r="C11" s="632"/>
      <c r="D11" s="632"/>
      <c r="E11" s="632"/>
      <c r="F11" s="632"/>
      <c r="G11" s="632"/>
      <c r="H11" s="632"/>
      <c r="I11" s="632"/>
      <c r="J11" s="632"/>
      <c r="K11" s="633"/>
      <c r="L11" s="628" t="s">
        <v>845</v>
      </c>
      <c r="M11" s="639">
        <v>2024110010298</v>
      </c>
      <c r="N11" s="640"/>
      <c r="O11" s="641"/>
    </row>
    <row r="12" spans="1:15" ht="15" customHeight="1" x14ac:dyDescent="0.25">
      <c r="A12" s="626"/>
      <c r="B12" s="634"/>
      <c r="C12" s="624"/>
      <c r="D12" s="624"/>
      <c r="E12" s="624"/>
      <c r="F12" s="624"/>
      <c r="G12" s="624"/>
      <c r="H12" s="624"/>
      <c r="I12" s="624"/>
      <c r="J12" s="624"/>
      <c r="K12" s="635"/>
      <c r="L12" s="629"/>
      <c r="M12" s="642"/>
      <c r="N12" s="643"/>
      <c r="O12" s="644"/>
    </row>
    <row r="13" spans="1:15" ht="15" customHeight="1" thickBot="1" x14ac:dyDescent="0.3">
      <c r="A13" s="627"/>
      <c r="B13" s="636"/>
      <c r="C13" s="637"/>
      <c r="D13" s="637"/>
      <c r="E13" s="637"/>
      <c r="F13" s="637"/>
      <c r="G13" s="637"/>
      <c r="H13" s="637"/>
      <c r="I13" s="637"/>
      <c r="J13" s="637"/>
      <c r="K13" s="638"/>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208</v>
      </c>
      <c r="C15" s="613"/>
      <c r="D15" s="613"/>
      <c r="E15" s="613"/>
      <c r="F15" s="613"/>
      <c r="G15" s="619" t="s">
        <v>209</v>
      </c>
      <c r="H15" s="619"/>
      <c r="I15" s="614" t="s">
        <v>263</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29" t="s">
        <v>211</v>
      </c>
      <c r="B17" s="621" t="s">
        <v>212</v>
      </c>
      <c r="C17" s="622"/>
      <c r="D17" s="622"/>
      <c r="E17" s="623"/>
      <c r="F17" s="330" t="s">
        <v>213</v>
      </c>
      <c r="G17" s="620" t="s">
        <v>214</v>
      </c>
      <c r="H17" s="620"/>
      <c r="I17" s="620"/>
      <c r="J17" s="121" t="s">
        <v>215</v>
      </c>
      <c r="K17" s="613" t="s">
        <v>216</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1155050000</v>
      </c>
      <c r="C24" s="91"/>
      <c r="D24" s="91"/>
      <c r="E24" s="91"/>
      <c r="F24" s="91"/>
      <c r="G24" s="91"/>
      <c r="H24" s="88"/>
      <c r="I24" s="88"/>
      <c r="J24" s="88"/>
      <c r="K24" s="88"/>
      <c r="L24" s="88"/>
      <c r="M24" s="88"/>
      <c r="N24" s="88">
        <f>SUM(B24:M24)</f>
        <v>1155050000</v>
      </c>
      <c r="O24" s="89"/>
    </row>
    <row r="25" spans="1:15" ht="32.1" customHeight="1" x14ac:dyDescent="0.25">
      <c r="A25" s="90" t="s">
        <v>222</v>
      </c>
      <c r="B25" s="91">
        <v>385650000</v>
      </c>
      <c r="C25" s="91">
        <v>640595000</v>
      </c>
      <c r="D25" s="91">
        <v>37720000</v>
      </c>
      <c r="E25" s="91">
        <v>0</v>
      </c>
      <c r="F25" s="91">
        <v>-1383067</v>
      </c>
      <c r="G25" s="91">
        <v>0</v>
      </c>
      <c r="H25" s="91"/>
      <c r="I25" s="91"/>
      <c r="J25" s="91"/>
      <c r="K25" s="91"/>
      <c r="L25" s="91"/>
      <c r="M25" s="91"/>
      <c r="N25" s="91">
        <f>SUM(B25:M25)</f>
        <v>1062581933</v>
      </c>
      <c r="O25" s="120">
        <f>+(B25+C25+D25+E25+F25+G25+H25+I25+J25+K25+L25+M25)/N24</f>
        <v>0.91994453313709368</v>
      </c>
    </row>
    <row r="26" spans="1:15" ht="32.1" customHeight="1" x14ac:dyDescent="0.25">
      <c r="A26" s="90" t="s">
        <v>223</v>
      </c>
      <c r="B26" s="91"/>
      <c r="C26" s="91">
        <v>3908333</v>
      </c>
      <c r="D26" s="91">
        <v>65568301</v>
      </c>
      <c r="E26" s="91">
        <v>121262333</v>
      </c>
      <c r="F26" s="91">
        <v>105013666.66666667</v>
      </c>
      <c r="G26" s="91">
        <v>114278967</v>
      </c>
      <c r="H26" s="91">
        <v>115731000</v>
      </c>
      <c r="I26" s="91">
        <v>108263400</v>
      </c>
      <c r="J26" s="91"/>
      <c r="K26" s="91"/>
      <c r="L26" s="91"/>
      <c r="M26" s="91"/>
      <c r="N26" s="445">
        <f>SUM(B26:M26)</f>
        <v>634026000.66666675</v>
      </c>
      <c r="O26" s="120"/>
    </row>
    <row r="27" spans="1:15" ht="32.1" customHeight="1" x14ac:dyDescent="0.25">
      <c r="A27" s="90" t="s">
        <v>224</v>
      </c>
      <c r="B27" s="91">
        <v>20480000</v>
      </c>
      <c r="C27" s="91">
        <v>62688000</v>
      </c>
      <c r="D27" s="91"/>
      <c r="E27" s="91"/>
      <c r="F27" s="91"/>
      <c r="G27" s="91"/>
      <c r="H27" s="91"/>
      <c r="I27" s="91"/>
      <c r="J27" s="91"/>
      <c r="K27" s="91"/>
      <c r="L27" s="91"/>
      <c r="M27" s="332">
        <v>493067</v>
      </c>
      <c r="N27" s="331">
        <f>SUM(B27:M27)</f>
        <v>83661067</v>
      </c>
      <c r="O27" s="333"/>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16782000</v>
      </c>
      <c r="C29" s="94">
        <v>62688000</v>
      </c>
      <c r="D29" s="94"/>
      <c r="E29" s="94">
        <v>3698000</v>
      </c>
      <c r="F29" s="94"/>
      <c r="G29" s="94"/>
      <c r="H29" s="94"/>
      <c r="I29" s="94"/>
      <c r="J29" s="94"/>
      <c r="K29" s="94"/>
      <c r="L29" s="94"/>
      <c r="M29" s="94"/>
      <c r="N29" s="392">
        <f>SUM(B29:M29)</f>
        <v>83168000</v>
      </c>
      <c r="O29" s="393">
        <f>+(B29+C29+D29+E29+F29+G29+H29+I29+J29+K29+L29+M29)/N27</f>
        <v>0.99410637447404293</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Realizar la atención al 100% de personas (mujeres víctimas de violencias de género y sus personas a cargo) que son acogidas en Casas Refugio</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23</v>
      </c>
      <c r="I35" s="663"/>
      <c r="J35" s="98"/>
    </row>
    <row r="36" spans="1:10" ht="50.25" customHeight="1" thickBot="1" x14ac:dyDescent="0.3">
      <c r="A36" s="662"/>
      <c r="B36" s="154">
        <v>1</v>
      </c>
      <c r="C36" s="154">
        <v>1</v>
      </c>
      <c r="D36" s="154">
        <v>1</v>
      </c>
      <c r="E36" s="154">
        <v>1</v>
      </c>
      <c r="F36" s="154">
        <v>1</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177.75" hidden="1" customHeight="1" thickBot="1" x14ac:dyDescent="0.3">
      <c r="A39" s="662"/>
      <c r="B39" s="154">
        <v>1</v>
      </c>
      <c r="C39" s="154">
        <v>1</v>
      </c>
      <c r="D39" s="578" t="s">
        <v>625</v>
      </c>
      <c r="E39" s="579"/>
      <c r="F39" s="578" t="s">
        <v>626</v>
      </c>
      <c r="G39" s="579"/>
      <c r="H39" s="390" t="s">
        <v>627</v>
      </c>
      <c r="I39" s="390" t="s">
        <v>628</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167.25" hidden="1" customHeight="1" thickBot="1" x14ac:dyDescent="0.3">
      <c r="A41" s="662"/>
      <c r="B41" s="154">
        <v>1</v>
      </c>
      <c r="C41" s="154">
        <v>1</v>
      </c>
      <c r="D41" s="578" t="s">
        <v>629</v>
      </c>
      <c r="E41" s="579"/>
      <c r="F41" s="578" t="s">
        <v>630</v>
      </c>
      <c r="G41" s="579"/>
      <c r="H41" s="390" t="s">
        <v>627</v>
      </c>
      <c r="I41" s="390" t="s">
        <v>628</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176.25" hidden="1" customHeight="1" thickBot="1" x14ac:dyDescent="0.3">
      <c r="A43" s="662"/>
      <c r="B43" s="154">
        <v>1</v>
      </c>
      <c r="C43" s="154">
        <v>1</v>
      </c>
      <c r="D43" s="578" t="s">
        <v>769</v>
      </c>
      <c r="E43" s="579"/>
      <c r="F43" s="578" t="s">
        <v>770</v>
      </c>
      <c r="G43" s="579"/>
      <c r="H43" s="390" t="s">
        <v>627</v>
      </c>
      <c r="I43" s="390" t="s">
        <v>628</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174" hidden="1" customHeight="1" thickBot="1" x14ac:dyDescent="0.3">
      <c r="A45" s="662"/>
      <c r="B45" s="154">
        <v>1</v>
      </c>
      <c r="C45" s="461">
        <v>1</v>
      </c>
      <c r="D45" s="578" t="s">
        <v>912</v>
      </c>
      <c r="E45" s="579"/>
      <c r="F45" s="578" t="s">
        <v>913</v>
      </c>
      <c r="G45" s="579"/>
      <c r="H45" s="390" t="s">
        <v>627</v>
      </c>
      <c r="I45" s="390" t="s">
        <v>628</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80.75" hidden="1" customHeight="1" thickBot="1" x14ac:dyDescent="0.3">
      <c r="A47" s="662"/>
      <c r="B47" s="154">
        <v>1</v>
      </c>
      <c r="C47" s="461">
        <v>1</v>
      </c>
      <c r="D47" s="578" t="s">
        <v>970</v>
      </c>
      <c r="E47" s="579"/>
      <c r="F47" s="578" t="s">
        <v>971</v>
      </c>
      <c r="G47" s="579"/>
      <c r="H47" s="390" t="s">
        <v>627</v>
      </c>
      <c r="I47" s="390" t="s">
        <v>628</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65" customHeight="1" thickBot="1" x14ac:dyDescent="0.3">
      <c r="A49" s="662"/>
      <c r="B49" s="154">
        <v>1</v>
      </c>
      <c r="C49" s="461">
        <v>1</v>
      </c>
      <c r="D49" s="578" t="s">
        <v>1021</v>
      </c>
      <c r="E49" s="579"/>
      <c r="F49" s="578" t="s">
        <v>1022</v>
      </c>
      <c r="G49" s="579"/>
      <c r="H49" s="390" t="s">
        <v>627</v>
      </c>
      <c r="I49" s="390" t="s">
        <v>628</v>
      </c>
    </row>
    <row r="50" spans="1:9" ht="35.1" customHeight="1" thickBot="1" x14ac:dyDescent="0.3">
      <c r="A50" s="661" t="s">
        <v>246</v>
      </c>
      <c r="B50" s="108" t="s">
        <v>235</v>
      </c>
      <c r="C50" s="107" t="s">
        <v>236</v>
      </c>
      <c r="D50" s="648" t="s">
        <v>237</v>
      </c>
      <c r="E50" s="649"/>
      <c r="F50" s="648" t="s">
        <v>238</v>
      </c>
      <c r="G50" s="649"/>
      <c r="H50" s="109" t="s">
        <v>239</v>
      </c>
      <c r="I50" s="111" t="s">
        <v>240</v>
      </c>
    </row>
    <row r="51" spans="1:9" ht="211.5" customHeight="1" thickBot="1" x14ac:dyDescent="0.3">
      <c r="A51" s="662"/>
      <c r="B51" s="154">
        <v>1</v>
      </c>
      <c r="C51" s="461">
        <v>1</v>
      </c>
      <c r="D51" s="578" t="s">
        <v>1104</v>
      </c>
      <c r="E51" s="579"/>
      <c r="F51" s="578" t="s">
        <v>1105</v>
      </c>
      <c r="G51" s="579"/>
      <c r="H51" s="390" t="s">
        <v>627</v>
      </c>
      <c r="I51" s="390" t="s">
        <v>628</v>
      </c>
    </row>
    <row r="52" spans="1:9" ht="35.1" customHeight="1" thickBot="1" x14ac:dyDescent="0.3">
      <c r="A52" s="661" t="s">
        <v>247</v>
      </c>
      <c r="B52" s="108" t="s">
        <v>235</v>
      </c>
      <c r="C52" s="107" t="s">
        <v>236</v>
      </c>
      <c r="D52" s="648" t="s">
        <v>237</v>
      </c>
      <c r="E52" s="649"/>
      <c r="F52" s="648" t="s">
        <v>238</v>
      </c>
      <c r="G52" s="649"/>
      <c r="H52" s="109" t="s">
        <v>239</v>
      </c>
      <c r="I52" s="111" t="s">
        <v>240</v>
      </c>
    </row>
    <row r="53" spans="1:9" ht="247.5" customHeight="1" thickBot="1" x14ac:dyDescent="0.3">
      <c r="A53" s="662"/>
      <c r="B53" s="154">
        <v>1</v>
      </c>
      <c r="C53" s="461">
        <v>1</v>
      </c>
      <c r="D53" s="578" t="s">
        <v>1244</v>
      </c>
      <c r="E53" s="579"/>
      <c r="F53" s="578" t="s">
        <v>1245</v>
      </c>
      <c r="G53" s="579"/>
      <c r="H53" s="390" t="s">
        <v>627</v>
      </c>
      <c r="I53" s="390" t="s">
        <v>628</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54">
        <v>1</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54">
        <v>1</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54">
        <v>1</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54">
        <v>1</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10" ht="34.5" customHeight="1" x14ac:dyDescent="0.25">
      <c r="A65" s="596" t="s">
        <v>252</v>
      </c>
      <c r="B65" s="596"/>
      <c r="C65" s="596"/>
      <c r="D65" s="596"/>
      <c r="E65" s="596"/>
      <c r="F65" s="596"/>
      <c r="G65" s="596"/>
      <c r="H65" s="596"/>
      <c r="I65" s="596"/>
    </row>
    <row r="66" spans="1:10" ht="63.75" customHeight="1" x14ac:dyDescent="0.25">
      <c r="A66" s="112" t="s">
        <v>253</v>
      </c>
      <c r="B66" s="597" t="s">
        <v>264</v>
      </c>
      <c r="C66" s="598"/>
      <c r="D66" s="597" t="s">
        <v>265</v>
      </c>
      <c r="E66" s="598"/>
      <c r="F66" s="686"/>
      <c r="G66" s="687"/>
      <c r="H66" s="686"/>
      <c r="I66" s="687"/>
    </row>
    <row r="67" spans="1:10" ht="40.5" customHeight="1" x14ac:dyDescent="0.25">
      <c r="A67" s="112" t="s">
        <v>257</v>
      </c>
      <c r="B67" s="574">
        <v>0.05</v>
      </c>
      <c r="C67" s="575"/>
      <c r="D67" s="574">
        <v>0.05</v>
      </c>
      <c r="E67" s="575"/>
      <c r="F67" s="688"/>
      <c r="G67" s="689"/>
      <c r="H67" s="688"/>
      <c r="I67" s="689"/>
    </row>
    <row r="68" spans="1:10" ht="30" customHeight="1" x14ac:dyDescent="0.25">
      <c r="A68" s="576" t="s">
        <v>188</v>
      </c>
      <c r="B68" s="160" t="s">
        <v>99</v>
      </c>
      <c r="C68" s="160" t="s">
        <v>236</v>
      </c>
      <c r="D68" s="160" t="s">
        <v>99</v>
      </c>
      <c r="E68" s="160" t="s">
        <v>236</v>
      </c>
      <c r="F68" s="160" t="s">
        <v>99</v>
      </c>
      <c r="G68" s="160" t="s">
        <v>236</v>
      </c>
      <c r="H68" s="160" t="s">
        <v>99</v>
      </c>
      <c r="I68" s="160" t="s">
        <v>236</v>
      </c>
    </row>
    <row r="69" spans="1:10" ht="30" customHeight="1" x14ac:dyDescent="0.25">
      <c r="A69" s="577"/>
      <c r="B69" s="114">
        <v>8.3000000000000004E-2</v>
      </c>
      <c r="C69" s="114">
        <v>8.3000000000000004E-2</v>
      </c>
      <c r="D69" s="114">
        <v>8.3000000000000004E-2</v>
      </c>
      <c r="E69" s="114">
        <v>8.3000000000000004E-2</v>
      </c>
      <c r="F69" s="119"/>
      <c r="G69" s="115"/>
      <c r="H69" s="119"/>
      <c r="I69" s="115"/>
    </row>
    <row r="70" spans="1:10" ht="189" customHeight="1" x14ac:dyDescent="0.25">
      <c r="A70" s="112" t="s">
        <v>258</v>
      </c>
      <c r="B70" s="672" t="s">
        <v>631</v>
      </c>
      <c r="C70" s="673"/>
      <c r="D70" s="672" t="s">
        <v>632</v>
      </c>
      <c r="E70" s="673"/>
      <c r="F70" s="599"/>
      <c r="G70" s="679"/>
      <c r="H70" s="599"/>
      <c r="I70" s="600"/>
    </row>
    <row r="71" spans="1:10" ht="80.25" customHeight="1" x14ac:dyDescent="0.25">
      <c r="A71" s="112" t="s">
        <v>259</v>
      </c>
      <c r="B71" s="580" t="s">
        <v>633</v>
      </c>
      <c r="C71" s="685"/>
      <c r="D71" s="580" t="s">
        <v>634</v>
      </c>
      <c r="E71" s="685"/>
      <c r="F71" s="589"/>
      <c r="G71" s="590"/>
      <c r="H71" s="589"/>
      <c r="I71" s="590"/>
    </row>
    <row r="72" spans="1:10" ht="30.75" customHeight="1" x14ac:dyDescent="0.25">
      <c r="A72" s="576" t="s">
        <v>189</v>
      </c>
      <c r="B72" s="160" t="s">
        <v>99</v>
      </c>
      <c r="C72" s="160" t="s">
        <v>236</v>
      </c>
      <c r="D72" s="160" t="s">
        <v>99</v>
      </c>
      <c r="E72" s="160" t="s">
        <v>236</v>
      </c>
      <c r="F72" s="160" t="s">
        <v>99</v>
      </c>
      <c r="G72" s="160" t="s">
        <v>236</v>
      </c>
      <c r="H72" s="160" t="s">
        <v>99</v>
      </c>
      <c r="I72" s="160" t="s">
        <v>236</v>
      </c>
    </row>
    <row r="73" spans="1:10" ht="30.75" customHeight="1" x14ac:dyDescent="0.25">
      <c r="A73" s="577"/>
      <c r="B73" s="114">
        <v>8.3000000000000004E-2</v>
      </c>
      <c r="C73" s="114">
        <v>8.3000000000000004E-2</v>
      </c>
      <c r="D73" s="114">
        <v>8.3000000000000004E-2</v>
      </c>
      <c r="E73" s="114">
        <v>8.3000000000000004E-2</v>
      </c>
      <c r="F73" s="119"/>
      <c r="G73" s="116"/>
      <c r="H73" s="119"/>
      <c r="I73" s="116"/>
    </row>
    <row r="74" spans="1:10" ht="314.25" customHeight="1" x14ac:dyDescent="0.25">
      <c r="A74" s="112" t="s">
        <v>258</v>
      </c>
      <c r="B74" s="672" t="s">
        <v>635</v>
      </c>
      <c r="C74" s="673"/>
      <c r="D74" s="672" t="s">
        <v>636</v>
      </c>
      <c r="E74" s="673"/>
      <c r="F74" s="599"/>
      <c r="G74" s="679"/>
      <c r="H74" s="667"/>
      <c r="I74" s="668"/>
    </row>
    <row r="75" spans="1:10" ht="80.25" customHeight="1" x14ac:dyDescent="0.25">
      <c r="A75" s="112" t="s">
        <v>259</v>
      </c>
      <c r="B75" s="580" t="s">
        <v>637</v>
      </c>
      <c r="C75" s="685"/>
      <c r="D75" s="580" t="s">
        <v>638</v>
      </c>
      <c r="E75" s="685"/>
      <c r="F75" s="589"/>
      <c r="G75" s="590"/>
      <c r="H75" s="589"/>
      <c r="I75" s="590"/>
    </row>
    <row r="76" spans="1:10" ht="30.75" customHeight="1" x14ac:dyDescent="0.25">
      <c r="A76" s="576" t="s">
        <v>190</v>
      </c>
      <c r="B76" s="160" t="s">
        <v>99</v>
      </c>
      <c r="C76" s="160" t="s">
        <v>236</v>
      </c>
      <c r="D76" s="160" t="s">
        <v>99</v>
      </c>
      <c r="E76" s="160" t="s">
        <v>236</v>
      </c>
      <c r="F76" s="160" t="s">
        <v>99</v>
      </c>
      <c r="G76" s="160" t="s">
        <v>236</v>
      </c>
      <c r="H76" s="160" t="s">
        <v>99</v>
      </c>
      <c r="I76" s="160" t="s">
        <v>236</v>
      </c>
    </row>
    <row r="77" spans="1:10" ht="30.75" customHeight="1" x14ac:dyDescent="0.25">
      <c r="A77" s="577"/>
      <c r="B77" s="114">
        <v>8.3000000000000004E-2</v>
      </c>
      <c r="C77" s="114">
        <v>8.3000000000000004E-2</v>
      </c>
      <c r="D77" s="114">
        <v>8.3000000000000004E-2</v>
      </c>
      <c r="E77" s="114">
        <v>8.3000000000000004E-2</v>
      </c>
      <c r="F77" s="119"/>
      <c r="G77" s="116"/>
      <c r="H77" s="119"/>
      <c r="I77" s="116"/>
    </row>
    <row r="78" spans="1:10" ht="291" customHeight="1" x14ac:dyDescent="0.25">
      <c r="A78" s="112" t="s">
        <v>258</v>
      </c>
      <c r="B78" s="672" t="s">
        <v>771</v>
      </c>
      <c r="C78" s="673"/>
      <c r="D78" s="672" t="s">
        <v>772</v>
      </c>
      <c r="E78" s="673"/>
      <c r="F78" s="681"/>
      <c r="G78" s="682"/>
      <c r="H78" s="683"/>
      <c r="I78" s="684"/>
      <c r="J78" s="450"/>
    </row>
    <row r="79" spans="1:10" ht="80.25" customHeight="1" x14ac:dyDescent="0.25">
      <c r="A79" s="112" t="s">
        <v>259</v>
      </c>
      <c r="B79" s="580" t="s">
        <v>817</v>
      </c>
      <c r="C79" s="581"/>
      <c r="D79" s="580" t="s">
        <v>818</v>
      </c>
      <c r="E79" s="581"/>
      <c r="F79" s="589"/>
      <c r="G79" s="590"/>
      <c r="H79" s="589"/>
      <c r="I79" s="590"/>
    </row>
    <row r="80" spans="1:10" ht="30.75" customHeight="1" x14ac:dyDescent="0.25">
      <c r="A80" s="576" t="s">
        <v>191</v>
      </c>
      <c r="B80" s="160" t="s">
        <v>99</v>
      </c>
      <c r="C80" s="160" t="s">
        <v>236</v>
      </c>
      <c r="D80" s="160" t="s">
        <v>99</v>
      </c>
      <c r="E80" s="160" t="s">
        <v>236</v>
      </c>
      <c r="F80" s="160" t="s">
        <v>99</v>
      </c>
      <c r="G80" s="160" t="s">
        <v>236</v>
      </c>
      <c r="H80" s="160" t="s">
        <v>99</v>
      </c>
      <c r="I80" s="160" t="s">
        <v>236</v>
      </c>
    </row>
    <row r="81" spans="1:9" ht="30.75" customHeight="1" x14ac:dyDescent="0.25">
      <c r="A81" s="577"/>
      <c r="B81" s="114">
        <v>8.3000000000000004E-2</v>
      </c>
      <c r="C81" s="114">
        <v>8.3000000000000004E-2</v>
      </c>
      <c r="D81" s="114">
        <v>8.3000000000000004E-2</v>
      </c>
      <c r="E81" s="114">
        <v>8.3000000000000004E-2</v>
      </c>
      <c r="F81" s="119"/>
      <c r="G81" s="116"/>
      <c r="H81" s="119"/>
      <c r="I81" s="116"/>
    </row>
    <row r="82" spans="1:9" ht="300" customHeight="1" x14ac:dyDescent="0.25">
      <c r="A82" s="112" t="s">
        <v>258</v>
      </c>
      <c r="B82" s="672" t="s">
        <v>914</v>
      </c>
      <c r="C82" s="673"/>
      <c r="D82" s="672" t="s">
        <v>915</v>
      </c>
      <c r="E82" s="673"/>
      <c r="F82" s="599"/>
      <c r="G82" s="679"/>
      <c r="H82" s="589"/>
      <c r="I82" s="590"/>
    </row>
    <row r="83" spans="1:9" ht="80.25" customHeight="1" x14ac:dyDescent="0.25">
      <c r="A83" s="112" t="s">
        <v>259</v>
      </c>
      <c r="B83" s="580" t="s">
        <v>916</v>
      </c>
      <c r="C83" s="680"/>
      <c r="D83" s="580" t="s">
        <v>917</v>
      </c>
      <c r="E83" s="680"/>
      <c r="F83" s="589"/>
      <c r="G83" s="590"/>
      <c r="H83" s="589"/>
      <c r="I83" s="590"/>
    </row>
    <row r="84" spans="1:9" ht="30" customHeight="1" x14ac:dyDescent="0.25">
      <c r="A84" s="576" t="s">
        <v>195</v>
      </c>
      <c r="B84" s="160" t="s">
        <v>99</v>
      </c>
      <c r="C84" s="160" t="s">
        <v>236</v>
      </c>
      <c r="D84" s="160" t="s">
        <v>99</v>
      </c>
      <c r="E84" s="160" t="s">
        <v>236</v>
      </c>
      <c r="F84" s="160" t="s">
        <v>99</v>
      </c>
      <c r="G84" s="160" t="s">
        <v>236</v>
      </c>
      <c r="H84" s="160" t="s">
        <v>99</v>
      </c>
      <c r="I84" s="160" t="s">
        <v>236</v>
      </c>
    </row>
    <row r="85" spans="1:9" ht="30" customHeight="1" x14ac:dyDescent="0.25">
      <c r="A85" s="577"/>
      <c r="B85" s="114">
        <v>8.3000000000000004E-2</v>
      </c>
      <c r="C85" s="114">
        <v>8.3000000000000004E-2</v>
      </c>
      <c r="D85" s="114">
        <v>8.3000000000000004E-2</v>
      </c>
      <c r="E85" s="114">
        <v>8.3000000000000004E-2</v>
      </c>
      <c r="F85" s="119"/>
      <c r="G85" s="116"/>
      <c r="H85" s="119"/>
      <c r="I85" s="116"/>
    </row>
    <row r="86" spans="1:9" ht="288.75" customHeight="1" x14ac:dyDescent="0.25">
      <c r="A86" s="112" t="s">
        <v>258</v>
      </c>
      <c r="B86" s="672" t="s">
        <v>972</v>
      </c>
      <c r="C86" s="673"/>
      <c r="D86" s="672" t="s">
        <v>973</v>
      </c>
      <c r="E86" s="673"/>
      <c r="F86" s="670"/>
      <c r="G86" s="670"/>
      <c r="H86" s="670"/>
      <c r="I86" s="670"/>
    </row>
    <row r="87" spans="1:9" ht="80.25" customHeight="1" x14ac:dyDescent="0.25">
      <c r="A87" s="112" t="s">
        <v>259</v>
      </c>
      <c r="B87" s="678" t="s">
        <v>974</v>
      </c>
      <c r="C87" s="673"/>
      <c r="D87" s="678" t="s">
        <v>975</v>
      </c>
      <c r="E87" s="673"/>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8.3000000000000004E-2</v>
      </c>
      <c r="C89" s="114">
        <v>8.3000000000000004E-2</v>
      </c>
      <c r="D89" s="114">
        <v>8.3000000000000004E-2</v>
      </c>
      <c r="E89" s="114">
        <v>8.3000000000000004E-2</v>
      </c>
      <c r="F89" s="119"/>
      <c r="G89" s="116"/>
      <c r="H89" s="119"/>
      <c r="I89" s="116"/>
    </row>
    <row r="90" spans="1:9" ht="281.25" customHeight="1" x14ac:dyDescent="0.25">
      <c r="A90" s="112" t="s">
        <v>258</v>
      </c>
      <c r="B90" s="672" t="s">
        <v>1023</v>
      </c>
      <c r="C90" s="673"/>
      <c r="D90" s="672" t="s">
        <v>1024</v>
      </c>
      <c r="E90" s="673"/>
      <c r="F90" s="586"/>
      <c r="G90" s="586"/>
      <c r="H90" s="586"/>
      <c r="I90" s="586"/>
    </row>
    <row r="91" spans="1:9" ht="80.25" customHeight="1" x14ac:dyDescent="0.25">
      <c r="A91" s="112" t="s">
        <v>259</v>
      </c>
      <c r="B91" s="580" t="s">
        <v>1036</v>
      </c>
      <c r="C91" s="677"/>
      <c r="D91" s="580" t="s">
        <v>1037</v>
      </c>
      <c r="E91" s="677"/>
      <c r="F91" s="582"/>
      <c r="G91" s="583"/>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8.3000000000000004E-2</v>
      </c>
      <c r="C93" s="114">
        <v>8.3000000000000004E-2</v>
      </c>
      <c r="D93" s="114">
        <v>8.3000000000000004E-2</v>
      </c>
      <c r="E93" s="114">
        <v>8.3000000000000004E-2</v>
      </c>
      <c r="F93" s="119"/>
      <c r="G93" s="116"/>
      <c r="H93" s="119"/>
      <c r="I93" s="116"/>
    </row>
    <row r="94" spans="1:9" ht="295.5" customHeight="1" x14ac:dyDescent="0.25">
      <c r="A94" s="112" t="s">
        <v>258</v>
      </c>
      <c r="B94" s="672" t="s">
        <v>1106</v>
      </c>
      <c r="C94" s="673"/>
      <c r="D94" s="672" t="s">
        <v>1107</v>
      </c>
      <c r="E94" s="673"/>
      <c r="F94" s="586"/>
      <c r="G94" s="586"/>
      <c r="H94" s="586"/>
      <c r="I94" s="586"/>
    </row>
    <row r="95" spans="1:9" ht="77.25" customHeight="1" x14ac:dyDescent="0.25">
      <c r="A95" s="112" t="s">
        <v>259</v>
      </c>
      <c r="B95" s="580" t="s">
        <v>1119</v>
      </c>
      <c r="C95" s="677"/>
      <c r="D95" s="580" t="s">
        <v>1120</v>
      </c>
      <c r="E95" s="677"/>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8.3000000000000004E-2</v>
      </c>
      <c r="C97" s="114">
        <v>8.3000000000000004E-2</v>
      </c>
      <c r="D97" s="114">
        <v>8.3000000000000004E-2</v>
      </c>
      <c r="E97" s="114">
        <v>8.3000000000000004E-2</v>
      </c>
      <c r="F97" s="119"/>
      <c r="G97" s="116"/>
      <c r="H97" s="119"/>
      <c r="I97" s="116"/>
    </row>
    <row r="98" spans="1:9" ht="327.75" customHeight="1" x14ac:dyDescent="0.25">
      <c r="A98" s="112" t="s">
        <v>258</v>
      </c>
      <c r="B98" s="672" t="s">
        <v>1246</v>
      </c>
      <c r="C98" s="673"/>
      <c r="D98" s="672" t="s">
        <v>1247</v>
      </c>
      <c r="E98" s="673"/>
      <c r="F98" s="586"/>
      <c r="G98" s="586"/>
      <c r="H98" s="586"/>
      <c r="I98" s="586"/>
    </row>
    <row r="99" spans="1:9" ht="80.25" customHeight="1" x14ac:dyDescent="0.25">
      <c r="A99" s="112" t="s">
        <v>259</v>
      </c>
      <c r="B99" s="674" t="s">
        <v>1248</v>
      </c>
      <c r="C99" s="675"/>
      <c r="D99" s="674" t="s">
        <v>1249</v>
      </c>
      <c r="E99" s="675"/>
      <c r="F99" s="676"/>
      <c r="G99" s="675"/>
      <c r="H99" s="676"/>
      <c r="I99" s="675"/>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8.4000000000000005E-2</v>
      </c>
      <c r="C101" s="117"/>
      <c r="D101" s="114">
        <v>8.4000000000000005E-2</v>
      </c>
      <c r="E101" s="117"/>
      <c r="F101" s="119"/>
      <c r="G101" s="116"/>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8.4000000000000005E-2</v>
      </c>
      <c r="C105" s="117"/>
      <c r="D105" s="114">
        <v>8.4000000000000005E-2</v>
      </c>
      <c r="E105" s="117"/>
      <c r="F105" s="119"/>
      <c r="G105" s="116"/>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8.4000000000000005E-2</v>
      </c>
      <c r="C109" s="117"/>
      <c r="D109" s="114">
        <v>8.4000000000000005E-2</v>
      </c>
      <c r="E109" s="117"/>
      <c r="F109" s="119"/>
      <c r="G109" s="116"/>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8.4000000000000005E-2</v>
      </c>
      <c r="C113" s="255"/>
      <c r="D113" s="114">
        <v>8.4000000000000005E-2</v>
      </c>
      <c r="E113" s="255"/>
      <c r="F113" s="255"/>
      <c r="G113" s="256"/>
      <c r="H113" s="255"/>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0">(B69+B73+B77+B81+B85+B89+B93+B97+B101+B105+B109+B113)</f>
        <v>0.99999999999999989</v>
      </c>
      <c r="C116" s="118">
        <f t="shared" si="0"/>
        <v>0.66400000000000003</v>
      </c>
      <c r="D116" s="118">
        <f t="shared" si="0"/>
        <v>0.99999999999999989</v>
      </c>
      <c r="E116" s="118">
        <f t="shared" si="0"/>
        <v>0.66400000000000003</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 ref="B83" r:id="rId7" xr:uid="{E655BA04-4BC0-4C76-ABAC-D24946772A76}"/>
    <hyperlink ref="D83" r:id="rId8" xr:uid="{C3602E2A-DDB1-4614-AA85-AE753A39D65D}"/>
    <hyperlink ref="B87" r:id="rId9" xr:uid="{4B034DEC-6865-4AEC-908A-760815D0B6B6}"/>
    <hyperlink ref="D87" r:id="rId10" xr:uid="{C3D274F9-FFA5-4494-A883-5F92BD151E11}"/>
    <hyperlink ref="B91" r:id="rId11" xr:uid="{091D436D-A4C5-4794-AA07-167947001B16}"/>
    <hyperlink ref="D91" r:id="rId12" xr:uid="{FAEEA9F8-DD5E-4A62-BCD4-FD153F82FCA0}"/>
    <hyperlink ref="B95" r:id="rId13" xr:uid="{2761E0C1-E6D6-4C12-9115-527C0D923533}"/>
    <hyperlink ref="D95" r:id="rId14" xr:uid="{1A5ECA2C-E615-4064-B250-294D4CB866A6}"/>
    <hyperlink ref="B99" r:id="rId15" xr:uid="{CF005389-8E0F-4F43-B19C-6F637BF5A789}"/>
    <hyperlink ref="D99" r:id="rId16" xr:uid="{587DA9FD-3856-40C8-8146-D3B364708387}"/>
  </hyperlinks>
  <pageMargins left="0.25" right="0.25" top="0.75" bottom="0.75" header="0.3" footer="0.3"/>
  <pageSetup scale="24" fitToHeight="0" orientation="landscape" r:id="rId17"/>
  <rowBreaks count="3" manualBreakCount="3">
    <brk id="49" max="15" man="1"/>
    <brk id="78" max="15" man="1"/>
    <brk id="118" max="15" man="1"/>
  </rowBreaks>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rgb="FF00B050"/>
    <pageSetUpPr fitToPage="1"/>
  </sheetPr>
  <dimension ref="A1:O126"/>
  <sheetViews>
    <sheetView showGridLines="0" topLeftCell="A97" zoomScale="70" zoomScaleNormal="70" zoomScaleSheetLayoutView="40" workbookViewId="0">
      <selection activeCell="D99" sqref="D99:E99"/>
    </sheetView>
  </sheetViews>
  <sheetFormatPr baseColWidth="10" defaultColWidth="10.71093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72.140625" style="68" customWidth="1"/>
    <col min="10" max="13" width="35.7109375" style="68" customWidth="1"/>
    <col min="14" max="14" width="18.7109375" style="68" bestFit="1"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708" t="s">
        <v>266</v>
      </c>
      <c r="C11" s="709"/>
      <c r="D11" s="709"/>
      <c r="E11" s="709"/>
      <c r="F11" s="709"/>
      <c r="G11" s="709"/>
      <c r="H11" s="709"/>
      <c r="I11" s="709"/>
      <c r="J11" s="709"/>
      <c r="K11" s="710"/>
      <c r="L11" s="628" t="s">
        <v>845</v>
      </c>
      <c r="M11" s="639">
        <v>2024110010298</v>
      </c>
      <c r="N11" s="640"/>
      <c r="O11" s="641"/>
    </row>
    <row r="12" spans="1:15" ht="15" customHeight="1" x14ac:dyDescent="0.25">
      <c r="A12" s="626"/>
      <c r="B12" s="711"/>
      <c r="C12" s="712"/>
      <c r="D12" s="712"/>
      <c r="E12" s="712"/>
      <c r="F12" s="712"/>
      <c r="G12" s="712"/>
      <c r="H12" s="712"/>
      <c r="I12" s="712"/>
      <c r="J12" s="712"/>
      <c r="K12" s="713"/>
      <c r="L12" s="629"/>
      <c r="M12" s="642"/>
      <c r="N12" s="643"/>
      <c r="O12" s="644"/>
    </row>
    <row r="13" spans="1:15" ht="15" customHeight="1" thickBot="1" x14ac:dyDescent="0.3">
      <c r="A13" s="627"/>
      <c r="B13" s="714"/>
      <c r="C13" s="715"/>
      <c r="D13" s="715"/>
      <c r="E13" s="715"/>
      <c r="F13" s="715"/>
      <c r="G13" s="715"/>
      <c r="H13" s="715"/>
      <c r="I13" s="715"/>
      <c r="J13" s="715"/>
      <c r="K13" s="716"/>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268</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222</v>
      </c>
      <c r="B25" s="91">
        <v>4520475445</v>
      </c>
      <c r="C25" s="91">
        <v>0</v>
      </c>
      <c r="D25" s="91"/>
      <c r="E25" s="91"/>
      <c r="F25" s="91">
        <v>5899897683</v>
      </c>
      <c r="G25" s="91">
        <v>0</v>
      </c>
      <c r="H25" s="91"/>
      <c r="I25" s="91"/>
      <c r="J25" s="91"/>
      <c r="K25" s="91"/>
      <c r="L25" s="91"/>
      <c r="M25" s="91"/>
      <c r="N25" s="91">
        <f t="shared" ref="N25:N29" si="0">SUM(B25:M25)</f>
        <v>10420373128</v>
      </c>
      <c r="O25" s="120">
        <f>+(B25+C25+D25+E25+F25+G25+H25+I25+J25+K25+L25+M25)/N24</f>
        <v>0.74315347152925526</v>
      </c>
    </row>
    <row r="26" spans="1:15" ht="32.1" customHeight="1" x14ac:dyDescent="0.25">
      <c r="A26" s="90" t="s">
        <v>223</v>
      </c>
      <c r="B26" s="91"/>
      <c r="C26" s="91"/>
      <c r="D26" s="91"/>
      <c r="E26" s="462">
        <v>1112921560</v>
      </c>
      <c r="F26" s="91">
        <v>1135851295</v>
      </c>
      <c r="G26" s="91">
        <v>1135851295</v>
      </c>
      <c r="H26" s="91">
        <v>1135851295</v>
      </c>
      <c r="I26" s="91">
        <v>1135851295</v>
      </c>
      <c r="J26" s="91"/>
      <c r="K26" s="91"/>
      <c r="L26" s="91"/>
      <c r="M26" s="91"/>
      <c r="N26" s="91">
        <f t="shared" si="0"/>
        <v>5656326740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2">
        <v>0</v>
      </c>
      <c r="N27" s="91">
        <f t="shared" si="0"/>
        <v>0</v>
      </c>
      <c r="O27" s="333"/>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Realizar 157.500 atenciones efectivas a través de los diferentes canales de atención de la Línea Púrpura Distrital y los casos gestionados y analizados en el marco de la integración con el NUSE 123</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21</v>
      </c>
      <c r="I35" s="663"/>
      <c r="J35" s="98"/>
    </row>
    <row r="36" spans="1:10" ht="50.25" customHeight="1" thickBot="1" x14ac:dyDescent="0.3">
      <c r="A36" s="662"/>
      <c r="B36" s="281">
        <v>21285</v>
      </c>
      <c r="C36" s="281">
        <v>45500</v>
      </c>
      <c r="D36" s="281">
        <v>45500</v>
      </c>
      <c r="E36" s="281">
        <v>45215</v>
      </c>
      <c r="F36" s="282">
        <f>SUM(B36:E36)</f>
        <v>157500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246" hidden="1" customHeight="1" thickBot="1" x14ac:dyDescent="0.3">
      <c r="A39" s="662"/>
      <c r="B39" s="101">
        <v>3790</v>
      </c>
      <c r="C39" s="391">
        <v>3540</v>
      </c>
      <c r="D39" s="578" t="s">
        <v>639</v>
      </c>
      <c r="E39" s="579"/>
      <c r="F39" s="578" t="s">
        <v>640</v>
      </c>
      <c r="G39" s="579"/>
      <c r="H39" s="394" t="s">
        <v>627</v>
      </c>
      <c r="I39" s="390" t="s">
        <v>641</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210.75" hidden="1" customHeight="1" thickBot="1" x14ac:dyDescent="0.3">
      <c r="A41" s="662"/>
      <c r="B41" s="101">
        <v>3790</v>
      </c>
      <c r="C41" s="391">
        <v>3183</v>
      </c>
      <c r="D41" s="578" t="s">
        <v>642</v>
      </c>
      <c r="E41" s="579"/>
      <c r="F41" s="578" t="s">
        <v>643</v>
      </c>
      <c r="G41" s="579"/>
      <c r="H41" s="394" t="s">
        <v>627</v>
      </c>
      <c r="I41" s="390" t="s">
        <v>641</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152.65" hidden="1" customHeight="1" thickBot="1" x14ac:dyDescent="0.3">
      <c r="A43" s="662"/>
      <c r="B43" s="101">
        <v>3790</v>
      </c>
      <c r="C43" s="157">
        <v>3593</v>
      </c>
      <c r="D43" s="578" t="s">
        <v>833</v>
      </c>
      <c r="E43" s="579"/>
      <c r="F43" s="578" t="s">
        <v>752</v>
      </c>
      <c r="G43" s="579"/>
      <c r="H43" s="394" t="s">
        <v>627</v>
      </c>
      <c r="I43" s="390" t="s">
        <v>641</v>
      </c>
    </row>
    <row r="44" spans="1:10" s="99" customFormat="1" ht="35.1" hidden="1" customHeight="1" thickBot="1" x14ac:dyDescent="0.3">
      <c r="A44" s="661" t="s">
        <v>243</v>
      </c>
      <c r="B44" s="109" t="s">
        <v>235</v>
      </c>
      <c r="C44" s="110" t="s">
        <v>236</v>
      </c>
      <c r="D44" s="648" t="s">
        <v>237</v>
      </c>
      <c r="E44" s="649"/>
      <c r="F44" s="648" t="s">
        <v>238</v>
      </c>
      <c r="G44" s="649"/>
      <c r="H44" s="109" t="s">
        <v>239</v>
      </c>
      <c r="I44" s="109" t="s">
        <v>240</v>
      </c>
    </row>
    <row r="45" spans="1:10" ht="165" hidden="1" customHeight="1" thickBot="1" x14ac:dyDescent="0.3">
      <c r="A45" s="662"/>
      <c r="B45" s="101">
        <v>3790</v>
      </c>
      <c r="C45" s="104">
        <v>3591</v>
      </c>
      <c r="D45" s="578" t="s">
        <v>855</v>
      </c>
      <c r="E45" s="579"/>
      <c r="F45" s="578" t="s">
        <v>856</v>
      </c>
      <c r="G45" s="579"/>
      <c r="H45" s="394" t="s">
        <v>627</v>
      </c>
      <c r="I45" s="390" t="s">
        <v>641</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72.5" hidden="1" customHeight="1" thickBot="1" x14ac:dyDescent="0.3">
      <c r="A47" s="662"/>
      <c r="B47" s="101">
        <v>3800</v>
      </c>
      <c r="C47" s="104">
        <v>3656</v>
      </c>
      <c r="D47" s="706" t="s">
        <v>998</v>
      </c>
      <c r="E47" s="707"/>
      <c r="F47" s="706" t="s">
        <v>999</v>
      </c>
      <c r="G47" s="707"/>
      <c r="H47" s="479" t="s">
        <v>627</v>
      </c>
      <c r="I47" s="480" t="s">
        <v>641</v>
      </c>
    </row>
    <row r="48" spans="1:10" s="99" customFormat="1" ht="35.1" customHeight="1" thickBot="1" x14ac:dyDescent="0.3">
      <c r="A48" s="661" t="s">
        <v>245</v>
      </c>
      <c r="B48" s="109" t="s">
        <v>235</v>
      </c>
      <c r="C48" s="109" t="s">
        <v>236</v>
      </c>
      <c r="D48" s="648" t="s">
        <v>237</v>
      </c>
      <c r="E48" s="649"/>
      <c r="F48" s="648" t="s">
        <v>238</v>
      </c>
      <c r="G48" s="649"/>
      <c r="H48" s="109" t="s">
        <v>239</v>
      </c>
      <c r="I48" s="111" t="s">
        <v>240</v>
      </c>
    </row>
    <row r="49" spans="1:9" ht="155.25" customHeight="1" thickBot="1" x14ac:dyDescent="0.3">
      <c r="A49" s="662"/>
      <c r="B49" s="101">
        <v>3800</v>
      </c>
      <c r="C49" s="487">
        <v>3403</v>
      </c>
      <c r="D49" s="703" t="s">
        <v>1008</v>
      </c>
      <c r="E49" s="705"/>
      <c r="F49" s="703" t="s">
        <v>1009</v>
      </c>
      <c r="G49" s="705"/>
      <c r="H49" s="156" t="s">
        <v>627</v>
      </c>
      <c r="I49" s="483" t="s">
        <v>641</v>
      </c>
    </row>
    <row r="50" spans="1:9" ht="35.1" customHeight="1" thickBot="1" x14ac:dyDescent="0.3">
      <c r="A50" s="661" t="s">
        <v>246</v>
      </c>
      <c r="B50" s="108" t="s">
        <v>235</v>
      </c>
      <c r="C50" s="107" t="s">
        <v>236</v>
      </c>
      <c r="D50" s="648" t="s">
        <v>237</v>
      </c>
      <c r="E50" s="649"/>
      <c r="F50" s="648" t="s">
        <v>238</v>
      </c>
      <c r="G50" s="649"/>
      <c r="H50" s="109" t="s">
        <v>239</v>
      </c>
      <c r="I50" s="111" t="s">
        <v>240</v>
      </c>
    </row>
    <row r="51" spans="1:9" ht="147.75" customHeight="1" thickBot="1" x14ac:dyDescent="0.3">
      <c r="A51" s="662"/>
      <c r="B51" s="101">
        <v>3790</v>
      </c>
      <c r="C51" s="106">
        <v>3616</v>
      </c>
      <c r="D51" s="703" t="s">
        <v>1112</v>
      </c>
      <c r="E51" s="704"/>
      <c r="F51" s="703" t="s">
        <v>1113</v>
      </c>
      <c r="G51" s="705"/>
      <c r="H51" s="491" t="s">
        <v>627</v>
      </c>
      <c r="I51" s="495" t="s">
        <v>641</v>
      </c>
    </row>
    <row r="52" spans="1:9" ht="35.1" customHeight="1" thickBot="1" x14ac:dyDescent="0.3">
      <c r="A52" s="661" t="s">
        <v>247</v>
      </c>
      <c r="B52" s="108" t="s">
        <v>235</v>
      </c>
      <c r="C52" s="107" t="s">
        <v>236</v>
      </c>
      <c r="D52" s="648" t="s">
        <v>237</v>
      </c>
      <c r="E52" s="649"/>
      <c r="F52" s="648" t="s">
        <v>238</v>
      </c>
      <c r="G52" s="649"/>
      <c r="H52" s="109" t="s">
        <v>239</v>
      </c>
      <c r="I52" s="111" t="s">
        <v>240</v>
      </c>
    </row>
    <row r="53" spans="1:9" ht="151.5" customHeight="1" thickBot="1" x14ac:dyDescent="0.3">
      <c r="A53" s="662"/>
      <c r="B53" s="101">
        <v>3790</v>
      </c>
      <c r="C53" s="106">
        <v>3505</v>
      </c>
      <c r="D53" s="703" t="s">
        <v>1260</v>
      </c>
      <c r="E53" s="704"/>
      <c r="F53" s="703" t="s">
        <v>1261</v>
      </c>
      <c r="G53" s="705"/>
      <c r="H53" s="491" t="s">
        <v>627</v>
      </c>
      <c r="I53" s="483" t="s">
        <v>641</v>
      </c>
    </row>
    <row r="54" spans="1:9" ht="35.1" customHeight="1" thickBot="1" x14ac:dyDescent="0.3">
      <c r="A54" s="661" t="s">
        <v>248</v>
      </c>
      <c r="B54" s="109" t="s">
        <v>235</v>
      </c>
      <c r="C54" s="107" t="s">
        <v>236</v>
      </c>
      <c r="D54" s="648" t="s">
        <v>237</v>
      </c>
      <c r="E54" s="649"/>
      <c r="F54" s="648" t="s">
        <v>238</v>
      </c>
      <c r="G54" s="649"/>
      <c r="H54" s="109" t="s">
        <v>239</v>
      </c>
      <c r="I54" s="111" t="s">
        <v>240</v>
      </c>
    </row>
    <row r="55" spans="1:9" ht="120.75" customHeight="1" thickBot="1" x14ac:dyDescent="0.3">
      <c r="A55" s="662"/>
      <c r="B55" s="101">
        <v>3790</v>
      </c>
      <c r="C55" s="106"/>
      <c r="D55" s="587"/>
      <c r="E55" s="588"/>
      <c r="F55" s="587"/>
      <c r="G55" s="588"/>
      <c r="H55" s="101"/>
      <c r="I55" s="101"/>
    </row>
    <row r="56" spans="1:9" ht="35.1" customHeight="1" thickBot="1" x14ac:dyDescent="0.3">
      <c r="A56" s="661" t="s">
        <v>249</v>
      </c>
      <c r="B56" s="109" t="s">
        <v>235</v>
      </c>
      <c r="C56" s="107" t="s">
        <v>236</v>
      </c>
      <c r="D56" s="648" t="s">
        <v>237</v>
      </c>
      <c r="E56" s="649"/>
      <c r="F56" s="648" t="s">
        <v>238</v>
      </c>
      <c r="G56" s="649"/>
      <c r="H56" s="109" t="s">
        <v>239</v>
      </c>
      <c r="I56" s="111" t="s">
        <v>240</v>
      </c>
    </row>
    <row r="57" spans="1:9" ht="120.75" customHeight="1" thickBot="1" x14ac:dyDescent="0.3">
      <c r="A57" s="662"/>
      <c r="B57" s="101">
        <v>3790</v>
      </c>
      <c r="C57" s="106"/>
      <c r="D57" s="587"/>
      <c r="E57" s="588"/>
      <c r="F57" s="587"/>
      <c r="G57" s="588"/>
      <c r="H57" s="101"/>
      <c r="I57" s="102"/>
    </row>
    <row r="58" spans="1:9" ht="35.1" customHeight="1" thickBot="1" x14ac:dyDescent="0.3">
      <c r="A58" s="661" t="s">
        <v>250</v>
      </c>
      <c r="B58" s="109" t="s">
        <v>235</v>
      </c>
      <c r="C58" s="107" t="s">
        <v>236</v>
      </c>
      <c r="D58" s="648" t="s">
        <v>237</v>
      </c>
      <c r="E58" s="649"/>
      <c r="F58" s="648" t="s">
        <v>238</v>
      </c>
      <c r="G58" s="649"/>
      <c r="H58" s="109" t="s">
        <v>239</v>
      </c>
      <c r="I58" s="111" t="s">
        <v>240</v>
      </c>
    </row>
    <row r="59" spans="1:9" ht="120.75" customHeight="1" thickBot="1" x14ac:dyDescent="0.3">
      <c r="A59" s="662"/>
      <c r="B59" s="101">
        <v>3790</v>
      </c>
      <c r="C59" s="106"/>
      <c r="D59" s="587"/>
      <c r="E59" s="588"/>
      <c r="F59" s="669"/>
      <c r="G59" s="669"/>
      <c r="H59" s="101"/>
      <c r="I59" s="101"/>
    </row>
    <row r="60" spans="1:9" ht="35.1" customHeight="1" thickBot="1" x14ac:dyDescent="0.3">
      <c r="A60" s="661" t="s">
        <v>251</v>
      </c>
      <c r="B60" s="109" t="s">
        <v>235</v>
      </c>
      <c r="C60" s="107" t="s">
        <v>236</v>
      </c>
      <c r="D60" s="648" t="s">
        <v>237</v>
      </c>
      <c r="E60" s="649"/>
      <c r="F60" s="648" t="s">
        <v>238</v>
      </c>
      <c r="G60" s="649"/>
      <c r="H60" s="109" t="s">
        <v>239</v>
      </c>
      <c r="I60" s="111" t="s">
        <v>240</v>
      </c>
    </row>
    <row r="61" spans="1:9" ht="120.75" customHeight="1" thickBot="1" x14ac:dyDescent="0.3">
      <c r="A61" s="662"/>
      <c r="B61" s="101">
        <v>3790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85.5" customHeight="1" x14ac:dyDescent="0.25">
      <c r="A66" s="112" t="s">
        <v>253</v>
      </c>
      <c r="B66" s="597" t="s">
        <v>270</v>
      </c>
      <c r="C66" s="598"/>
      <c r="D66" s="597" t="s">
        <v>271</v>
      </c>
      <c r="E66" s="598"/>
      <c r="F66" s="597" t="s">
        <v>272</v>
      </c>
      <c r="G66" s="598"/>
      <c r="H66" s="597" t="s">
        <v>273</v>
      </c>
      <c r="I66" s="598"/>
    </row>
    <row r="67" spans="1:9" ht="78" customHeight="1" x14ac:dyDescent="0.25">
      <c r="A67" s="112" t="s">
        <v>257</v>
      </c>
      <c r="B67" s="701">
        <v>0.05</v>
      </c>
      <c r="C67" s="702"/>
      <c r="D67" s="701">
        <v>0.05</v>
      </c>
      <c r="E67" s="702"/>
      <c r="F67" s="688"/>
      <c r="G67" s="689"/>
      <c r="H67" s="688"/>
      <c r="I67" s="689"/>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8.3000000000000004E-2</v>
      </c>
      <c r="C69" s="114">
        <v>8.3000000000000004E-2</v>
      </c>
      <c r="D69" s="114">
        <v>8.3000000000000004E-2</v>
      </c>
      <c r="E69" s="114">
        <v>8.3000000000000004E-2</v>
      </c>
      <c r="F69" s="119"/>
      <c r="G69" s="115"/>
      <c r="H69" s="119"/>
      <c r="I69" s="115"/>
    </row>
    <row r="70" spans="1:9" ht="315.75" hidden="1" customHeight="1" x14ac:dyDescent="0.25">
      <c r="A70" s="112" t="s">
        <v>258</v>
      </c>
      <c r="B70" s="584" t="s">
        <v>644</v>
      </c>
      <c r="C70" s="585"/>
      <c r="D70" s="699" t="s">
        <v>645</v>
      </c>
      <c r="E70" s="585"/>
      <c r="F70" s="599"/>
      <c r="G70" s="679"/>
      <c r="H70" s="599"/>
      <c r="I70" s="600"/>
    </row>
    <row r="71" spans="1:9" ht="80.25" hidden="1" customHeight="1" x14ac:dyDescent="0.25">
      <c r="A71" s="112" t="s">
        <v>259</v>
      </c>
      <c r="B71" s="674" t="s">
        <v>646</v>
      </c>
      <c r="C71" s="700"/>
      <c r="D71" s="674" t="s">
        <v>647</v>
      </c>
      <c r="E71" s="700"/>
      <c r="F71" s="589"/>
      <c r="G71" s="590"/>
      <c r="H71" s="589"/>
      <c r="I71" s="590"/>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8.3000000000000004E-2</v>
      </c>
      <c r="C73" s="114">
        <v>8.3000000000000004E-2</v>
      </c>
      <c r="D73" s="114">
        <v>8.3000000000000004E-2</v>
      </c>
      <c r="E73" s="114">
        <v>8.3000000000000004E-2</v>
      </c>
      <c r="F73" s="119"/>
      <c r="G73" s="116"/>
      <c r="H73" s="119"/>
      <c r="I73" s="116"/>
    </row>
    <row r="74" spans="1:9" ht="321.75" hidden="1" customHeight="1" x14ac:dyDescent="0.25">
      <c r="A74" s="112" t="s">
        <v>258</v>
      </c>
      <c r="B74" s="584" t="s">
        <v>648</v>
      </c>
      <c r="C74" s="585"/>
      <c r="D74" s="699" t="s">
        <v>649</v>
      </c>
      <c r="E74" s="585"/>
      <c r="F74" s="599"/>
      <c r="G74" s="679"/>
      <c r="H74" s="667"/>
      <c r="I74" s="668"/>
    </row>
    <row r="75" spans="1:9" ht="80.25" hidden="1" customHeight="1" x14ac:dyDescent="0.25">
      <c r="A75" s="112" t="s">
        <v>259</v>
      </c>
      <c r="B75" s="674" t="s">
        <v>650</v>
      </c>
      <c r="C75" s="700"/>
      <c r="D75" s="674" t="s">
        <v>651</v>
      </c>
      <c r="E75" s="700"/>
      <c r="F75" s="589"/>
      <c r="G75" s="590"/>
      <c r="H75" s="589"/>
      <c r="I75" s="590"/>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8.3000000000000004E-2</v>
      </c>
      <c r="C77" s="114">
        <v>8.3000000000000004E-2</v>
      </c>
      <c r="D77" s="114">
        <v>8.3000000000000004E-2</v>
      </c>
      <c r="E77" s="114">
        <v>8.3000000000000004E-2</v>
      </c>
      <c r="F77" s="119"/>
      <c r="G77" s="116"/>
      <c r="H77" s="119"/>
      <c r="I77" s="116"/>
    </row>
    <row r="78" spans="1:9" ht="323.10000000000002" hidden="1" customHeight="1" x14ac:dyDescent="0.25">
      <c r="A78" s="112" t="s">
        <v>258</v>
      </c>
      <c r="B78" s="584" t="s">
        <v>753</v>
      </c>
      <c r="C78" s="585"/>
      <c r="D78" s="584" t="s">
        <v>756</v>
      </c>
      <c r="E78" s="585"/>
      <c r="F78" s="599"/>
      <c r="G78" s="679"/>
      <c r="H78" s="589"/>
      <c r="I78" s="590"/>
    </row>
    <row r="79" spans="1:9" ht="80.25" hidden="1" customHeight="1" x14ac:dyDescent="0.25">
      <c r="A79" s="112" t="s">
        <v>259</v>
      </c>
      <c r="B79" s="674" t="s">
        <v>754</v>
      </c>
      <c r="C79" s="675"/>
      <c r="D79" s="674" t="s">
        <v>755</v>
      </c>
      <c r="E79" s="675"/>
      <c r="F79" s="589"/>
      <c r="G79" s="590"/>
      <c r="H79" s="589"/>
      <c r="I79" s="590"/>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8.3000000000000004E-2</v>
      </c>
      <c r="C81" s="114">
        <v>8.3000000000000004E-2</v>
      </c>
      <c r="D81" s="114">
        <v>8.3000000000000004E-2</v>
      </c>
      <c r="E81" s="114">
        <v>8.3000000000000004E-2</v>
      </c>
      <c r="F81" s="119"/>
      <c r="G81" s="116"/>
      <c r="H81" s="119"/>
      <c r="I81" s="116"/>
    </row>
    <row r="82" spans="1:9" ht="332.25" hidden="1" customHeight="1" x14ac:dyDescent="0.25">
      <c r="A82" s="112" t="s">
        <v>258</v>
      </c>
      <c r="B82" s="584" t="s">
        <v>857</v>
      </c>
      <c r="C82" s="585"/>
      <c r="D82" s="584" t="s">
        <v>860</v>
      </c>
      <c r="E82" s="585"/>
      <c r="F82" s="599"/>
      <c r="G82" s="679"/>
      <c r="H82" s="589"/>
      <c r="I82" s="590"/>
    </row>
    <row r="83" spans="1:9" ht="80.25" hidden="1" customHeight="1" x14ac:dyDescent="0.25">
      <c r="A83" s="112" t="s">
        <v>259</v>
      </c>
      <c r="B83" s="674" t="s">
        <v>858</v>
      </c>
      <c r="C83" s="698"/>
      <c r="D83" s="674" t="s">
        <v>859</v>
      </c>
      <c r="E83" s="698"/>
      <c r="F83" s="589"/>
      <c r="G83" s="590"/>
      <c r="H83" s="589"/>
      <c r="I83" s="590"/>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8.3000000000000004E-2</v>
      </c>
      <c r="C85" s="114">
        <v>8.3000000000000004E-2</v>
      </c>
      <c r="D85" s="114">
        <v>8.3000000000000004E-2</v>
      </c>
      <c r="E85" s="114">
        <v>8.3000000000000004E-2</v>
      </c>
      <c r="F85" s="119"/>
      <c r="G85" s="116"/>
      <c r="H85" s="119"/>
      <c r="I85" s="116"/>
    </row>
    <row r="86" spans="1:9" ht="359.25" hidden="1" customHeight="1" x14ac:dyDescent="0.25">
      <c r="A86" s="112" t="s">
        <v>258</v>
      </c>
      <c r="B86" s="672" t="s">
        <v>1011</v>
      </c>
      <c r="C86" s="673"/>
      <c r="D86" s="672" t="s">
        <v>1012</v>
      </c>
      <c r="E86" s="673"/>
      <c r="F86" s="670"/>
      <c r="G86" s="670"/>
      <c r="H86" s="670"/>
      <c r="I86" s="670"/>
    </row>
    <row r="87" spans="1:9" ht="80.25" hidden="1" customHeight="1" x14ac:dyDescent="0.25">
      <c r="A87" s="112" t="s">
        <v>259</v>
      </c>
      <c r="B87" s="674" t="s">
        <v>935</v>
      </c>
      <c r="C87" s="675"/>
      <c r="D87" s="674" t="s">
        <v>936</v>
      </c>
      <c r="E87" s="675"/>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8.3000000000000004E-2</v>
      </c>
      <c r="C89" s="114">
        <v>8.3000000000000004E-2</v>
      </c>
      <c r="D89" s="114">
        <v>8.3000000000000004E-2</v>
      </c>
      <c r="E89" s="114">
        <v>8.3000000000000004E-2</v>
      </c>
      <c r="F89" s="119"/>
      <c r="G89" s="116"/>
      <c r="H89" s="119"/>
      <c r="I89" s="116"/>
    </row>
    <row r="90" spans="1:9" ht="258" customHeight="1" x14ac:dyDescent="0.25">
      <c r="A90" s="112" t="s">
        <v>258</v>
      </c>
      <c r="B90" s="694" t="s">
        <v>1087</v>
      </c>
      <c r="C90" s="695"/>
      <c r="D90" s="696" t="s">
        <v>1013</v>
      </c>
      <c r="E90" s="697"/>
      <c r="F90" s="586"/>
      <c r="G90" s="586"/>
      <c r="H90" s="586"/>
      <c r="I90" s="586"/>
    </row>
    <row r="91" spans="1:9" ht="80.25" customHeight="1" x14ac:dyDescent="0.25">
      <c r="A91" s="112" t="s">
        <v>259</v>
      </c>
      <c r="B91" s="674" t="s">
        <v>1088</v>
      </c>
      <c r="C91" s="675"/>
      <c r="D91" s="674" t="s">
        <v>1089</v>
      </c>
      <c r="E91" s="675"/>
      <c r="F91" s="676"/>
      <c r="G91" s="675"/>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8.3000000000000004E-2</v>
      </c>
      <c r="C93" s="114">
        <v>8.3000000000000004E-2</v>
      </c>
      <c r="D93" s="114">
        <v>8.3000000000000004E-2</v>
      </c>
      <c r="E93" s="114">
        <v>8.3000000000000004E-2</v>
      </c>
      <c r="F93" s="119"/>
      <c r="G93" s="116"/>
      <c r="H93" s="119"/>
      <c r="I93" s="116"/>
    </row>
    <row r="94" spans="1:9" ht="310.5" customHeight="1" x14ac:dyDescent="0.25">
      <c r="A94" s="112" t="s">
        <v>258</v>
      </c>
      <c r="B94" s="692" t="s">
        <v>1114</v>
      </c>
      <c r="C94" s="693"/>
      <c r="D94" s="692" t="s">
        <v>1115</v>
      </c>
      <c r="E94" s="693"/>
      <c r="F94" s="586"/>
      <c r="G94" s="586"/>
      <c r="H94" s="586"/>
      <c r="I94" s="586"/>
    </row>
    <row r="95" spans="1:9" ht="80.25" customHeight="1" x14ac:dyDescent="0.25">
      <c r="A95" s="112" t="s">
        <v>259</v>
      </c>
      <c r="B95" s="674" t="s">
        <v>1121</v>
      </c>
      <c r="C95" s="675"/>
      <c r="D95" s="674" t="s">
        <v>1122</v>
      </c>
      <c r="E95" s="675"/>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8.3000000000000004E-2</v>
      </c>
      <c r="C97" s="114">
        <v>8.3000000000000004E-2</v>
      </c>
      <c r="D97" s="114">
        <v>8.3000000000000004E-2</v>
      </c>
      <c r="E97" s="114">
        <v>8.3000000000000004E-2</v>
      </c>
      <c r="F97" s="119"/>
      <c r="G97" s="116"/>
      <c r="H97" s="119"/>
      <c r="I97" s="116"/>
    </row>
    <row r="98" spans="1:9" ht="312" customHeight="1" x14ac:dyDescent="0.25">
      <c r="A98" s="112" t="s">
        <v>258</v>
      </c>
      <c r="B98" s="690" t="s">
        <v>1256</v>
      </c>
      <c r="C98" s="691"/>
      <c r="D98" s="690" t="s">
        <v>1257</v>
      </c>
      <c r="E98" s="691"/>
      <c r="F98" s="586"/>
      <c r="G98" s="586"/>
      <c r="H98" s="586"/>
      <c r="I98" s="586"/>
    </row>
    <row r="99" spans="1:9" ht="80.25" customHeight="1" x14ac:dyDescent="0.25">
      <c r="A99" s="112" t="s">
        <v>259</v>
      </c>
      <c r="B99" s="674" t="s">
        <v>1258</v>
      </c>
      <c r="C99" s="675"/>
      <c r="D99" s="674" t="s">
        <v>1259</v>
      </c>
      <c r="E99" s="675"/>
      <c r="F99" s="582"/>
      <c r="G99" s="583"/>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8.4000000000000005E-2</v>
      </c>
      <c r="C101" s="117"/>
      <c r="D101" s="114">
        <v>8.4000000000000005E-2</v>
      </c>
      <c r="E101" s="117"/>
      <c r="F101" s="119"/>
      <c r="G101" s="116"/>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8.4000000000000005E-2</v>
      </c>
      <c r="C105" s="117"/>
      <c r="D105" s="114">
        <v>8.4000000000000005E-2</v>
      </c>
      <c r="E105" s="117"/>
      <c r="F105" s="119"/>
      <c r="G105" s="116"/>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8.4000000000000005E-2</v>
      </c>
      <c r="C109" s="117"/>
      <c r="D109" s="114">
        <v>8.4000000000000005E-2</v>
      </c>
      <c r="E109" s="117"/>
      <c r="F109" s="119"/>
      <c r="G109" s="116"/>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8.4000000000000005E-2</v>
      </c>
      <c r="C113" s="255"/>
      <c r="D113" s="114">
        <v>8.4000000000000005E-2</v>
      </c>
      <c r="E113" s="255"/>
      <c r="F113" s="255"/>
      <c r="G113" s="256"/>
      <c r="H113" s="255"/>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1">(B69+B73+B77+B81+B85+B89+B93+B97+B101+B105+B109+B113)</f>
        <v>0.99999999999999989</v>
      </c>
      <c r="C116" s="118">
        <f t="shared" si="1"/>
        <v>0.66400000000000003</v>
      </c>
      <c r="D116" s="118">
        <f t="shared" si="1"/>
        <v>0.99999999999999989</v>
      </c>
      <c r="E116" s="118">
        <f t="shared" si="1"/>
        <v>0.66400000000000003</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 ref="B83" r:id="rId7" xr:uid="{32446D0D-62A1-464A-B262-9C07D7E3D412}"/>
    <hyperlink ref="D83" r:id="rId8" xr:uid="{176690CC-D459-4F18-A422-646EE6F1F47E}"/>
    <hyperlink ref="B87" r:id="rId9" xr:uid="{9CCCD4C4-662A-43A7-9635-0967C7D68CFD}"/>
    <hyperlink ref="D87" r:id="rId10" xr:uid="{08D521CB-C66F-43FA-9E2D-8E0D0A01206A}"/>
    <hyperlink ref="B91" r:id="rId11" xr:uid="{B2DEB482-5174-457A-9BB0-5F2AE0307180}"/>
    <hyperlink ref="D91" r:id="rId12" xr:uid="{707F974F-3979-46CD-BA23-CEF5FFDF7B62}"/>
    <hyperlink ref="B95" r:id="rId13" xr:uid="{3980832E-139A-43A5-B8BF-7A863C10A37A}"/>
    <hyperlink ref="D95" r:id="rId14" xr:uid="{BB979EE0-17A0-4594-9908-41BE660E0103}"/>
    <hyperlink ref="B99" r:id="rId15" xr:uid="{2CCBEA0F-1788-4118-AEE0-2DC53D7C3F7D}"/>
    <hyperlink ref="D99" r:id="rId16" xr:uid="{617BDE8D-6F13-4A5B-9095-D06741ED2FC5}"/>
  </hyperlinks>
  <pageMargins left="0.25" right="0.25" top="0.75" bottom="0.75" header="0.3" footer="0.3"/>
  <pageSetup scale="22" fitToHeight="0" orientation="landscape" r:id="rId17"/>
  <rowBreaks count="2" manualBreakCount="2">
    <brk id="49" max="15" man="1"/>
    <brk id="79" max="15" man="1"/>
  </rowBreaks>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rgb="FF00B050"/>
    <pageSetUpPr fitToPage="1"/>
  </sheetPr>
  <dimension ref="A1:O126"/>
  <sheetViews>
    <sheetView showGridLines="0" topLeftCell="A106" zoomScale="70" zoomScaleNormal="70" zoomScaleSheetLayoutView="30" workbookViewId="0">
      <selection activeCell="F41" sqref="F41:G41"/>
    </sheetView>
  </sheetViews>
  <sheetFormatPr baseColWidth="10" defaultColWidth="10.7109375" defaultRowHeight="14.25" x14ac:dyDescent="0.25"/>
  <cols>
    <col min="1" max="1" width="49.7109375" style="68" customWidth="1"/>
    <col min="2" max="2" width="35.7109375" style="68" customWidth="1"/>
    <col min="3" max="3" width="45" style="68" customWidth="1"/>
    <col min="4" max="7" width="35.7109375" style="68" customWidth="1"/>
    <col min="8" max="8" width="61.7109375" style="68" customWidth="1"/>
    <col min="9" max="9" width="56.7109375" style="68" customWidth="1"/>
    <col min="10" max="13" width="35.7109375" style="68" customWidth="1"/>
    <col min="14" max="14" width="25.710937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708" t="s">
        <v>274</v>
      </c>
      <c r="C11" s="709"/>
      <c r="D11" s="709"/>
      <c r="E11" s="709"/>
      <c r="F11" s="709"/>
      <c r="G11" s="709"/>
      <c r="H11" s="709"/>
      <c r="I11" s="709"/>
      <c r="J11" s="709"/>
      <c r="K11" s="710"/>
      <c r="L11" s="628" t="s">
        <v>845</v>
      </c>
      <c r="M11" s="639">
        <v>2024110010298</v>
      </c>
      <c r="N11" s="640"/>
      <c r="O11" s="641"/>
    </row>
    <row r="12" spans="1:15" ht="15" customHeight="1" x14ac:dyDescent="0.25">
      <c r="A12" s="626"/>
      <c r="B12" s="711"/>
      <c r="C12" s="712"/>
      <c r="D12" s="712"/>
      <c r="E12" s="712"/>
      <c r="F12" s="712"/>
      <c r="G12" s="712"/>
      <c r="H12" s="712"/>
      <c r="I12" s="712"/>
      <c r="J12" s="712"/>
      <c r="K12" s="713"/>
      <c r="L12" s="629"/>
      <c r="M12" s="642"/>
      <c r="N12" s="643"/>
      <c r="O12" s="644"/>
    </row>
    <row r="13" spans="1:15" ht="15" customHeight="1" thickBot="1" x14ac:dyDescent="0.3">
      <c r="A13" s="627"/>
      <c r="B13" s="714"/>
      <c r="C13" s="715"/>
      <c r="D13" s="715"/>
      <c r="E13" s="715"/>
      <c r="F13" s="715"/>
      <c r="G13" s="715"/>
      <c r="H13" s="715"/>
      <c r="I13" s="715"/>
      <c r="J13" s="715"/>
      <c r="K13" s="716"/>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275</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1753620000</v>
      </c>
      <c r="C24" s="91"/>
      <c r="D24" s="91"/>
      <c r="E24" s="91"/>
      <c r="F24" s="91"/>
      <c r="G24" s="91"/>
      <c r="H24" s="88"/>
      <c r="I24" s="88">
        <v>204000000</v>
      </c>
      <c r="J24" s="88"/>
      <c r="K24" s="88"/>
      <c r="L24" s="88"/>
      <c r="M24" s="88"/>
      <c r="N24" s="91">
        <f>SUM(B24:M24)</f>
        <v>1957620000</v>
      </c>
      <c r="O24" s="89"/>
    </row>
    <row r="25" spans="1:15" ht="32.1" customHeight="1" x14ac:dyDescent="0.25">
      <c r="A25" s="90" t="s">
        <v>222</v>
      </c>
      <c r="B25" s="91">
        <v>1303800000</v>
      </c>
      <c r="C25" s="91">
        <v>250380000</v>
      </c>
      <c r="D25" s="91">
        <v>91800000</v>
      </c>
      <c r="E25" s="91">
        <v>96876000</v>
      </c>
      <c r="F25" s="91">
        <v>-3409667</v>
      </c>
      <c r="G25" s="91">
        <v>-542766</v>
      </c>
      <c r="H25" s="91"/>
      <c r="I25" s="91"/>
      <c r="J25" s="91"/>
      <c r="K25" s="91"/>
      <c r="L25" s="91"/>
      <c r="M25" s="91"/>
      <c r="N25" s="91">
        <f>SUM(B25:M25)</f>
        <v>1738903567</v>
      </c>
      <c r="O25" s="120">
        <f>+(B25+C25+D25+E25+F25+G25+H25+I25+J25+K25+L25+M25)/N24</f>
        <v>0.88827431626158293</v>
      </c>
    </row>
    <row r="26" spans="1:15" ht="32.1" customHeight="1" x14ac:dyDescent="0.25">
      <c r="A26" s="90" t="s">
        <v>223</v>
      </c>
      <c r="B26" s="91"/>
      <c r="C26" s="91"/>
      <c r="D26" s="91">
        <v>134194101</v>
      </c>
      <c r="E26" s="462">
        <v>161188333</v>
      </c>
      <c r="F26" s="91">
        <v>174819234</v>
      </c>
      <c r="G26" s="91">
        <v>175362000</v>
      </c>
      <c r="H26" s="91">
        <v>175362000</v>
      </c>
      <c r="I26" s="91">
        <v>175362000</v>
      </c>
      <c r="J26" s="91"/>
      <c r="K26" s="91"/>
      <c r="L26" s="91"/>
      <c r="M26" s="91"/>
      <c r="N26" s="91">
        <f>SUM(B26:M26)</f>
        <v>996287668</v>
      </c>
      <c r="O26" s="120"/>
    </row>
    <row r="27" spans="1:15" ht="32.1" customHeight="1" x14ac:dyDescent="0.25">
      <c r="A27" s="90" t="s">
        <v>224</v>
      </c>
      <c r="B27" s="91">
        <v>19628000</v>
      </c>
      <c r="C27" s="91">
        <v>163184000</v>
      </c>
      <c r="D27" s="91"/>
      <c r="E27" s="91"/>
      <c r="F27" s="91"/>
      <c r="G27" s="91"/>
      <c r="H27" s="91"/>
      <c r="I27" s="91"/>
      <c r="J27" s="91"/>
      <c r="K27" s="91"/>
      <c r="L27" s="91"/>
      <c r="M27" s="332"/>
      <c r="N27" s="91">
        <f>SUM(B27:M27)</f>
        <v>182812000</v>
      </c>
      <c r="O27" s="333"/>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19628000</v>
      </c>
      <c r="C29" s="94">
        <v>163184000</v>
      </c>
      <c r="D29" s="94"/>
      <c r="E29" s="94"/>
      <c r="F29" s="94"/>
      <c r="G29" s="94"/>
      <c r="H29" s="94"/>
      <c r="I29" s="94"/>
      <c r="J29" s="94"/>
      <c r="K29" s="94"/>
      <c r="L29" s="94"/>
      <c r="M29" s="94"/>
      <c r="N29" s="94">
        <f>SUM(B29:M29)</f>
        <v>182812000</v>
      </c>
      <c r="O29" s="393">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Brindar 3.150 atenciones psico-jurídicas efectivas en emergencia a través de la MóvilMujer, fortaleciendo la respuesta de gestión, atención y transferencia de voz en urgencia- emergencia de los incidentes asociados a la Agencia Muj</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21</v>
      </c>
      <c r="I35" s="663"/>
      <c r="J35" s="98"/>
    </row>
    <row r="36" spans="1:10" ht="50.25" customHeight="1" thickBot="1" x14ac:dyDescent="0.3">
      <c r="A36" s="662"/>
      <c r="B36" s="267">
        <v>463</v>
      </c>
      <c r="C36" s="267">
        <v>900</v>
      </c>
      <c r="D36" s="267">
        <v>900</v>
      </c>
      <c r="E36" s="267">
        <v>887</v>
      </c>
      <c r="F36" s="267">
        <f>SUM(B36:E36)</f>
        <v>3150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customHeight="1" thickBot="1" x14ac:dyDescent="0.3">
      <c r="A38" s="661" t="s">
        <v>234</v>
      </c>
      <c r="B38" s="108" t="s">
        <v>235</v>
      </c>
      <c r="C38" s="107" t="s">
        <v>236</v>
      </c>
      <c r="D38" s="648" t="s">
        <v>237</v>
      </c>
      <c r="E38" s="649"/>
      <c r="F38" s="648" t="s">
        <v>238</v>
      </c>
      <c r="G38" s="649"/>
      <c r="H38" s="109" t="s">
        <v>239</v>
      </c>
      <c r="I38" s="111" t="s">
        <v>240</v>
      </c>
    </row>
    <row r="39" spans="1:10" ht="180.75" customHeight="1" thickBot="1" x14ac:dyDescent="0.3">
      <c r="A39" s="662"/>
      <c r="B39" s="103">
        <f>900/12</f>
        <v>75</v>
      </c>
      <c r="C39" s="104">
        <v>126</v>
      </c>
      <c r="D39" s="578" t="s">
        <v>652</v>
      </c>
      <c r="E39" s="579"/>
      <c r="F39" s="578" t="s">
        <v>653</v>
      </c>
      <c r="G39" s="579"/>
      <c r="H39" s="395" t="s">
        <v>654</v>
      </c>
      <c r="I39" s="390" t="s">
        <v>655</v>
      </c>
    </row>
    <row r="40" spans="1:10" s="99" customFormat="1" ht="54" customHeight="1" thickBot="1" x14ac:dyDescent="0.3">
      <c r="A40" s="661" t="s">
        <v>241</v>
      </c>
      <c r="B40" s="110" t="s">
        <v>235</v>
      </c>
      <c r="C40" s="109" t="s">
        <v>236</v>
      </c>
      <c r="D40" s="648" t="s">
        <v>237</v>
      </c>
      <c r="E40" s="649"/>
      <c r="F40" s="648" t="s">
        <v>238</v>
      </c>
      <c r="G40" s="649"/>
      <c r="H40" s="109" t="s">
        <v>239</v>
      </c>
      <c r="I40" s="111" t="s">
        <v>240</v>
      </c>
    </row>
    <row r="41" spans="1:10" ht="229.5" customHeight="1" thickBot="1" x14ac:dyDescent="0.3">
      <c r="A41" s="662"/>
      <c r="B41" s="103">
        <v>75</v>
      </c>
      <c r="C41" s="104">
        <v>99</v>
      </c>
      <c r="D41" s="578" t="s">
        <v>656</v>
      </c>
      <c r="E41" s="579"/>
      <c r="F41" s="578" t="s">
        <v>657</v>
      </c>
      <c r="G41" s="579"/>
      <c r="H41" s="395" t="s">
        <v>654</v>
      </c>
      <c r="I41" s="390" t="s">
        <v>655</v>
      </c>
    </row>
    <row r="42" spans="1:10" s="99" customFormat="1" ht="35.1" customHeight="1" thickBot="1" x14ac:dyDescent="0.3">
      <c r="A42" s="661" t="s">
        <v>242</v>
      </c>
      <c r="B42" s="110" t="s">
        <v>235</v>
      </c>
      <c r="C42" s="109" t="s">
        <v>236</v>
      </c>
      <c r="D42" s="648" t="s">
        <v>237</v>
      </c>
      <c r="E42" s="649"/>
      <c r="F42" s="648" t="s">
        <v>238</v>
      </c>
      <c r="G42" s="649"/>
      <c r="H42" s="109" t="s">
        <v>239</v>
      </c>
      <c r="I42" s="111" t="s">
        <v>240</v>
      </c>
    </row>
    <row r="43" spans="1:10" ht="209.65" customHeight="1" thickBot="1" x14ac:dyDescent="0.3">
      <c r="A43" s="662"/>
      <c r="B43" s="103">
        <v>75</v>
      </c>
      <c r="C43" s="104">
        <v>75</v>
      </c>
      <c r="D43" s="578" t="s">
        <v>758</v>
      </c>
      <c r="E43" s="579"/>
      <c r="F43" s="578" t="s">
        <v>759</v>
      </c>
      <c r="G43" s="579"/>
      <c r="H43" s="395" t="s">
        <v>654</v>
      </c>
      <c r="I43" s="390" t="s">
        <v>655</v>
      </c>
    </row>
    <row r="44" spans="1:10" s="99" customFormat="1" ht="35.1" customHeight="1" thickBot="1" x14ac:dyDescent="0.3">
      <c r="A44" s="661" t="s">
        <v>243</v>
      </c>
      <c r="B44" s="110" t="s">
        <v>235</v>
      </c>
      <c r="C44" s="110" t="s">
        <v>236</v>
      </c>
      <c r="D44" s="648" t="s">
        <v>237</v>
      </c>
      <c r="E44" s="649"/>
      <c r="F44" s="648" t="s">
        <v>238</v>
      </c>
      <c r="G44" s="649"/>
      <c r="H44" s="109" t="s">
        <v>239</v>
      </c>
      <c r="I44" s="109" t="s">
        <v>240</v>
      </c>
    </row>
    <row r="45" spans="1:10" ht="175.5" customHeight="1" thickBot="1" x14ac:dyDescent="0.3">
      <c r="A45" s="662"/>
      <c r="B45" s="103">
        <v>75</v>
      </c>
      <c r="C45" s="104">
        <v>98</v>
      </c>
      <c r="D45" s="721" t="s">
        <v>838</v>
      </c>
      <c r="E45" s="722"/>
      <c r="F45" s="721" t="s">
        <v>854</v>
      </c>
      <c r="G45" s="722"/>
      <c r="H45" s="398" t="s">
        <v>654</v>
      </c>
      <c r="I45" s="399" t="s">
        <v>655</v>
      </c>
    </row>
    <row r="46" spans="1:10" s="99" customFormat="1" ht="35.1" customHeight="1" thickBot="1" x14ac:dyDescent="0.3">
      <c r="A46" s="661" t="s">
        <v>244</v>
      </c>
      <c r="B46" s="110" t="s">
        <v>235</v>
      </c>
      <c r="C46" s="109" t="s">
        <v>236</v>
      </c>
      <c r="D46" s="648" t="s">
        <v>237</v>
      </c>
      <c r="E46" s="649"/>
      <c r="F46" s="648" t="s">
        <v>238</v>
      </c>
      <c r="G46" s="649"/>
      <c r="H46" s="109" t="s">
        <v>239</v>
      </c>
      <c r="I46" s="111" t="s">
        <v>240</v>
      </c>
    </row>
    <row r="47" spans="1:10" ht="213.75" customHeight="1" thickBot="1" x14ac:dyDescent="0.3">
      <c r="A47" s="662"/>
      <c r="B47" s="103">
        <v>75</v>
      </c>
      <c r="C47" s="104">
        <v>215</v>
      </c>
      <c r="D47" s="721" t="s">
        <v>994</v>
      </c>
      <c r="E47" s="722"/>
      <c r="F47" s="721" t="s">
        <v>995</v>
      </c>
      <c r="G47" s="722"/>
      <c r="H47" s="398" t="s">
        <v>654</v>
      </c>
      <c r="I47" s="399" t="s">
        <v>655</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97.25" customHeight="1" thickBot="1" x14ac:dyDescent="0.3">
      <c r="A49" s="662"/>
      <c r="B49" s="105">
        <v>75</v>
      </c>
      <c r="C49" s="106">
        <v>83</v>
      </c>
      <c r="D49" s="721" t="s">
        <v>1028</v>
      </c>
      <c r="E49" s="722"/>
      <c r="F49" s="721" t="s">
        <v>1029</v>
      </c>
      <c r="G49" s="722"/>
      <c r="H49" s="398" t="s">
        <v>654</v>
      </c>
      <c r="I49" s="399" t="s">
        <v>655</v>
      </c>
    </row>
    <row r="50" spans="1:9" ht="35.1" customHeight="1" thickBot="1" x14ac:dyDescent="0.3">
      <c r="A50" s="661" t="s">
        <v>246</v>
      </c>
      <c r="B50" s="108" t="s">
        <v>235</v>
      </c>
      <c r="C50" s="107" t="s">
        <v>236</v>
      </c>
      <c r="D50" s="648" t="s">
        <v>237</v>
      </c>
      <c r="E50" s="649"/>
      <c r="F50" s="648" t="s">
        <v>238</v>
      </c>
      <c r="G50" s="649"/>
      <c r="H50" s="109" t="s">
        <v>239</v>
      </c>
      <c r="I50" s="111" t="s">
        <v>240</v>
      </c>
    </row>
    <row r="51" spans="1:9" ht="188.25" customHeight="1" thickBot="1" x14ac:dyDescent="0.3">
      <c r="A51" s="662"/>
      <c r="B51" s="105">
        <v>75</v>
      </c>
      <c r="C51" s="106">
        <v>110</v>
      </c>
      <c r="D51" s="721" t="s">
        <v>1124</v>
      </c>
      <c r="E51" s="722"/>
      <c r="F51" s="721" t="s">
        <v>1125</v>
      </c>
      <c r="G51" s="722"/>
      <c r="H51" s="398" t="s">
        <v>654</v>
      </c>
      <c r="I51" s="399" t="s">
        <v>655</v>
      </c>
    </row>
    <row r="52" spans="1:9" ht="35.1" customHeight="1" thickBot="1" x14ac:dyDescent="0.3">
      <c r="A52" s="661" t="s">
        <v>247</v>
      </c>
      <c r="B52" s="108" t="s">
        <v>235</v>
      </c>
      <c r="C52" s="107" t="s">
        <v>236</v>
      </c>
      <c r="D52" s="648" t="s">
        <v>237</v>
      </c>
      <c r="E52" s="649"/>
      <c r="F52" s="648" t="s">
        <v>238</v>
      </c>
      <c r="G52" s="649"/>
      <c r="H52" s="109" t="s">
        <v>239</v>
      </c>
      <c r="I52" s="111" t="s">
        <v>240</v>
      </c>
    </row>
    <row r="53" spans="1:9" ht="203.25" customHeight="1" thickBot="1" x14ac:dyDescent="0.3">
      <c r="A53" s="662"/>
      <c r="B53" s="105">
        <v>75</v>
      </c>
      <c r="C53" s="106">
        <v>81</v>
      </c>
      <c r="D53" s="721" t="s">
        <v>1236</v>
      </c>
      <c r="E53" s="722"/>
      <c r="F53" s="721" t="s">
        <v>1237</v>
      </c>
      <c r="G53" s="722"/>
      <c r="H53" s="398" t="s">
        <v>654</v>
      </c>
      <c r="I53" s="399" t="s">
        <v>655</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75</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75</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75</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75</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25.25" customHeight="1" x14ac:dyDescent="0.25">
      <c r="A66" s="112" t="s">
        <v>253</v>
      </c>
      <c r="B66" s="597" t="s">
        <v>276</v>
      </c>
      <c r="C66" s="598"/>
      <c r="D66" s="597" t="s">
        <v>277</v>
      </c>
      <c r="E66" s="598"/>
      <c r="F66" s="686"/>
      <c r="G66" s="687"/>
      <c r="H66" s="686"/>
      <c r="I66" s="687"/>
    </row>
    <row r="67" spans="1:9" ht="40.5" customHeight="1" x14ac:dyDescent="0.25">
      <c r="A67" s="112" t="s">
        <v>257</v>
      </c>
      <c r="B67" s="701">
        <v>0.05</v>
      </c>
      <c r="C67" s="702"/>
      <c r="D67" s="701">
        <v>0.05</v>
      </c>
      <c r="E67" s="702"/>
      <c r="F67" s="688"/>
      <c r="G67" s="689"/>
      <c r="H67" s="688"/>
      <c r="I67" s="689"/>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8.3000000000000004E-2</v>
      </c>
      <c r="C69" s="114">
        <v>8.3000000000000004E-2</v>
      </c>
      <c r="D69" s="114">
        <v>8.3000000000000004E-2</v>
      </c>
      <c r="E69" s="114">
        <v>8.3000000000000004E-2</v>
      </c>
      <c r="F69" s="119"/>
      <c r="G69" s="115"/>
      <c r="H69" s="119"/>
      <c r="I69" s="115"/>
    </row>
    <row r="70" spans="1:9" ht="363.75" hidden="1" customHeight="1" x14ac:dyDescent="0.25">
      <c r="A70" s="112" t="s">
        <v>258</v>
      </c>
      <c r="B70" s="584" t="s">
        <v>658</v>
      </c>
      <c r="C70" s="585"/>
      <c r="D70" s="672" t="s">
        <v>659</v>
      </c>
      <c r="E70" s="673"/>
      <c r="F70" s="599"/>
      <c r="G70" s="679"/>
      <c r="H70" s="599"/>
      <c r="I70" s="600"/>
    </row>
    <row r="71" spans="1:9" ht="80.25" hidden="1" customHeight="1" x14ac:dyDescent="0.25">
      <c r="A71" s="112" t="s">
        <v>259</v>
      </c>
      <c r="B71" s="720" t="s">
        <v>660</v>
      </c>
      <c r="C71" s="685"/>
      <c r="D71" s="720" t="s">
        <v>661</v>
      </c>
      <c r="E71" s="664"/>
      <c r="F71" s="589"/>
      <c r="G71" s="590"/>
      <c r="H71" s="589"/>
      <c r="I71" s="590"/>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8.3000000000000004E-2</v>
      </c>
      <c r="C73" s="114">
        <v>8.3000000000000004E-2</v>
      </c>
      <c r="D73" s="114">
        <v>8.3000000000000004E-2</v>
      </c>
      <c r="E73" s="114">
        <v>8.3000000000000004E-2</v>
      </c>
      <c r="F73" s="119"/>
      <c r="G73" s="116"/>
      <c r="H73" s="119"/>
      <c r="I73" s="116"/>
    </row>
    <row r="74" spans="1:9" ht="377.25" hidden="1" customHeight="1" x14ac:dyDescent="0.25">
      <c r="A74" s="112" t="s">
        <v>258</v>
      </c>
      <c r="B74" s="584" t="s">
        <v>662</v>
      </c>
      <c r="C74" s="585"/>
      <c r="D74" s="584" t="s">
        <v>663</v>
      </c>
      <c r="E74" s="585"/>
      <c r="F74" s="599"/>
      <c r="G74" s="679"/>
      <c r="H74" s="667"/>
      <c r="I74" s="668"/>
    </row>
    <row r="75" spans="1:9" ht="80.25" hidden="1" customHeight="1" x14ac:dyDescent="0.25">
      <c r="A75" s="112" t="s">
        <v>259</v>
      </c>
      <c r="B75" s="717" t="s">
        <v>664</v>
      </c>
      <c r="C75" s="718"/>
      <c r="D75" s="719" t="s">
        <v>665</v>
      </c>
      <c r="E75" s="718"/>
      <c r="F75" s="589"/>
      <c r="G75" s="590"/>
      <c r="H75" s="589"/>
      <c r="I75" s="590"/>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8.3000000000000004E-2</v>
      </c>
      <c r="C77" s="114">
        <v>8.3000000000000004E-2</v>
      </c>
      <c r="D77" s="114">
        <v>8.3000000000000004E-2</v>
      </c>
      <c r="E77" s="114">
        <v>8.3000000000000004E-2</v>
      </c>
      <c r="F77" s="119"/>
      <c r="G77" s="116"/>
      <c r="H77" s="119"/>
      <c r="I77" s="116"/>
    </row>
    <row r="78" spans="1:9" ht="359.25" hidden="1" customHeight="1" x14ac:dyDescent="0.25">
      <c r="A78" s="112" t="s">
        <v>258</v>
      </c>
      <c r="B78" s="584" t="s">
        <v>760</v>
      </c>
      <c r="C78" s="585"/>
      <c r="D78" s="584" t="s">
        <v>761</v>
      </c>
      <c r="E78" s="585"/>
      <c r="F78" s="599"/>
      <c r="G78" s="679"/>
      <c r="H78" s="589"/>
      <c r="I78" s="590"/>
    </row>
    <row r="79" spans="1:9" ht="80.25" hidden="1" customHeight="1" x14ac:dyDescent="0.25">
      <c r="A79" s="112" t="s">
        <v>259</v>
      </c>
      <c r="B79" s="674" t="s">
        <v>762</v>
      </c>
      <c r="C79" s="675"/>
      <c r="D79" s="674" t="s">
        <v>763</v>
      </c>
      <c r="E79" s="675"/>
      <c r="F79" s="589"/>
      <c r="G79" s="590"/>
      <c r="H79" s="589"/>
      <c r="I79" s="590"/>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8.3000000000000004E-2</v>
      </c>
      <c r="C81" s="114">
        <v>8.3000000000000004E-2</v>
      </c>
      <c r="D81" s="114">
        <v>8.3000000000000004E-2</v>
      </c>
      <c r="E81" s="114">
        <v>8.3000000000000004E-2</v>
      </c>
      <c r="F81" s="119"/>
      <c r="G81" s="116"/>
      <c r="H81" s="119"/>
      <c r="I81" s="116"/>
    </row>
    <row r="82" spans="1:9" ht="408.75" hidden="1" customHeight="1" x14ac:dyDescent="0.25">
      <c r="A82" s="112" t="s">
        <v>258</v>
      </c>
      <c r="B82" s="584" t="s">
        <v>835</v>
      </c>
      <c r="C82" s="585"/>
      <c r="D82" s="584" t="s">
        <v>836</v>
      </c>
      <c r="E82" s="585"/>
      <c r="F82" s="599"/>
      <c r="G82" s="679"/>
      <c r="H82" s="589"/>
      <c r="I82" s="590"/>
    </row>
    <row r="83" spans="1:9" ht="80.25" hidden="1" customHeight="1" x14ac:dyDescent="0.25">
      <c r="A83" s="112" t="s">
        <v>259</v>
      </c>
      <c r="B83" s="674" t="s">
        <v>834</v>
      </c>
      <c r="C83" s="675"/>
      <c r="D83" s="674" t="s">
        <v>837</v>
      </c>
      <c r="E83" s="675"/>
      <c r="F83" s="589"/>
      <c r="G83" s="590"/>
      <c r="H83" s="589"/>
      <c r="I83" s="590"/>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8.3000000000000004E-2</v>
      </c>
      <c r="C85" s="114">
        <v>8.3000000000000004E-2</v>
      </c>
      <c r="D85" s="114">
        <v>8.3000000000000004E-2</v>
      </c>
      <c r="E85" s="114">
        <v>8.3000000000000004E-2</v>
      </c>
      <c r="F85" s="119"/>
      <c r="G85" s="116"/>
      <c r="H85" s="119"/>
      <c r="I85" s="116"/>
    </row>
    <row r="86" spans="1:9" ht="335.25" hidden="1" customHeight="1" x14ac:dyDescent="0.25">
      <c r="A86" s="112" t="s">
        <v>258</v>
      </c>
      <c r="B86" s="584" t="s">
        <v>990</v>
      </c>
      <c r="C86" s="585"/>
      <c r="D86" s="584" t="s">
        <v>991</v>
      </c>
      <c r="E86" s="585"/>
      <c r="F86" s="670"/>
      <c r="G86" s="670"/>
      <c r="H86" s="670"/>
      <c r="I86" s="670"/>
    </row>
    <row r="87" spans="1:9" ht="80.25" hidden="1" customHeight="1" x14ac:dyDescent="0.25">
      <c r="A87" s="112" t="s">
        <v>259</v>
      </c>
      <c r="B87" s="674" t="s">
        <v>992</v>
      </c>
      <c r="C87" s="675"/>
      <c r="D87" s="674" t="s">
        <v>993</v>
      </c>
      <c r="E87" s="675"/>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8.3000000000000004E-2</v>
      </c>
      <c r="C89" s="114">
        <v>8.3000000000000004E-2</v>
      </c>
      <c r="D89" s="114">
        <v>8.3000000000000004E-2</v>
      </c>
      <c r="E89" s="114">
        <v>8.3000000000000004E-2</v>
      </c>
      <c r="F89" s="119"/>
      <c r="G89" s="116"/>
      <c r="H89" s="119"/>
      <c r="I89" s="116"/>
    </row>
    <row r="90" spans="1:9" ht="364.5" customHeight="1" x14ac:dyDescent="0.25">
      <c r="A90" s="112" t="s">
        <v>258</v>
      </c>
      <c r="B90" s="584" t="s">
        <v>1030</v>
      </c>
      <c r="C90" s="585"/>
      <c r="D90" s="584" t="s">
        <v>1031</v>
      </c>
      <c r="E90" s="585"/>
      <c r="F90" s="586"/>
      <c r="G90" s="586"/>
      <c r="H90" s="586"/>
      <c r="I90" s="586"/>
    </row>
    <row r="91" spans="1:9" ht="80.25" customHeight="1" x14ac:dyDescent="0.25">
      <c r="A91" s="112" t="s">
        <v>259</v>
      </c>
      <c r="B91" s="674" t="s">
        <v>1038</v>
      </c>
      <c r="C91" s="675"/>
      <c r="D91" s="674" t="s">
        <v>1039</v>
      </c>
      <c r="E91" s="675"/>
      <c r="F91" s="582"/>
      <c r="G91" s="583"/>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8.3000000000000004E-2</v>
      </c>
      <c r="C93" s="114">
        <v>8.3000000000000004E-2</v>
      </c>
      <c r="D93" s="114">
        <v>8.3000000000000004E-2</v>
      </c>
      <c r="E93" s="114">
        <v>8.3000000000000004E-2</v>
      </c>
      <c r="F93" s="119"/>
      <c r="G93" s="116"/>
      <c r="H93" s="119"/>
      <c r="I93" s="116"/>
    </row>
    <row r="94" spans="1:9" ht="336.75" customHeight="1" x14ac:dyDescent="0.25">
      <c r="A94" s="112" t="s">
        <v>258</v>
      </c>
      <c r="B94" s="584" t="s">
        <v>1126</v>
      </c>
      <c r="C94" s="585"/>
      <c r="D94" s="584" t="s">
        <v>1127</v>
      </c>
      <c r="E94" s="585"/>
      <c r="F94" s="586"/>
      <c r="G94" s="586"/>
      <c r="H94" s="586"/>
      <c r="I94" s="586"/>
    </row>
    <row r="95" spans="1:9" ht="80.25" customHeight="1" x14ac:dyDescent="0.25">
      <c r="A95" s="112" t="s">
        <v>259</v>
      </c>
      <c r="B95" s="674" t="s">
        <v>1128</v>
      </c>
      <c r="C95" s="675"/>
      <c r="D95" s="674" t="s">
        <v>1129</v>
      </c>
      <c r="E95" s="675"/>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8.3000000000000004E-2</v>
      </c>
      <c r="C97" s="114">
        <v>8.3000000000000004E-2</v>
      </c>
      <c r="D97" s="114">
        <v>8.3000000000000004E-2</v>
      </c>
      <c r="E97" s="114">
        <v>8.3000000000000004E-2</v>
      </c>
      <c r="F97" s="119"/>
      <c r="G97" s="116"/>
      <c r="H97" s="119"/>
      <c r="I97" s="116"/>
    </row>
    <row r="98" spans="1:9" ht="298.5" customHeight="1" x14ac:dyDescent="0.25">
      <c r="A98" s="112" t="s">
        <v>258</v>
      </c>
      <c r="B98" s="584" t="s">
        <v>1232</v>
      </c>
      <c r="C98" s="585"/>
      <c r="D98" s="584" t="s">
        <v>1233</v>
      </c>
      <c r="E98" s="585"/>
      <c r="F98" s="586"/>
      <c r="G98" s="586"/>
      <c r="H98" s="586"/>
      <c r="I98" s="586"/>
    </row>
    <row r="99" spans="1:9" ht="80.25" customHeight="1" x14ac:dyDescent="0.25">
      <c r="A99" s="112" t="s">
        <v>259</v>
      </c>
      <c r="B99" s="674" t="s">
        <v>1234</v>
      </c>
      <c r="C99" s="675"/>
      <c r="D99" s="674" t="s">
        <v>1235</v>
      </c>
      <c r="E99" s="675"/>
      <c r="F99" s="582"/>
      <c r="G99" s="583"/>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8.4000000000000005E-2</v>
      </c>
      <c r="C101" s="117"/>
      <c r="D101" s="114">
        <v>8.4000000000000005E-2</v>
      </c>
      <c r="E101" s="117"/>
      <c r="F101" s="119"/>
      <c r="G101" s="116"/>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8.4000000000000005E-2</v>
      </c>
      <c r="C105" s="117"/>
      <c r="D105" s="114">
        <v>8.4000000000000005E-2</v>
      </c>
      <c r="E105" s="117"/>
      <c r="F105" s="119"/>
      <c r="G105" s="116"/>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8.4000000000000005E-2</v>
      </c>
      <c r="C109" s="117"/>
      <c r="D109" s="114">
        <v>8.4000000000000005E-2</v>
      </c>
      <c r="E109" s="117"/>
      <c r="F109" s="119"/>
      <c r="G109" s="116"/>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8.4000000000000005E-2</v>
      </c>
      <c r="C113" s="255"/>
      <c r="D113" s="114">
        <v>8.4000000000000005E-2</v>
      </c>
      <c r="E113" s="255"/>
      <c r="F113" s="255"/>
      <c r="G113" s="256"/>
      <c r="H113" s="255"/>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0">(B69+B73+B77+B81+B85+B89+B93+B97+B101+B105+B109+B113)</f>
        <v>0.99999999999999989</v>
      </c>
      <c r="C116" s="118">
        <f t="shared" si="0"/>
        <v>0.66400000000000003</v>
      </c>
      <c r="D116" s="118">
        <f t="shared" si="0"/>
        <v>0.99999999999999989</v>
      </c>
      <c r="E116" s="118">
        <f t="shared" si="0"/>
        <v>0.66400000000000003</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 ref="B83" r:id="rId7" xr:uid="{B395877A-8A06-4106-BBBB-97DF18AA5522}"/>
    <hyperlink ref="D83" r:id="rId8" xr:uid="{89BE0BBB-E25F-4213-8EBD-30E251224CDF}"/>
    <hyperlink ref="B87" r:id="rId9" xr:uid="{21D765FA-44AF-4D94-8FE0-E27CE902462E}"/>
    <hyperlink ref="D87" r:id="rId10" xr:uid="{9A7FAC49-B842-4A91-BFD2-11D552111B16}"/>
    <hyperlink ref="B91" r:id="rId11" xr:uid="{7F899E19-0208-43A0-AC40-DCCF35BC60F4}"/>
    <hyperlink ref="D91" r:id="rId12" xr:uid="{7385DC2E-32E0-4CA3-BBE5-0F899478C328}"/>
    <hyperlink ref="B95" r:id="rId13" xr:uid="{418CC70E-4763-478C-B2CE-2C76781EC783}"/>
    <hyperlink ref="D95" r:id="rId14" xr:uid="{65D91FAB-F082-4A92-B588-045827FD260E}"/>
    <hyperlink ref="B99" r:id="rId15" xr:uid="{DA1FF385-1168-4EC6-B6A8-21595D268021}"/>
    <hyperlink ref="D99" r:id="rId16" xr:uid="{6BB1A538-AD32-452F-B9E9-65510FE9CCC8}"/>
  </hyperlinks>
  <pageMargins left="0.25" right="0.25" top="0.75" bottom="0.75" header="0.3" footer="0.3"/>
  <pageSetup scale="22" fitToHeight="0" orientation="landscape" r:id="rId17"/>
  <rowBreaks count="2" manualBreakCount="2">
    <brk id="49" max="15" man="1"/>
    <brk id="79" max="15" man="1"/>
  </rowBreaks>
  <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rgb="FF00B050"/>
    <pageSetUpPr fitToPage="1"/>
  </sheetPr>
  <dimension ref="A1:O126"/>
  <sheetViews>
    <sheetView showGridLines="0" topLeftCell="A37" zoomScale="80" zoomScaleNormal="80" zoomScaleSheetLayoutView="30" workbookViewId="0">
      <selection activeCell="D53" sqref="D53:E53"/>
    </sheetView>
  </sheetViews>
  <sheetFormatPr baseColWidth="10" defaultColWidth="10.7109375" defaultRowHeight="14.25" x14ac:dyDescent="0.25"/>
  <cols>
    <col min="1" max="1" width="49.7109375" style="68" customWidth="1"/>
    <col min="2" max="7" width="35.7109375" style="68" customWidth="1"/>
    <col min="8" max="8" width="54.5703125" style="68" customWidth="1"/>
    <col min="9" max="9" width="58.7109375" style="68" customWidth="1"/>
    <col min="10" max="13" width="35.7109375" style="68" customWidth="1"/>
    <col min="14" max="14" width="22.425781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631" t="s">
        <v>279</v>
      </c>
      <c r="C11" s="632"/>
      <c r="D11" s="632"/>
      <c r="E11" s="632"/>
      <c r="F11" s="632"/>
      <c r="G11" s="632"/>
      <c r="H11" s="632"/>
      <c r="I11" s="632"/>
      <c r="J11" s="632"/>
      <c r="K11" s="633"/>
      <c r="L11" s="628" t="s">
        <v>845</v>
      </c>
      <c r="M11" s="639">
        <v>2024110010298</v>
      </c>
      <c r="N11" s="640"/>
      <c r="O11" s="641"/>
    </row>
    <row r="12" spans="1:15" ht="15" customHeight="1" x14ac:dyDescent="0.25">
      <c r="A12" s="626"/>
      <c r="B12" s="634"/>
      <c r="C12" s="624"/>
      <c r="D12" s="624"/>
      <c r="E12" s="624"/>
      <c r="F12" s="624"/>
      <c r="G12" s="624"/>
      <c r="H12" s="624"/>
      <c r="I12" s="624"/>
      <c r="J12" s="624"/>
      <c r="K12" s="635"/>
      <c r="L12" s="629"/>
      <c r="M12" s="642"/>
      <c r="N12" s="643"/>
      <c r="O12" s="644"/>
    </row>
    <row r="13" spans="1:15" ht="15" customHeight="1" thickBot="1" x14ac:dyDescent="0.3">
      <c r="A13" s="627"/>
      <c r="B13" s="636"/>
      <c r="C13" s="637"/>
      <c r="D13" s="637"/>
      <c r="E13" s="637"/>
      <c r="F13" s="637"/>
      <c r="G13" s="637"/>
      <c r="H13" s="637"/>
      <c r="I13" s="637"/>
      <c r="J13" s="637"/>
      <c r="K13" s="638"/>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280</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607803000</v>
      </c>
      <c r="C24" s="91"/>
      <c r="D24" s="91"/>
      <c r="E24" s="91"/>
      <c r="F24" s="91"/>
      <c r="G24" s="91"/>
      <c r="H24" s="88"/>
      <c r="I24" s="88">
        <v>67633000</v>
      </c>
      <c r="J24" s="88"/>
      <c r="K24" s="88"/>
      <c r="L24" s="88"/>
      <c r="M24" s="88"/>
      <c r="N24" s="396">
        <f t="shared" ref="N24:N29" si="0">SUM(B24:M24)</f>
        <v>675436000</v>
      </c>
      <c r="O24" s="89"/>
    </row>
    <row r="25" spans="1:15" ht="32.1" customHeight="1" x14ac:dyDescent="0.25">
      <c r="A25" s="90" t="s">
        <v>222</v>
      </c>
      <c r="B25" s="91">
        <v>72740000</v>
      </c>
      <c r="C25" s="91">
        <v>534911000</v>
      </c>
      <c r="D25" s="91"/>
      <c r="E25" s="91"/>
      <c r="F25" s="91"/>
      <c r="G25" s="91">
        <v>0</v>
      </c>
      <c r="H25" s="91"/>
      <c r="I25" s="91"/>
      <c r="J25" s="91"/>
      <c r="K25" s="91"/>
      <c r="L25" s="91"/>
      <c r="M25" s="91"/>
      <c r="N25" s="185">
        <f t="shared" si="0"/>
        <v>607651000</v>
      </c>
      <c r="O25" s="120">
        <f>+(B25+C25+D25+E25+F25+G25+H25+I25+J25+K25+L25+M25)/N24</f>
        <v>0.89964260122350603</v>
      </c>
    </row>
    <row r="26" spans="1:15" ht="32.1" customHeight="1" x14ac:dyDescent="0.25">
      <c r="A26" s="90" t="s">
        <v>223</v>
      </c>
      <c r="B26" s="91"/>
      <c r="C26" s="91"/>
      <c r="D26" s="91">
        <v>18566867</v>
      </c>
      <c r="E26" s="462">
        <v>59612000</v>
      </c>
      <c r="F26" s="91">
        <v>70921667</v>
      </c>
      <c r="G26" s="91">
        <v>64860000</v>
      </c>
      <c r="H26" s="91">
        <v>64860000</v>
      </c>
      <c r="I26" s="91">
        <v>72134000</v>
      </c>
      <c r="J26" s="91"/>
      <c r="K26" s="91"/>
      <c r="L26" s="91"/>
      <c r="M26" s="91"/>
      <c r="N26" s="185">
        <f t="shared" si="0"/>
        <v>350954534</v>
      </c>
      <c r="O26" s="120"/>
    </row>
    <row r="27" spans="1:15" ht="32.1" customHeight="1" x14ac:dyDescent="0.25">
      <c r="A27" s="90" t="s">
        <v>224</v>
      </c>
      <c r="B27" s="91">
        <v>7062000</v>
      </c>
      <c r="C27" s="91"/>
      <c r="D27" s="91"/>
      <c r="E27" s="91"/>
      <c r="F27" s="91"/>
      <c r="G27" s="91"/>
      <c r="H27" s="91"/>
      <c r="I27" s="91"/>
      <c r="J27" s="91"/>
      <c r="K27" s="91"/>
      <c r="L27" s="91"/>
      <c r="M27" s="332"/>
      <c r="N27" s="185">
        <f t="shared" si="0"/>
        <v>7062000</v>
      </c>
      <c r="O27" s="333"/>
    </row>
    <row r="28" spans="1:15" ht="32.1" customHeight="1" x14ac:dyDescent="0.25">
      <c r="A28" s="90" t="s">
        <v>225</v>
      </c>
      <c r="B28" s="91">
        <v>0</v>
      </c>
      <c r="C28" s="91"/>
      <c r="D28" s="91"/>
      <c r="E28" s="91"/>
      <c r="F28" s="91"/>
      <c r="G28" s="91"/>
      <c r="H28" s="91"/>
      <c r="I28" s="91"/>
      <c r="J28" s="91"/>
      <c r="K28" s="91"/>
      <c r="L28" s="91"/>
      <c r="M28" s="91"/>
      <c r="N28" s="185">
        <f t="shared" si="0"/>
        <v>0</v>
      </c>
      <c r="O28" s="92"/>
    </row>
    <row r="29" spans="1:15" ht="32.1" customHeight="1" thickBot="1" x14ac:dyDescent="0.3">
      <c r="A29" s="93" t="s">
        <v>226</v>
      </c>
      <c r="B29" s="94">
        <v>0</v>
      </c>
      <c r="C29" s="94">
        <v>7062000</v>
      </c>
      <c r="D29" s="94"/>
      <c r="E29" s="94"/>
      <c r="F29" s="94"/>
      <c r="G29" s="94"/>
      <c r="H29" s="94"/>
      <c r="I29" s="94"/>
      <c r="J29" s="94"/>
      <c r="K29" s="94"/>
      <c r="L29" s="94"/>
      <c r="M29" s="94"/>
      <c r="N29" s="94">
        <f t="shared" si="0"/>
        <v>7062000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Realizar 10.300 acciones de atención, acceso a la justicia y articulación interinstitucional a casos de mujeres valoradas  para prevenir el riesgo de feminicidio en la ciudad</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21</v>
      </c>
      <c r="I35" s="663"/>
      <c r="J35" s="98"/>
    </row>
    <row r="36" spans="1:10" ht="50.25" customHeight="1" thickBot="1" x14ac:dyDescent="0.3">
      <c r="A36" s="662"/>
      <c r="B36" s="267">
        <v>1172</v>
      </c>
      <c r="C36" s="267">
        <v>3000</v>
      </c>
      <c r="D36" s="267">
        <v>3128</v>
      </c>
      <c r="E36" s="267">
        <v>3000</v>
      </c>
      <c r="F36" s="279">
        <v>10300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120.75" hidden="1" customHeight="1" thickBot="1" x14ac:dyDescent="0.3">
      <c r="A39" s="662"/>
      <c r="B39" s="103">
        <v>0</v>
      </c>
      <c r="C39" s="104">
        <v>0</v>
      </c>
      <c r="D39" s="728" t="s">
        <v>618</v>
      </c>
      <c r="E39" s="729"/>
      <c r="F39" s="728" t="s">
        <v>618</v>
      </c>
      <c r="G39" s="729"/>
      <c r="H39" s="156" t="s">
        <v>618</v>
      </c>
      <c r="I39" s="235" t="s">
        <v>618</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158.25" hidden="1" customHeight="1" thickBot="1" x14ac:dyDescent="0.3">
      <c r="A41" s="662"/>
      <c r="B41" s="103">
        <v>0</v>
      </c>
      <c r="C41" s="397">
        <v>0</v>
      </c>
      <c r="D41" s="721" t="s">
        <v>666</v>
      </c>
      <c r="E41" s="722"/>
      <c r="F41" s="721" t="s">
        <v>666</v>
      </c>
      <c r="G41" s="722"/>
      <c r="H41" s="398" t="s">
        <v>627</v>
      </c>
      <c r="I41" s="399" t="s">
        <v>667</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120.75" hidden="1" customHeight="1" thickBot="1" x14ac:dyDescent="0.3">
      <c r="A43" s="662"/>
      <c r="B43" s="103">
        <v>450</v>
      </c>
      <c r="C43" s="104">
        <v>560</v>
      </c>
      <c r="D43" s="721" t="s">
        <v>820</v>
      </c>
      <c r="E43" s="722"/>
      <c r="F43" s="721" t="s">
        <v>821</v>
      </c>
      <c r="G43" s="722"/>
      <c r="H43" s="398" t="s">
        <v>627</v>
      </c>
      <c r="I43" s="399" t="s">
        <v>822</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120.75" hidden="1" customHeight="1" thickBot="1" x14ac:dyDescent="0.3">
      <c r="A45" s="662"/>
      <c r="B45" s="103">
        <v>350</v>
      </c>
      <c r="C45" s="104">
        <v>260</v>
      </c>
      <c r="D45" s="728" t="s">
        <v>872</v>
      </c>
      <c r="E45" s="729"/>
      <c r="F45" s="728" t="s">
        <v>873</v>
      </c>
      <c r="G45" s="729"/>
      <c r="H45" s="398" t="s">
        <v>627</v>
      </c>
      <c r="I45" s="399" t="s">
        <v>822</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20.75" hidden="1" customHeight="1" thickBot="1" x14ac:dyDescent="0.3">
      <c r="A47" s="662"/>
      <c r="B47" s="103">
        <v>300</v>
      </c>
      <c r="C47" s="104">
        <v>320</v>
      </c>
      <c r="D47" s="728" t="s">
        <v>996</v>
      </c>
      <c r="E47" s="729"/>
      <c r="F47" s="728" t="s">
        <v>1000</v>
      </c>
      <c r="G47" s="729"/>
      <c r="H47" s="398" t="s">
        <v>627</v>
      </c>
      <c r="I47" s="399" t="s">
        <v>822</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20.75" customHeight="1" thickBot="1" x14ac:dyDescent="0.3">
      <c r="A49" s="662"/>
      <c r="B49" s="105">
        <v>300</v>
      </c>
      <c r="C49" s="106">
        <v>478</v>
      </c>
      <c r="D49" s="728" t="s">
        <v>1084</v>
      </c>
      <c r="E49" s="729"/>
      <c r="F49" s="728" t="s">
        <v>1085</v>
      </c>
      <c r="G49" s="729"/>
      <c r="H49" s="398" t="s">
        <v>627</v>
      </c>
      <c r="I49" s="399" t="s">
        <v>822</v>
      </c>
    </row>
    <row r="50" spans="1:9" ht="35.1" customHeight="1" thickBot="1" x14ac:dyDescent="0.3">
      <c r="A50" s="661" t="s">
        <v>246</v>
      </c>
      <c r="B50" s="108" t="s">
        <v>235</v>
      </c>
      <c r="C50" s="107" t="s">
        <v>236</v>
      </c>
      <c r="D50" s="648" t="s">
        <v>237</v>
      </c>
      <c r="E50" s="649"/>
      <c r="F50" s="648" t="s">
        <v>238</v>
      </c>
      <c r="G50" s="649"/>
      <c r="H50" s="109" t="s">
        <v>239</v>
      </c>
      <c r="I50" s="111" t="s">
        <v>240</v>
      </c>
    </row>
    <row r="51" spans="1:9" ht="120.75" customHeight="1" thickBot="1" x14ac:dyDescent="0.3">
      <c r="A51" s="662"/>
      <c r="B51" s="105">
        <v>300</v>
      </c>
      <c r="C51" s="106">
        <v>500</v>
      </c>
      <c r="D51" s="728" t="s">
        <v>1130</v>
      </c>
      <c r="E51" s="729"/>
      <c r="F51" s="728" t="s">
        <v>1131</v>
      </c>
      <c r="G51" s="729"/>
      <c r="H51" s="398" t="s">
        <v>627</v>
      </c>
      <c r="I51" s="399" t="s">
        <v>822</v>
      </c>
    </row>
    <row r="52" spans="1:9" ht="35.1" customHeight="1" thickBot="1" x14ac:dyDescent="0.3">
      <c r="A52" s="661" t="s">
        <v>247</v>
      </c>
      <c r="B52" s="108" t="s">
        <v>235</v>
      </c>
      <c r="C52" s="107" t="s">
        <v>236</v>
      </c>
      <c r="D52" s="648" t="s">
        <v>237</v>
      </c>
      <c r="E52" s="649"/>
      <c r="F52" s="648" t="s">
        <v>238</v>
      </c>
      <c r="G52" s="649"/>
      <c r="H52" s="109" t="s">
        <v>239</v>
      </c>
      <c r="I52" s="111" t="s">
        <v>240</v>
      </c>
    </row>
    <row r="53" spans="1:9" ht="150.75" customHeight="1" thickBot="1" x14ac:dyDescent="0.3">
      <c r="A53" s="662"/>
      <c r="B53" s="105">
        <v>300</v>
      </c>
      <c r="C53" s="106">
        <v>65</v>
      </c>
      <c r="D53" s="990" t="s">
        <v>1263</v>
      </c>
      <c r="E53" s="991"/>
      <c r="F53" s="728" t="s">
        <v>1264</v>
      </c>
      <c r="G53" s="729"/>
      <c r="H53" s="501" t="s">
        <v>1265</v>
      </c>
      <c r="I53" s="235" t="s">
        <v>822</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300</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300</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300</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100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46.25" customHeight="1" x14ac:dyDescent="0.25">
      <c r="A66" s="112" t="s">
        <v>253</v>
      </c>
      <c r="B66" s="597" t="s">
        <v>281</v>
      </c>
      <c r="C66" s="598"/>
      <c r="D66" s="597" t="s">
        <v>282</v>
      </c>
      <c r="E66" s="598"/>
      <c r="F66" s="597" t="s">
        <v>283</v>
      </c>
      <c r="G66" s="598"/>
      <c r="H66" s="686"/>
      <c r="I66" s="687"/>
    </row>
    <row r="67" spans="1:9" ht="40.5" customHeight="1" x14ac:dyDescent="0.25">
      <c r="A67" s="112" t="s">
        <v>257</v>
      </c>
      <c r="B67" s="574">
        <v>0.04</v>
      </c>
      <c r="C67" s="575"/>
      <c r="D67" s="574">
        <v>0.04</v>
      </c>
      <c r="E67" s="575"/>
      <c r="F67" s="574">
        <v>0.02</v>
      </c>
      <c r="G67" s="575"/>
      <c r="H67" s="688"/>
      <c r="I67" s="689"/>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4">
        <v>0</v>
      </c>
      <c r="C69" s="114">
        <v>0</v>
      </c>
      <c r="D69" s="114">
        <v>0</v>
      </c>
      <c r="E69" s="114">
        <v>0</v>
      </c>
      <c r="F69" s="114">
        <v>0</v>
      </c>
      <c r="G69" s="114">
        <v>0</v>
      </c>
      <c r="H69" s="119"/>
      <c r="I69" s="115"/>
    </row>
    <row r="70" spans="1:9" ht="80.25" hidden="1" customHeight="1" x14ac:dyDescent="0.25">
      <c r="A70" s="112" t="s">
        <v>258</v>
      </c>
      <c r="B70" s="725" t="s">
        <v>618</v>
      </c>
      <c r="C70" s="726"/>
      <c r="D70" s="725" t="s">
        <v>618</v>
      </c>
      <c r="E70" s="726"/>
      <c r="F70" s="725" t="s">
        <v>618</v>
      </c>
      <c r="G70" s="726"/>
      <c r="H70" s="599"/>
      <c r="I70" s="600"/>
    </row>
    <row r="71" spans="1:9" ht="80.25" hidden="1" customHeight="1" x14ac:dyDescent="0.25">
      <c r="A71" s="112" t="s">
        <v>259</v>
      </c>
      <c r="B71" s="725" t="s">
        <v>618</v>
      </c>
      <c r="C71" s="726"/>
      <c r="D71" s="725" t="s">
        <v>618</v>
      </c>
      <c r="E71" s="726"/>
      <c r="F71" s="725" t="s">
        <v>618</v>
      </c>
      <c r="G71" s="726"/>
      <c r="H71" s="589"/>
      <c r="I71" s="590"/>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4">
        <v>0.03</v>
      </c>
      <c r="C73" s="114">
        <v>0.03</v>
      </c>
      <c r="D73" s="114">
        <v>0.02</v>
      </c>
      <c r="E73" s="114">
        <v>0.02</v>
      </c>
      <c r="F73" s="114">
        <v>0.02</v>
      </c>
      <c r="G73" s="114">
        <v>0.02</v>
      </c>
      <c r="H73" s="119"/>
      <c r="I73" s="116"/>
    </row>
    <row r="74" spans="1:9" ht="193.5" hidden="1" customHeight="1" x14ac:dyDescent="0.25">
      <c r="A74" s="112" t="s">
        <v>258</v>
      </c>
      <c r="B74" s="723" t="s">
        <v>668</v>
      </c>
      <c r="C74" s="724"/>
      <c r="D74" s="723" t="s">
        <v>669</v>
      </c>
      <c r="E74" s="724"/>
      <c r="F74" s="723" t="s">
        <v>670</v>
      </c>
      <c r="G74" s="724"/>
      <c r="H74" s="667"/>
      <c r="I74" s="668"/>
    </row>
    <row r="75" spans="1:9" ht="80.25" hidden="1" customHeight="1" x14ac:dyDescent="0.25">
      <c r="A75" s="112" t="s">
        <v>259</v>
      </c>
      <c r="B75" s="725" t="s">
        <v>618</v>
      </c>
      <c r="C75" s="726"/>
      <c r="D75" s="727" t="s">
        <v>671</v>
      </c>
      <c r="E75" s="726"/>
      <c r="F75" s="725" t="s">
        <v>618</v>
      </c>
      <c r="G75" s="726"/>
      <c r="H75" s="589"/>
      <c r="I75" s="590"/>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4">
        <v>0.12</v>
      </c>
      <c r="C77" s="115">
        <v>0.12</v>
      </c>
      <c r="D77" s="114">
        <v>0.12</v>
      </c>
      <c r="E77" s="115">
        <v>0.12</v>
      </c>
      <c r="F77" s="114">
        <v>0.12</v>
      </c>
      <c r="G77" s="115">
        <v>0.12</v>
      </c>
      <c r="H77" s="119"/>
      <c r="I77" s="116"/>
    </row>
    <row r="78" spans="1:9" ht="216" hidden="1" customHeight="1" x14ac:dyDescent="0.25">
      <c r="A78" s="112" t="s">
        <v>258</v>
      </c>
      <c r="B78" s="723" t="s">
        <v>823</v>
      </c>
      <c r="C78" s="724"/>
      <c r="D78" s="723" t="s">
        <v>824</v>
      </c>
      <c r="E78" s="724"/>
      <c r="F78" s="723" t="s">
        <v>825</v>
      </c>
      <c r="G78" s="724"/>
      <c r="H78" s="589"/>
      <c r="I78" s="590"/>
    </row>
    <row r="79" spans="1:9" ht="80.25" hidden="1" customHeight="1" x14ac:dyDescent="0.25">
      <c r="A79" s="112" t="s">
        <v>259</v>
      </c>
      <c r="B79" s="674" t="s">
        <v>826</v>
      </c>
      <c r="C79" s="675"/>
      <c r="D79" s="674" t="s">
        <v>827</v>
      </c>
      <c r="E79" s="675"/>
      <c r="F79" s="674" t="s">
        <v>828</v>
      </c>
      <c r="G79" s="675"/>
      <c r="H79" s="589"/>
      <c r="I79" s="590"/>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4">
        <v>0.12</v>
      </c>
      <c r="C81" s="115">
        <v>0.12</v>
      </c>
      <c r="D81" s="114">
        <v>0.12</v>
      </c>
      <c r="E81" s="115">
        <v>0.12</v>
      </c>
      <c r="F81" s="114">
        <v>0.12</v>
      </c>
      <c r="G81" s="115">
        <v>0.12</v>
      </c>
      <c r="H81" s="119"/>
      <c r="I81" s="116"/>
    </row>
    <row r="82" spans="1:9" ht="237" hidden="1" customHeight="1" x14ac:dyDescent="0.25">
      <c r="A82" s="112" t="s">
        <v>258</v>
      </c>
      <c r="B82" s="723" t="s">
        <v>874</v>
      </c>
      <c r="C82" s="724"/>
      <c r="D82" s="723" t="s">
        <v>875</v>
      </c>
      <c r="E82" s="724"/>
      <c r="F82" s="723" t="s">
        <v>876</v>
      </c>
      <c r="G82" s="724"/>
      <c r="H82" s="589"/>
      <c r="I82" s="590"/>
    </row>
    <row r="83" spans="1:9" ht="80.25" hidden="1" customHeight="1" x14ac:dyDescent="0.25">
      <c r="A83" s="112" t="s">
        <v>259</v>
      </c>
      <c r="B83" s="674" t="s">
        <v>877</v>
      </c>
      <c r="C83" s="698"/>
      <c r="D83" s="674" t="s">
        <v>878</v>
      </c>
      <c r="E83" s="698"/>
      <c r="F83" s="674" t="s">
        <v>879</v>
      </c>
      <c r="G83" s="698"/>
      <c r="H83" s="589"/>
      <c r="I83" s="590"/>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0.1</v>
      </c>
      <c r="C85" s="115">
        <v>0.1</v>
      </c>
      <c r="D85" s="114">
        <v>0.1</v>
      </c>
      <c r="E85" s="115">
        <v>0.1</v>
      </c>
      <c r="F85" s="114">
        <v>0.1</v>
      </c>
      <c r="G85" s="115">
        <v>0.1</v>
      </c>
      <c r="H85" s="119"/>
      <c r="I85" s="116"/>
    </row>
    <row r="86" spans="1:9" ht="227.25" hidden="1" customHeight="1" x14ac:dyDescent="0.25">
      <c r="A86" s="112" t="s">
        <v>258</v>
      </c>
      <c r="B86" s="723" t="s">
        <v>1001</v>
      </c>
      <c r="C86" s="724"/>
      <c r="D86" s="723" t="s">
        <v>1002</v>
      </c>
      <c r="E86" s="724"/>
      <c r="F86" s="723" t="s">
        <v>1003</v>
      </c>
      <c r="G86" s="724"/>
      <c r="H86" s="670"/>
      <c r="I86" s="670"/>
    </row>
    <row r="87" spans="1:9" ht="80.25" hidden="1" customHeight="1" x14ac:dyDescent="0.25">
      <c r="A87" s="112" t="s">
        <v>259</v>
      </c>
      <c r="B87" s="674" t="s">
        <v>1004</v>
      </c>
      <c r="C87" s="675"/>
      <c r="D87" s="674" t="s">
        <v>1005</v>
      </c>
      <c r="E87" s="675"/>
      <c r="F87" s="674" t="s">
        <v>1006</v>
      </c>
      <c r="G87" s="675"/>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0.1</v>
      </c>
      <c r="C89" s="114">
        <v>0.1</v>
      </c>
      <c r="D89" s="114">
        <v>0.1</v>
      </c>
      <c r="E89" s="114">
        <v>0.1</v>
      </c>
      <c r="F89" s="114">
        <v>0.1</v>
      </c>
      <c r="G89" s="114">
        <v>0.1</v>
      </c>
      <c r="H89" s="119"/>
      <c r="I89" s="116"/>
    </row>
    <row r="90" spans="1:9" ht="253.5" customHeight="1" x14ac:dyDescent="0.25">
      <c r="A90" s="112" t="s">
        <v>258</v>
      </c>
      <c r="B90" s="723" t="s">
        <v>1078</v>
      </c>
      <c r="C90" s="724"/>
      <c r="D90" s="723" t="s">
        <v>1079</v>
      </c>
      <c r="E90" s="724"/>
      <c r="F90" s="723" t="s">
        <v>1080</v>
      </c>
      <c r="G90" s="724"/>
      <c r="H90" s="586"/>
      <c r="I90" s="586"/>
    </row>
    <row r="91" spans="1:9" ht="80.25" customHeight="1" x14ac:dyDescent="0.25">
      <c r="A91" s="112" t="s">
        <v>259</v>
      </c>
      <c r="B91" s="674" t="s">
        <v>1081</v>
      </c>
      <c r="C91" s="675"/>
      <c r="D91" s="674" t="s">
        <v>1082</v>
      </c>
      <c r="E91" s="675"/>
      <c r="F91" s="674" t="s">
        <v>1083</v>
      </c>
      <c r="G91" s="675"/>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0.1</v>
      </c>
      <c r="C93" s="114">
        <v>0.1</v>
      </c>
      <c r="D93" s="114">
        <v>0.1</v>
      </c>
      <c r="E93" s="114">
        <v>0.1</v>
      </c>
      <c r="F93" s="114">
        <v>0.1</v>
      </c>
      <c r="G93" s="114">
        <v>0.1</v>
      </c>
      <c r="H93" s="119"/>
      <c r="I93" s="116"/>
    </row>
    <row r="94" spans="1:9" ht="252" customHeight="1" x14ac:dyDescent="0.25">
      <c r="A94" s="112" t="s">
        <v>258</v>
      </c>
      <c r="B94" s="723" t="s">
        <v>1132</v>
      </c>
      <c r="C94" s="724"/>
      <c r="D94" s="723" t="s">
        <v>1133</v>
      </c>
      <c r="E94" s="724"/>
      <c r="F94" s="723" t="s">
        <v>1134</v>
      </c>
      <c r="G94" s="724"/>
      <c r="H94" s="586"/>
      <c r="I94" s="586"/>
    </row>
    <row r="95" spans="1:9" ht="80.25" customHeight="1" x14ac:dyDescent="0.25">
      <c r="A95" s="112" t="s">
        <v>259</v>
      </c>
      <c r="B95" s="674" t="s">
        <v>1135</v>
      </c>
      <c r="C95" s="675"/>
      <c r="D95" s="674" t="s">
        <v>1136</v>
      </c>
      <c r="E95" s="675"/>
      <c r="F95" s="674" t="s">
        <v>1137</v>
      </c>
      <c r="G95" s="675"/>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0.1</v>
      </c>
      <c r="C97" s="114">
        <v>0.1</v>
      </c>
      <c r="D97" s="114">
        <v>0.1</v>
      </c>
      <c r="E97" s="114">
        <v>0.1</v>
      </c>
      <c r="F97" s="114">
        <v>0.1</v>
      </c>
      <c r="G97" s="114">
        <v>0.1</v>
      </c>
      <c r="H97" s="119"/>
      <c r="I97" s="116"/>
    </row>
    <row r="98" spans="1:9" ht="292.5" customHeight="1" x14ac:dyDescent="0.25">
      <c r="A98" s="112" t="s">
        <v>258</v>
      </c>
      <c r="B98" s="723" t="s">
        <v>1266</v>
      </c>
      <c r="C98" s="724"/>
      <c r="D98" s="723" t="s">
        <v>1267</v>
      </c>
      <c r="E98" s="724"/>
      <c r="F98" s="723" t="s">
        <v>1268</v>
      </c>
      <c r="G98" s="724"/>
      <c r="H98" s="586"/>
      <c r="I98" s="586"/>
    </row>
    <row r="99" spans="1:9" ht="80.25" customHeight="1" x14ac:dyDescent="0.25">
      <c r="A99" s="112" t="s">
        <v>259</v>
      </c>
      <c r="B99" s="674" t="s">
        <v>1269</v>
      </c>
      <c r="C99" s="675"/>
      <c r="D99" s="674" t="s">
        <v>1270</v>
      </c>
      <c r="E99" s="675"/>
      <c r="F99" s="674" t="s">
        <v>1271</v>
      </c>
      <c r="G99" s="675"/>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0.1</v>
      </c>
      <c r="C101" s="117"/>
      <c r="D101" s="114">
        <v>0.1</v>
      </c>
      <c r="E101" s="117"/>
      <c r="F101" s="114">
        <v>0.1</v>
      </c>
      <c r="G101" s="117"/>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0.1</v>
      </c>
      <c r="C105" s="117"/>
      <c r="D105" s="114">
        <v>0.1</v>
      </c>
      <c r="E105" s="117"/>
      <c r="F105" s="114">
        <v>0.1</v>
      </c>
      <c r="G105" s="117"/>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0.1</v>
      </c>
      <c r="C109" s="117"/>
      <c r="D109" s="114">
        <v>0.1</v>
      </c>
      <c r="E109" s="117"/>
      <c r="F109" s="114">
        <v>0.1</v>
      </c>
      <c r="G109" s="117"/>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0.03</v>
      </c>
      <c r="C113" s="255"/>
      <c r="D113" s="114">
        <v>0.03</v>
      </c>
      <c r="E113" s="255"/>
      <c r="F113" s="114">
        <v>0.03</v>
      </c>
      <c r="G113" s="255"/>
      <c r="H113" s="255"/>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1">(B69+B73+B77+B81+B85+B89+B93+B97+B101+B105+B109+B113)</f>
        <v>0.99999999999999989</v>
      </c>
      <c r="C116" s="118">
        <f t="shared" si="1"/>
        <v>0.66999999999999993</v>
      </c>
      <c r="D116" s="118">
        <f t="shared" si="1"/>
        <v>0.98999999999999988</v>
      </c>
      <c r="E116" s="118">
        <f t="shared" si="1"/>
        <v>0.65999999999999992</v>
      </c>
      <c r="F116" s="118">
        <f t="shared" si="1"/>
        <v>0.98999999999999988</v>
      </c>
      <c r="G116" s="118">
        <f t="shared" si="1"/>
        <v>0.65999999999999992</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 ref="B83" r:id="rId5" xr:uid="{A461D714-9E79-4C9C-A0CC-3556EBE8BB1E}"/>
    <hyperlink ref="D83" r:id="rId6" xr:uid="{CE906ADE-2C2C-4352-A4FC-E5D93602073F}"/>
    <hyperlink ref="F83" r:id="rId7" xr:uid="{0B180C4A-3580-47A0-98D3-9ECFF380B637}"/>
    <hyperlink ref="B87" r:id="rId8" xr:uid="{1018D20A-CC0B-4B08-850F-0AD4522EFFC2}"/>
    <hyperlink ref="D87" r:id="rId9" xr:uid="{D40C1EED-872C-4660-BFD1-9A1D48FC6F36}"/>
    <hyperlink ref="F87" r:id="rId10" xr:uid="{8B76AD70-5CA8-4609-B3CF-CDAA6A04034C}"/>
    <hyperlink ref="B91" r:id="rId11" xr:uid="{6E539B62-B790-42AD-BAFE-F98D5D03C392}"/>
    <hyperlink ref="D91" r:id="rId12" xr:uid="{EA92782A-94DE-4478-94E7-A5391D8D91A7}"/>
    <hyperlink ref="F91" r:id="rId13" xr:uid="{3F788053-25A5-44DF-8CE6-4FD57E736C90}"/>
    <hyperlink ref="B95" r:id="rId14" xr:uid="{D28273C6-F00D-4613-BDBA-D064DB1981DE}"/>
    <hyperlink ref="D95" r:id="rId15" xr:uid="{40D7B89D-EC7B-470A-BD2E-39ECF6E5BD83}"/>
    <hyperlink ref="F95" r:id="rId16" xr:uid="{01051F69-0FDE-4D11-B081-70BD8080266A}"/>
    <hyperlink ref="B99" r:id="rId17" xr:uid="{7B162876-A5FE-4C01-963E-7A8DF4A518E6}"/>
    <hyperlink ref="D99" r:id="rId18" xr:uid="{48A79CE1-F6E3-4BE8-8404-35A6F2E74D40}"/>
    <hyperlink ref="F99" r:id="rId19" xr:uid="{B6FEB076-4564-4B43-997A-AD56B1A5C2E6}"/>
  </hyperlinks>
  <pageMargins left="0.25" right="0.25" top="0.75" bottom="0.75" header="0.3" footer="0.3"/>
  <pageSetup scale="24" fitToHeight="0" orientation="landscape" r:id="rId20"/>
  <rowBreaks count="2" manualBreakCount="2">
    <brk id="49" max="15" man="1"/>
    <brk id="79" max="15" man="1"/>
  </rowBreaks>
  <drawing r:id="rId2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rgb="FF00B050"/>
    <pageSetUpPr fitToPage="1"/>
  </sheetPr>
  <dimension ref="A1:O279"/>
  <sheetViews>
    <sheetView showGridLines="0" topLeftCell="A106" zoomScale="70" zoomScaleNormal="70" zoomScaleSheetLayoutView="80" workbookViewId="0">
      <selection activeCell="D100" sqref="D100"/>
    </sheetView>
  </sheetViews>
  <sheetFormatPr baseColWidth="10" defaultColWidth="10.7109375" defaultRowHeight="14.25" x14ac:dyDescent="0.25"/>
  <cols>
    <col min="1" max="1" width="72.5703125" style="68" customWidth="1"/>
    <col min="2" max="4" width="35.7109375" style="68" customWidth="1"/>
    <col min="5" max="5" width="48.7109375" style="68" customWidth="1"/>
    <col min="6" max="7" width="35.7109375" style="68" customWidth="1"/>
    <col min="8" max="8" width="54.28515625" style="68" customWidth="1"/>
    <col min="9" max="9" width="55.28515625" style="68" customWidth="1"/>
    <col min="10" max="13" width="35.7109375" style="68" customWidth="1"/>
    <col min="14" max="14" width="20.28515625" style="68" customWidth="1"/>
    <col min="15" max="15" width="18.28515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28515625" style="68" customWidth="1"/>
    <col min="25" max="16384" width="10.7109375" style="68"/>
  </cols>
  <sheetData>
    <row r="1" spans="1:15" s="147" customFormat="1" ht="32.25" customHeight="1" thickBot="1" x14ac:dyDescent="0.3">
      <c r="A1" s="615"/>
      <c r="B1" s="604" t="s">
        <v>182</v>
      </c>
      <c r="C1" s="605"/>
      <c r="D1" s="605"/>
      <c r="E1" s="605"/>
      <c r="F1" s="605"/>
      <c r="G1" s="605"/>
      <c r="H1" s="605"/>
      <c r="I1" s="605"/>
      <c r="J1" s="605"/>
      <c r="K1" s="605"/>
      <c r="L1" s="606"/>
      <c r="M1" s="601" t="s">
        <v>839</v>
      </c>
      <c r="N1" s="602"/>
      <c r="O1" s="603"/>
    </row>
    <row r="2" spans="1:15" s="147" customFormat="1" ht="30.75" customHeight="1" thickBot="1" x14ac:dyDescent="0.3">
      <c r="A2" s="616"/>
      <c r="B2" s="607" t="s">
        <v>184</v>
      </c>
      <c r="C2" s="608"/>
      <c r="D2" s="608"/>
      <c r="E2" s="608"/>
      <c r="F2" s="608"/>
      <c r="G2" s="608"/>
      <c r="H2" s="608"/>
      <c r="I2" s="608"/>
      <c r="J2" s="608"/>
      <c r="K2" s="608"/>
      <c r="L2" s="609"/>
      <c r="M2" s="601" t="s">
        <v>840</v>
      </c>
      <c r="N2" s="602"/>
      <c r="O2" s="603"/>
    </row>
    <row r="3" spans="1:15" s="147" customFormat="1" ht="24" customHeight="1" thickBot="1" x14ac:dyDescent="0.3">
      <c r="A3" s="616"/>
      <c r="B3" s="607" t="s">
        <v>848</v>
      </c>
      <c r="C3" s="608"/>
      <c r="D3" s="608"/>
      <c r="E3" s="608"/>
      <c r="F3" s="608"/>
      <c r="G3" s="608"/>
      <c r="H3" s="608"/>
      <c r="I3" s="608"/>
      <c r="J3" s="608"/>
      <c r="K3" s="608"/>
      <c r="L3" s="609"/>
      <c r="M3" s="601" t="s">
        <v>841</v>
      </c>
      <c r="N3" s="602"/>
      <c r="O3" s="603"/>
    </row>
    <row r="4" spans="1:15" s="147" customFormat="1" ht="21.75" customHeight="1" thickBot="1" x14ac:dyDescent="0.3">
      <c r="A4" s="617"/>
      <c r="B4" s="610" t="s">
        <v>185</v>
      </c>
      <c r="C4" s="611"/>
      <c r="D4" s="611"/>
      <c r="E4" s="611"/>
      <c r="F4" s="611"/>
      <c r="G4" s="611"/>
      <c r="H4" s="611"/>
      <c r="I4" s="611"/>
      <c r="J4" s="611"/>
      <c r="K4" s="611"/>
      <c r="L4" s="612"/>
      <c r="M4" s="601" t="s">
        <v>842</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19" t="s">
        <v>187</v>
      </c>
      <c r="B6" s="238" t="s">
        <v>188</v>
      </c>
      <c r="C6" s="202"/>
      <c r="D6" s="238" t="s">
        <v>189</v>
      </c>
      <c r="E6" s="202"/>
      <c r="F6" s="238" t="s">
        <v>190</v>
      </c>
      <c r="G6" s="202"/>
      <c r="H6" s="238" t="s">
        <v>191</v>
      </c>
      <c r="I6" s="204"/>
      <c r="J6" s="595" t="s">
        <v>192</v>
      </c>
      <c r="K6" s="618"/>
      <c r="L6" s="237" t="s">
        <v>193</v>
      </c>
      <c r="M6" s="591"/>
      <c r="N6" s="591"/>
      <c r="O6" s="591"/>
    </row>
    <row r="7" spans="1:15" s="147" customFormat="1" ht="21.75" customHeight="1" thickBot="1" x14ac:dyDescent="0.3">
      <c r="A7" s="619"/>
      <c r="B7" s="239" t="s">
        <v>195</v>
      </c>
      <c r="C7" s="205"/>
      <c r="D7" s="238" t="s">
        <v>196</v>
      </c>
      <c r="E7" s="205"/>
      <c r="F7" s="238" t="s">
        <v>197</v>
      </c>
      <c r="G7" s="205"/>
      <c r="H7" s="238" t="s">
        <v>198</v>
      </c>
      <c r="I7" s="204" t="s">
        <v>194</v>
      </c>
      <c r="J7" s="595"/>
      <c r="K7" s="618"/>
      <c r="L7" s="237" t="s">
        <v>199</v>
      </c>
      <c r="M7" s="591"/>
      <c r="N7" s="591"/>
      <c r="O7" s="591"/>
    </row>
    <row r="8" spans="1:15" s="147" customFormat="1" ht="21.75" customHeight="1" thickBot="1" x14ac:dyDescent="0.3">
      <c r="A8" s="619"/>
      <c r="B8" s="238" t="s">
        <v>200</v>
      </c>
      <c r="C8" s="202"/>
      <c r="D8" s="238" t="s">
        <v>201</v>
      </c>
      <c r="E8" s="206"/>
      <c r="F8" s="238" t="s">
        <v>202</v>
      </c>
      <c r="G8" s="206"/>
      <c r="H8" s="238" t="s">
        <v>203</v>
      </c>
      <c r="I8" s="204"/>
      <c r="J8" s="595"/>
      <c r="K8" s="618"/>
      <c r="L8" s="237" t="s">
        <v>204</v>
      </c>
      <c r="M8" s="591" t="s">
        <v>194</v>
      </c>
      <c r="N8" s="591"/>
      <c r="O8" s="591"/>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4"/>
      <c r="H10" s="324"/>
      <c r="I10" s="77"/>
      <c r="J10" s="77"/>
      <c r="K10" s="74"/>
      <c r="L10" s="74"/>
      <c r="M10" s="74"/>
      <c r="N10" s="74"/>
      <c r="O10" s="74"/>
    </row>
    <row r="11" spans="1:15" ht="15" customHeight="1" x14ac:dyDescent="0.25">
      <c r="A11" s="625" t="s">
        <v>205</v>
      </c>
      <c r="B11" s="631" t="s">
        <v>284</v>
      </c>
      <c r="C11" s="632"/>
      <c r="D11" s="632"/>
      <c r="E11" s="632"/>
      <c r="F11" s="632"/>
      <c r="G11" s="632"/>
      <c r="H11" s="632"/>
      <c r="I11" s="632"/>
      <c r="J11" s="632"/>
      <c r="K11" s="633"/>
      <c r="L11" s="628" t="s">
        <v>845</v>
      </c>
      <c r="M11" s="639">
        <v>2024110010298</v>
      </c>
      <c r="N11" s="640"/>
      <c r="O11" s="641"/>
    </row>
    <row r="12" spans="1:15" ht="15" customHeight="1" x14ac:dyDescent="0.25">
      <c r="A12" s="626"/>
      <c r="B12" s="634"/>
      <c r="C12" s="624"/>
      <c r="D12" s="624"/>
      <c r="E12" s="624"/>
      <c r="F12" s="624"/>
      <c r="G12" s="624"/>
      <c r="H12" s="624"/>
      <c r="I12" s="624"/>
      <c r="J12" s="624"/>
      <c r="K12" s="635"/>
      <c r="L12" s="629"/>
      <c r="M12" s="642"/>
      <c r="N12" s="643"/>
      <c r="O12" s="644"/>
    </row>
    <row r="13" spans="1:15" ht="15" customHeight="1" thickBot="1" x14ac:dyDescent="0.3">
      <c r="A13" s="627"/>
      <c r="B13" s="636"/>
      <c r="C13" s="637"/>
      <c r="D13" s="637"/>
      <c r="E13" s="637"/>
      <c r="F13" s="637"/>
      <c r="G13" s="637"/>
      <c r="H13" s="637"/>
      <c r="I13" s="637"/>
      <c r="J13" s="637"/>
      <c r="K13" s="638"/>
      <c r="L13" s="630"/>
      <c r="M13" s="645"/>
      <c r="N13" s="646"/>
      <c r="O13" s="647"/>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3" t="s">
        <v>267</v>
      </c>
      <c r="C15" s="613"/>
      <c r="D15" s="613"/>
      <c r="E15" s="613"/>
      <c r="F15" s="613"/>
      <c r="G15" s="619" t="s">
        <v>209</v>
      </c>
      <c r="H15" s="619"/>
      <c r="I15" s="614" t="s">
        <v>285</v>
      </c>
      <c r="J15" s="614"/>
      <c r="K15" s="614"/>
      <c r="L15" s="614"/>
      <c r="M15" s="614"/>
      <c r="N15" s="614"/>
      <c r="O15" s="614"/>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3" t="s">
        <v>212</v>
      </c>
      <c r="C17" s="613"/>
      <c r="D17" s="613"/>
      <c r="E17" s="613"/>
      <c r="F17" s="121" t="s">
        <v>213</v>
      </c>
      <c r="G17" s="620" t="s">
        <v>214</v>
      </c>
      <c r="H17" s="620"/>
      <c r="I17" s="620"/>
      <c r="J17" s="121" t="s">
        <v>215</v>
      </c>
      <c r="K17" s="613" t="s">
        <v>269</v>
      </c>
      <c r="L17" s="613"/>
      <c r="M17" s="613"/>
      <c r="N17" s="613"/>
      <c r="O17" s="613"/>
    </row>
    <row r="18" spans="1:15" ht="9" customHeight="1" x14ac:dyDescent="0.25">
      <c r="A18" s="72"/>
      <c r="B18" s="69"/>
      <c r="C18" s="624"/>
      <c r="D18" s="624"/>
      <c r="E18" s="624"/>
      <c r="F18" s="624"/>
      <c r="G18" s="624"/>
      <c r="H18" s="624"/>
      <c r="I18" s="624"/>
      <c r="J18" s="624"/>
      <c r="K18" s="624"/>
      <c r="L18" s="624"/>
      <c r="M18" s="624"/>
      <c r="N18" s="624"/>
      <c r="O18" s="624"/>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592" t="s">
        <v>217</v>
      </c>
      <c r="B21" s="593"/>
      <c r="C21" s="593"/>
      <c r="D21" s="593"/>
      <c r="E21" s="593"/>
      <c r="F21" s="593"/>
      <c r="G21" s="593"/>
      <c r="H21" s="593"/>
      <c r="I21" s="593"/>
      <c r="J21" s="593"/>
      <c r="K21" s="593"/>
      <c r="L21" s="593"/>
      <c r="M21" s="593"/>
      <c r="N21" s="593"/>
      <c r="O21" s="595"/>
    </row>
    <row r="22" spans="1:15" ht="32.1" customHeight="1" thickBot="1" x14ac:dyDescent="0.3">
      <c r="A22" s="592" t="s">
        <v>218</v>
      </c>
      <c r="B22" s="593"/>
      <c r="C22" s="593"/>
      <c r="D22" s="593"/>
      <c r="E22" s="593"/>
      <c r="F22" s="593"/>
      <c r="G22" s="593"/>
      <c r="H22" s="593"/>
      <c r="I22" s="593"/>
      <c r="J22" s="593"/>
      <c r="K22" s="593"/>
      <c r="L22" s="593"/>
      <c r="M22" s="593"/>
      <c r="N22" s="593"/>
      <c r="O22" s="59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650150000</v>
      </c>
      <c r="C24" s="91"/>
      <c r="D24" s="91"/>
      <c r="E24" s="91"/>
      <c r="F24" s="91"/>
      <c r="G24" s="91"/>
      <c r="H24" s="88"/>
      <c r="I24" s="88">
        <v>55500000</v>
      </c>
      <c r="J24" s="88"/>
      <c r="K24" s="88"/>
      <c r="L24" s="88"/>
      <c r="M24" s="88"/>
      <c r="N24" s="396">
        <f>SUM(B24:M24)</f>
        <v>705650000</v>
      </c>
      <c r="O24" s="89"/>
    </row>
    <row r="25" spans="1:15" ht="32.1" customHeight="1" x14ac:dyDescent="0.25">
      <c r="A25" s="90" t="s">
        <v>222</v>
      </c>
      <c r="B25" s="91">
        <v>72740000</v>
      </c>
      <c r="C25" s="91">
        <v>522708000</v>
      </c>
      <c r="D25" s="91">
        <v>-6078000</v>
      </c>
      <c r="E25" s="91">
        <v>54702000</v>
      </c>
      <c r="F25" s="91">
        <v>0</v>
      </c>
      <c r="G25" s="91">
        <v>-2026000</v>
      </c>
      <c r="H25" s="91"/>
      <c r="I25" s="91"/>
      <c r="J25" s="91"/>
      <c r="K25" s="91"/>
      <c r="L25" s="91"/>
      <c r="M25" s="91"/>
      <c r="N25" s="185">
        <f>SUM(B25:M25)</f>
        <v>642046000</v>
      </c>
      <c r="O25" s="120">
        <f>+(B25+C25+D25+E25+F25+G25+H25+I25+J25+K25+L25+M25)/N24</f>
        <v>0.90986466378516262</v>
      </c>
    </row>
    <row r="26" spans="1:15" ht="32.1" customHeight="1" x14ac:dyDescent="0.25">
      <c r="A26" s="90" t="s">
        <v>223</v>
      </c>
      <c r="B26" s="91"/>
      <c r="C26" s="91"/>
      <c r="D26" s="91">
        <v>23890467</v>
      </c>
      <c r="E26" s="463">
        <v>58734400</v>
      </c>
      <c r="F26" s="91">
        <v>66028000</v>
      </c>
      <c r="G26" s="91">
        <v>68054000</v>
      </c>
      <c r="H26" s="91">
        <v>68054000</v>
      </c>
      <c r="I26" s="91">
        <v>68054000</v>
      </c>
      <c r="J26" s="91"/>
      <c r="K26" s="91"/>
      <c r="L26" s="91"/>
      <c r="M26" s="91"/>
      <c r="N26" s="185">
        <f>SUM(B26:M26)</f>
        <v>352814867</v>
      </c>
      <c r="O26" s="120"/>
    </row>
    <row r="27" spans="1:15" ht="32.1" customHeight="1" x14ac:dyDescent="0.25">
      <c r="A27" s="90" t="s">
        <v>224</v>
      </c>
      <c r="B27" s="91"/>
      <c r="C27" s="91">
        <v>13375600</v>
      </c>
      <c r="D27" s="91"/>
      <c r="E27" s="91"/>
      <c r="F27" s="91"/>
      <c r="G27" s="91"/>
      <c r="H27" s="91"/>
      <c r="I27" s="91"/>
      <c r="J27" s="91"/>
      <c r="K27" s="91"/>
      <c r="L27" s="91"/>
      <c r="M27" s="332"/>
      <c r="N27" s="331">
        <f>SUM(B27:M27)</f>
        <v>13375600</v>
      </c>
      <c r="O27" s="333"/>
    </row>
    <row r="28" spans="1:15" ht="32.1" customHeight="1" x14ac:dyDescent="0.25">
      <c r="A28" s="90" t="s">
        <v>225</v>
      </c>
      <c r="B28" s="91">
        <v>0</v>
      </c>
      <c r="C28" s="91"/>
      <c r="D28" s="91"/>
      <c r="E28" s="91"/>
      <c r="F28" s="91"/>
      <c r="G28" s="91">
        <v>1573600</v>
      </c>
      <c r="H28" s="91"/>
      <c r="I28" s="91"/>
      <c r="J28" s="91"/>
      <c r="K28" s="91"/>
      <c r="L28" s="91"/>
      <c r="M28" s="91"/>
      <c r="N28" s="185"/>
      <c r="O28" s="92"/>
    </row>
    <row r="29" spans="1:15" ht="32.1" customHeight="1" thickBot="1" x14ac:dyDescent="0.3">
      <c r="A29" s="93" t="s">
        <v>226</v>
      </c>
      <c r="B29" s="94">
        <v>0</v>
      </c>
      <c r="C29" s="94">
        <v>11802000</v>
      </c>
      <c r="D29" s="94"/>
      <c r="E29" s="94"/>
      <c r="F29" s="94"/>
      <c r="G29" s="94"/>
      <c r="H29" s="94"/>
      <c r="I29" s="94"/>
      <c r="J29" s="94"/>
      <c r="K29" s="94"/>
      <c r="L29" s="94"/>
      <c r="M29" s="94"/>
      <c r="N29" s="94">
        <f>SUM(B29:M29)</f>
        <v>11802000</v>
      </c>
      <c r="O29" s="120">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50" t="s">
        <v>227</v>
      </c>
      <c r="B33" s="651"/>
      <c r="C33" s="651"/>
      <c r="D33" s="651"/>
      <c r="E33" s="651"/>
      <c r="F33" s="651"/>
      <c r="G33" s="651"/>
      <c r="H33" s="651"/>
      <c r="I33" s="652"/>
      <c r="J33" s="100"/>
    </row>
    <row r="34" spans="1:10" ht="50.25" customHeight="1" thickBot="1" x14ac:dyDescent="0.3">
      <c r="A34" s="107" t="s">
        <v>228</v>
      </c>
      <c r="B34" s="653" t="str">
        <f>+B11</f>
        <v>Brindar 7.400 atenciones y seguimientos psicosociales a los casos de mujeres víctimas de violencias en el contexto intrafamiliar y en el marco de relaciones de pareja y expareja remitidos</v>
      </c>
      <c r="C34" s="654"/>
      <c r="D34" s="654"/>
      <c r="E34" s="654"/>
      <c r="F34" s="654"/>
      <c r="G34" s="654"/>
      <c r="H34" s="654"/>
      <c r="I34" s="655"/>
      <c r="J34" s="98"/>
    </row>
    <row r="35" spans="1:10" ht="18.75" customHeight="1" thickBot="1" x14ac:dyDescent="0.3">
      <c r="A35" s="661" t="s">
        <v>229</v>
      </c>
      <c r="B35" s="153">
        <v>2024</v>
      </c>
      <c r="C35" s="153">
        <v>2025</v>
      </c>
      <c r="D35" s="153">
        <v>2026</v>
      </c>
      <c r="E35" s="153">
        <v>2027</v>
      </c>
      <c r="F35" s="153" t="s">
        <v>230</v>
      </c>
      <c r="G35" s="663" t="s">
        <v>231</v>
      </c>
      <c r="H35" s="663" t="s">
        <v>21</v>
      </c>
      <c r="I35" s="663"/>
      <c r="J35" s="98"/>
    </row>
    <row r="36" spans="1:10" ht="50.25" customHeight="1" thickBot="1" x14ac:dyDescent="0.3">
      <c r="A36" s="662"/>
      <c r="B36" s="267">
        <v>1168</v>
      </c>
      <c r="C36" s="267">
        <v>2100</v>
      </c>
      <c r="D36" s="267">
        <v>2032</v>
      </c>
      <c r="E36" s="267">
        <v>2100</v>
      </c>
      <c r="F36" s="279">
        <v>7400</v>
      </c>
      <c r="G36" s="663"/>
      <c r="H36" s="663"/>
      <c r="I36" s="663"/>
      <c r="J36" s="98"/>
    </row>
    <row r="37" spans="1:10" ht="52.5" customHeight="1" thickBot="1" x14ac:dyDescent="0.3">
      <c r="A37" s="108" t="s">
        <v>232</v>
      </c>
      <c r="B37" s="656">
        <v>0.1</v>
      </c>
      <c r="C37" s="657"/>
      <c r="D37" s="658" t="s">
        <v>233</v>
      </c>
      <c r="E37" s="659"/>
      <c r="F37" s="659"/>
      <c r="G37" s="659"/>
      <c r="H37" s="659"/>
      <c r="I37" s="660"/>
    </row>
    <row r="38" spans="1:10" s="99" customFormat="1" ht="48" hidden="1" customHeight="1" thickBot="1" x14ac:dyDescent="0.3">
      <c r="A38" s="661" t="s">
        <v>234</v>
      </c>
      <c r="B38" s="108" t="s">
        <v>235</v>
      </c>
      <c r="C38" s="107" t="s">
        <v>236</v>
      </c>
      <c r="D38" s="648" t="s">
        <v>237</v>
      </c>
      <c r="E38" s="649"/>
      <c r="F38" s="648" t="s">
        <v>238</v>
      </c>
      <c r="G38" s="649"/>
      <c r="H38" s="109" t="s">
        <v>239</v>
      </c>
      <c r="I38" s="111" t="s">
        <v>240</v>
      </c>
    </row>
    <row r="39" spans="1:10" ht="164.65" hidden="1" customHeight="1" thickBot="1" x14ac:dyDescent="0.3">
      <c r="A39" s="662"/>
      <c r="B39" s="400">
        <v>70</v>
      </c>
      <c r="C39" s="104">
        <v>63</v>
      </c>
      <c r="D39" s="578" t="s">
        <v>672</v>
      </c>
      <c r="E39" s="579"/>
      <c r="F39" s="578" t="s">
        <v>672</v>
      </c>
      <c r="G39" s="579"/>
      <c r="H39" s="395" t="s">
        <v>627</v>
      </c>
      <c r="I39" s="390" t="s">
        <v>673</v>
      </c>
    </row>
    <row r="40" spans="1:10" s="99" customFormat="1" ht="54" hidden="1" customHeight="1" thickBot="1" x14ac:dyDescent="0.3">
      <c r="A40" s="661" t="s">
        <v>241</v>
      </c>
      <c r="B40" s="110" t="s">
        <v>235</v>
      </c>
      <c r="C40" s="109" t="s">
        <v>236</v>
      </c>
      <c r="D40" s="648" t="s">
        <v>237</v>
      </c>
      <c r="E40" s="649"/>
      <c r="F40" s="648" t="s">
        <v>238</v>
      </c>
      <c r="G40" s="649"/>
      <c r="H40" s="109" t="s">
        <v>239</v>
      </c>
      <c r="I40" s="111" t="s">
        <v>240</v>
      </c>
    </row>
    <row r="41" spans="1:10" ht="169.5" hidden="1" customHeight="1" thickBot="1" x14ac:dyDescent="0.3">
      <c r="A41" s="662"/>
      <c r="B41" s="400">
        <v>80</v>
      </c>
      <c r="C41" s="104">
        <v>75</v>
      </c>
      <c r="D41" s="578" t="s">
        <v>674</v>
      </c>
      <c r="E41" s="579"/>
      <c r="F41" s="578" t="s">
        <v>675</v>
      </c>
      <c r="G41" s="579"/>
      <c r="H41" s="395" t="s">
        <v>676</v>
      </c>
      <c r="I41" s="390" t="s">
        <v>677</v>
      </c>
    </row>
    <row r="42" spans="1:10" s="99" customFormat="1" ht="35.1" hidden="1" customHeight="1" thickBot="1" x14ac:dyDescent="0.3">
      <c r="A42" s="661" t="s">
        <v>242</v>
      </c>
      <c r="B42" s="110" t="s">
        <v>235</v>
      </c>
      <c r="C42" s="109" t="s">
        <v>236</v>
      </c>
      <c r="D42" s="648" t="s">
        <v>237</v>
      </c>
      <c r="E42" s="649"/>
      <c r="F42" s="648" t="s">
        <v>238</v>
      </c>
      <c r="G42" s="649"/>
      <c r="H42" s="109" t="s">
        <v>239</v>
      </c>
      <c r="I42" s="111" t="s">
        <v>240</v>
      </c>
    </row>
    <row r="43" spans="1:10" ht="201" hidden="1" customHeight="1" thickBot="1" x14ac:dyDescent="0.3">
      <c r="A43" s="662"/>
      <c r="B43" s="103">
        <v>225</v>
      </c>
      <c r="C43" s="104">
        <v>185</v>
      </c>
      <c r="D43" s="721" t="s">
        <v>776</v>
      </c>
      <c r="E43" s="722"/>
      <c r="F43" s="721" t="s">
        <v>777</v>
      </c>
      <c r="G43" s="722"/>
      <c r="H43" s="398" t="s">
        <v>778</v>
      </c>
      <c r="I43" s="399" t="s">
        <v>779</v>
      </c>
    </row>
    <row r="44" spans="1:10" s="99" customFormat="1" ht="35.1" hidden="1" customHeight="1" thickBot="1" x14ac:dyDescent="0.3">
      <c r="A44" s="661" t="s">
        <v>243</v>
      </c>
      <c r="B44" s="110" t="s">
        <v>235</v>
      </c>
      <c r="C44" s="110" t="s">
        <v>236</v>
      </c>
      <c r="D44" s="648" t="s">
        <v>237</v>
      </c>
      <c r="E44" s="649"/>
      <c r="F44" s="648" t="s">
        <v>238</v>
      </c>
      <c r="G44" s="649"/>
      <c r="H44" s="109" t="s">
        <v>239</v>
      </c>
      <c r="I44" s="109" t="s">
        <v>240</v>
      </c>
    </row>
    <row r="45" spans="1:10" ht="160.5" hidden="1" customHeight="1" thickBot="1" x14ac:dyDescent="0.3">
      <c r="A45" s="662"/>
      <c r="B45" s="103">
        <v>225</v>
      </c>
      <c r="C45" s="104">
        <v>283</v>
      </c>
      <c r="D45" s="721" t="s">
        <v>865</v>
      </c>
      <c r="E45" s="722"/>
      <c r="F45" s="721" t="s">
        <v>866</v>
      </c>
      <c r="G45" s="722"/>
      <c r="H45" s="398" t="s">
        <v>627</v>
      </c>
      <c r="I45" s="399" t="s">
        <v>867</v>
      </c>
    </row>
    <row r="46" spans="1:10" s="99" customFormat="1" ht="35.1" hidden="1" customHeight="1" thickBot="1" x14ac:dyDescent="0.3">
      <c r="A46" s="661" t="s">
        <v>244</v>
      </c>
      <c r="B46" s="110" t="s">
        <v>235</v>
      </c>
      <c r="C46" s="109" t="s">
        <v>236</v>
      </c>
      <c r="D46" s="648" t="s">
        <v>237</v>
      </c>
      <c r="E46" s="649"/>
      <c r="F46" s="648" t="s">
        <v>238</v>
      </c>
      <c r="G46" s="649"/>
      <c r="H46" s="109" t="s">
        <v>239</v>
      </c>
      <c r="I46" s="111" t="s">
        <v>240</v>
      </c>
    </row>
    <row r="47" spans="1:10" ht="169.5" hidden="1" customHeight="1" thickBot="1" x14ac:dyDescent="0.3">
      <c r="A47" s="662"/>
      <c r="B47" s="103">
        <v>200</v>
      </c>
      <c r="C47" s="104">
        <v>409</v>
      </c>
      <c r="D47" s="721" t="s">
        <v>955</v>
      </c>
      <c r="E47" s="722"/>
      <c r="F47" s="721" t="s">
        <v>956</v>
      </c>
      <c r="G47" s="722"/>
      <c r="H47" s="398" t="s">
        <v>627</v>
      </c>
      <c r="I47" s="399" t="s">
        <v>867</v>
      </c>
    </row>
    <row r="48" spans="1:10" s="99" customFormat="1" ht="35.1" customHeight="1" thickBot="1" x14ac:dyDescent="0.3">
      <c r="A48" s="661" t="s">
        <v>245</v>
      </c>
      <c r="B48" s="110" t="s">
        <v>235</v>
      </c>
      <c r="C48" s="109" t="s">
        <v>236</v>
      </c>
      <c r="D48" s="648" t="s">
        <v>237</v>
      </c>
      <c r="E48" s="649"/>
      <c r="F48" s="648" t="s">
        <v>238</v>
      </c>
      <c r="G48" s="649"/>
      <c r="H48" s="109" t="s">
        <v>239</v>
      </c>
      <c r="I48" s="111" t="s">
        <v>240</v>
      </c>
    </row>
    <row r="49" spans="1:9" ht="147.75" customHeight="1" thickBot="1" x14ac:dyDescent="0.3">
      <c r="A49" s="662"/>
      <c r="B49" s="105">
        <v>200</v>
      </c>
      <c r="C49" s="106">
        <v>401</v>
      </c>
      <c r="D49" s="721" t="s">
        <v>1014</v>
      </c>
      <c r="E49" s="740"/>
      <c r="F49" s="721" t="s">
        <v>1015</v>
      </c>
      <c r="G49" s="740"/>
      <c r="H49" s="488" t="s">
        <v>627</v>
      </c>
      <c r="I49" s="486" t="s">
        <v>867</v>
      </c>
    </row>
    <row r="50" spans="1:9" ht="35.1" customHeight="1" thickBot="1" x14ac:dyDescent="0.3">
      <c r="A50" s="661" t="s">
        <v>246</v>
      </c>
      <c r="B50" s="108" t="s">
        <v>235</v>
      </c>
      <c r="C50" s="107" t="s">
        <v>236</v>
      </c>
      <c r="D50" s="648" t="s">
        <v>237</v>
      </c>
      <c r="E50" s="649"/>
      <c r="F50" s="648" t="s">
        <v>238</v>
      </c>
      <c r="G50" s="649"/>
      <c r="H50" s="109" t="s">
        <v>239</v>
      </c>
      <c r="I50" s="111" t="s">
        <v>240</v>
      </c>
    </row>
    <row r="51" spans="1:9" ht="183" customHeight="1" thickBot="1" x14ac:dyDescent="0.3">
      <c r="A51" s="662"/>
      <c r="B51" s="105">
        <v>200</v>
      </c>
      <c r="C51" s="106">
        <v>481</v>
      </c>
      <c r="D51" s="721" t="s">
        <v>1142</v>
      </c>
      <c r="E51" s="740"/>
      <c r="F51" s="721" t="s">
        <v>1140</v>
      </c>
      <c r="G51" s="740"/>
      <c r="H51" s="101" t="s">
        <v>627</v>
      </c>
      <c r="I51" s="399" t="s">
        <v>1141</v>
      </c>
    </row>
    <row r="52" spans="1:9" ht="35.1" customHeight="1" thickBot="1" x14ac:dyDescent="0.3">
      <c r="A52" s="661" t="s">
        <v>247</v>
      </c>
      <c r="B52" s="108" t="s">
        <v>235</v>
      </c>
      <c r="C52" s="107" t="s">
        <v>236</v>
      </c>
      <c r="D52" s="648" t="s">
        <v>237</v>
      </c>
      <c r="E52" s="649"/>
      <c r="F52" s="648" t="s">
        <v>238</v>
      </c>
      <c r="G52" s="649"/>
      <c r="H52" s="109" t="s">
        <v>239</v>
      </c>
      <c r="I52" s="111" t="s">
        <v>240</v>
      </c>
    </row>
    <row r="53" spans="1:9" ht="195" customHeight="1" thickBot="1" x14ac:dyDescent="0.3">
      <c r="A53" s="662"/>
      <c r="B53" s="105">
        <v>200</v>
      </c>
      <c r="C53" s="106">
        <v>405</v>
      </c>
      <c r="D53" s="721" t="s">
        <v>1211</v>
      </c>
      <c r="E53" s="740"/>
      <c r="F53" s="721" t="s">
        <v>1212</v>
      </c>
      <c r="G53" s="740"/>
      <c r="H53" s="101" t="s">
        <v>627</v>
      </c>
      <c r="I53" s="399" t="s">
        <v>677</v>
      </c>
    </row>
    <row r="54" spans="1:9" ht="35.1" customHeight="1" thickBot="1" x14ac:dyDescent="0.3">
      <c r="A54" s="661" t="s">
        <v>248</v>
      </c>
      <c r="B54" s="108" t="s">
        <v>235</v>
      </c>
      <c r="C54" s="107" t="s">
        <v>236</v>
      </c>
      <c r="D54" s="648" t="s">
        <v>237</v>
      </c>
      <c r="E54" s="649"/>
      <c r="F54" s="648" t="s">
        <v>238</v>
      </c>
      <c r="G54" s="649"/>
      <c r="H54" s="109" t="s">
        <v>239</v>
      </c>
      <c r="I54" s="111" t="s">
        <v>240</v>
      </c>
    </row>
    <row r="55" spans="1:9" ht="120.75" customHeight="1" thickBot="1" x14ac:dyDescent="0.3">
      <c r="A55" s="662"/>
      <c r="B55" s="105">
        <v>200</v>
      </c>
      <c r="C55" s="106"/>
      <c r="D55" s="587"/>
      <c r="E55" s="588"/>
      <c r="F55" s="587"/>
      <c r="G55" s="588"/>
      <c r="H55" s="101"/>
      <c r="I55" s="101"/>
    </row>
    <row r="56" spans="1:9" ht="35.1" customHeight="1" thickBot="1" x14ac:dyDescent="0.3">
      <c r="A56" s="661" t="s">
        <v>249</v>
      </c>
      <c r="B56" s="108" t="s">
        <v>235</v>
      </c>
      <c r="C56" s="107" t="s">
        <v>236</v>
      </c>
      <c r="D56" s="648" t="s">
        <v>237</v>
      </c>
      <c r="E56" s="649"/>
      <c r="F56" s="648" t="s">
        <v>238</v>
      </c>
      <c r="G56" s="649"/>
      <c r="H56" s="109" t="s">
        <v>239</v>
      </c>
      <c r="I56" s="111" t="s">
        <v>240</v>
      </c>
    </row>
    <row r="57" spans="1:9" ht="120.75" customHeight="1" thickBot="1" x14ac:dyDescent="0.3">
      <c r="A57" s="662"/>
      <c r="B57" s="105">
        <v>200</v>
      </c>
      <c r="C57" s="106"/>
      <c r="D57" s="587"/>
      <c r="E57" s="588"/>
      <c r="F57" s="587"/>
      <c r="G57" s="588"/>
      <c r="H57" s="101"/>
      <c r="I57" s="102"/>
    </row>
    <row r="58" spans="1:9" ht="35.1" customHeight="1" thickBot="1" x14ac:dyDescent="0.3">
      <c r="A58" s="661" t="s">
        <v>250</v>
      </c>
      <c r="B58" s="108" t="s">
        <v>235</v>
      </c>
      <c r="C58" s="107" t="s">
        <v>236</v>
      </c>
      <c r="D58" s="648" t="s">
        <v>237</v>
      </c>
      <c r="E58" s="649"/>
      <c r="F58" s="648" t="s">
        <v>238</v>
      </c>
      <c r="G58" s="649"/>
      <c r="H58" s="109" t="s">
        <v>239</v>
      </c>
      <c r="I58" s="111" t="s">
        <v>240</v>
      </c>
    </row>
    <row r="59" spans="1:9" ht="120.75" customHeight="1" thickBot="1" x14ac:dyDescent="0.3">
      <c r="A59" s="662"/>
      <c r="B59" s="105">
        <v>200</v>
      </c>
      <c r="C59" s="106"/>
      <c r="D59" s="587"/>
      <c r="E59" s="588"/>
      <c r="F59" s="669"/>
      <c r="G59" s="669"/>
      <c r="H59" s="101"/>
      <c r="I59" s="101"/>
    </row>
    <row r="60" spans="1:9" ht="35.1" customHeight="1" thickBot="1" x14ac:dyDescent="0.3">
      <c r="A60" s="661" t="s">
        <v>251</v>
      </c>
      <c r="B60" s="108" t="s">
        <v>235</v>
      </c>
      <c r="C60" s="107" t="s">
        <v>236</v>
      </c>
      <c r="D60" s="648" t="s">
        <v>237</v>
      </c>
      <c r="E60" s="649"/>
      <c r="F60" s="648" t="s">
        <v>238</v>
      </c>
      <c r="G60" s="649"/>
      <c r="H60" s="109" t="s">
        <v>239</v>
      </c>
      <c r="I60" s="111" t="s">
        <v>240</v>
      </c>
    </row>
    <row r="61" spans="1:9" ht="120.75" customHeight="1" thickBot="1" x14ac:dyDescent="0.3">
      <c r="A61" s="662"/>
      <c r="B61" s="105">
        <v>100</v>
      </c>
      <c r="C61" s="106"/>
      <c r="D61" s="587"/>
      <c r="E61" s="588"/>
      <c r="F61" s="587"/>
      <c r="G61" s="588"/>
      <c r="H61" s="101"/>
      <c r="I61" s="101"/>
    </row>
    <row r="64" spans="1:9" s="98" customFormat="1" ht="30" customHeight="1" x14ac:dyDescent="0.25">
      <c r="A64" s="68"/>
      <c r="B64" s="68"/>
      <c r="C64" s="68"/>
      <c r="D64" s="68"/>
      <c r="E64" s="68"/>
      <c r="F64" s="68"/>
      <c r="G64" s="68"/>
      <c r="H64" s="68"/>
      <c r="I64" s="68"/>
    </row>
    <row r="65" spans="1:9" ht="34.5" customHeight="1" x14ac:dyDescent="0.25">
      <c r="A65" s="596" t="s">
        <v>252</v>
      </c>
      <c r="B65" s="596"/>
      <c r="C65" s="596"/>
      <c r="D65" s="596"/>
      <c r="E65" s="596"/>
      <c r="F65" s="596"/>
      <c r="G65" s="596"/>
      <c r="H65" s="596"/>
      <c r="I65" s="596"/>
    </row>
    <row r="66" spans="1:9" ht="160.5" customHeight="1" x14ac:dyDescent="0.25">
      <c r="A66" s="112" t="s">
        <v>253</v>
      </c>
      <c r="B66" s="736" t="s">
        <v>286</v>
      </c>
      <c r="C66" s="737"/>
      <c r="D66" s="738" t="s">
        <v>287</v>
      </c>
      <c r="E66" s="739"/>
      <c r="F66" s="686"/>
      <c r="G66" s="687"/>
      <c r="H66" s="686"/>
      <c r="I66" s="687"/>
    </row>
    <row r="67" spans="1:9" ht="40.5" customHeight="1" x14ac:dyDescent="0.25">
      <c r="A67" s="112" t="s">
        <v>257</v>
      </c>
      <c r="B67" s="574">
        <v>0.05</v>
      </c>
      <c r="C67" s="575"/>
      <c r="D67" s="574">
        <v>0.05</v>
      </c>
      <c r="E67" s="575"/>
      <c r="F67" s="688"/>
      <c r="G67" s="689"/>
      <c r="H67" s="688"/>
      <c r="I67" s="689"/>
    </row>
    <row r="68" spans="1:9" ht="30" hidden="1" customHeight="1" x14ac:dyDescent="0.25">
      <c r="A68" s="576" t="s">
        <v>188</v>
      </c>
      <c r="B68" s="160" t="s">
        <v>99</v>
      </c>
      <c r="C68" s="160" t="s">
        <v>236</v>
      </c>
      <c r="D68" s="160" t="s">
        <v>99</v>
      </c>
      <c r="E68" s="160" t="s">
        <v>236</v>
      </c>
      <c r="F68" s="160" t="s">
        <v>99</v>
      </c>
      <c r="G68" s="160" t="s">
        <v>236</v>
      </c>
      <c r="H68" s="160" t="s">
        <v>99</v>
      </c>
      <c r="I68" s="160" t="s">
        <v>236</v>
      </c>
    </row>
    <row r="69" spans="1:9" ht="30" hidden="1" customHeight="1" x14ac:dyDescent="0.25">
      <c r="A69" s="577"/>
      <c r="B69" s="115">
        <v>0.02</v>
      </c>
      <c r="C69" s="115">
        <v>0.02</v>
      </c>
      <c r="D69" s="115">
        <v>0.02</v>
      </c>
      <c r="E69" s="115">
        <v>0.02</v>
      </c>
      <c r="F69" s="119"/>
      <c r="G69" s="115"/>
      <c r="H69" s="119"/>
      <c r="I69" s="115"/>
    </row>
    <row r="70" spans="1:9" ht="309.75" hidden="1" customHeight="1" x14ac:dyDescent="0.25">
      <c r="A70" s="112" t="s">
        <v>258</v>
      </c>
      <c r="B70" s="672" t="s">
        <v>678</v>
      </c>
      <c r="C70" s="673"/>
      <c r="D70" s="672" t="s">
        <v>679</v>
      </c>
      <c r="E70" s="673"/>
      <c r="F70" s="734"/>
      <c r="G70" s="735"/>
      <c r="H70" s="599"/>
      <c r="I70" s="600"/>
    </row>
    <row r="71" spans="1:9" ht="80.25" hidden="1" customHeight="1" x14ac:dyDescent="0.25">
      <c r="A71" s="112" t="s">
        <v>259</v>
      </c>
      <c r="B71" s="727" t="s">
        <v>680</v>
      </c>
      <c r="C71" s="675"/>
      <c r="D71" s="727" t="s">
        <v>681</v>
      </c>
      <c r="E71" s="675"/>
      <c r="F71" s="589"/>
      <c r="G71" s="590"/>
      <c r="H71" s="589"/>
      <c r="I71" s="590"/>
    </row>
    <row r="72" spans="1:9" ht="30.75" hidden="1" customHeight="1" x14ac:dyDescent="0.25">
      <c r="A72" s="576" t="s">
        <v>189</v>
      </c>
      <c r="B72" s="160" t="s">
        <v>99</v>
      </c>
      <c r="C72" s="160" t="s">
        <v>236</v>
      </c>
      <c r="D72" s="160" t="s">
        <v>99</v>
      </c>
      <c r="E72" s="160" t="s">
        <v>236</v>
      </c>
      <c r="F72" s="160" t="s">
        <v>99</v>
      </c>
      <c r="G72" s="160" t="s">
        <v>236</v>
      </c>
      <c r="H72" s="160" t="s">
        <v>99</v>
      </c>
      <c r="I72" s="160" t="s">
        <v>236</v>
      </c>
    </row>
    <row r="73" spans="1:9" ht="30.75" hidden="1" customHeight="1" x14ac:dyDescent="0.25">
      <c r="A73" s="577"/>
      <c r="B73" s="115">
        <v>0.05</v>
      </c>
      <c r="C73" s="115">
        <v>0.05</v>
      </c>
      <c r="D73" s="115">
        <v>0.05</v>
      </c>
      <c r="E73" s="115">
        <v>0.05</v>
      </c>
      <c r="F73" s="119"/>
      <c r="G73" s="116"/>
      <c r="H73" s="119"/>
      <c r="I73" s="116"/>
    </row>
    <row r="74" spans="1:9" ht="328.5" hidden="1" customHeight="1" x14ac:dyDescent="0.25">
      <c r="A74" s="112" t="s">
        <v>258</v>
      </c>
      <c r="B74" s="731" t="s">
        <v>682</v>
      </c>
      <c r="C74" s="732"/>
      <c r="D74" s="733" t="s">
        <v>683</v>
      </c>
      <c r="E74" s="724"/>
      <c r="F74" s="599"/>
      <c r="G74" s="679"/>
      <c r="H74" s="667"/>
      <c r="I74" s="668"/>
    </row>
    <row r="75" spans="1:9" ht="80.25" hidden="1" customHeight="1" x14ac:dyDescent="0.25">
      <c r="A75" s="112" t="s">
        <v>259</v>
      </c>
      <c r="B75" s="727" t="s">
        <v>684</v>
      </c>
      <c r="C75" s="675"/>
      <c r="D75" s="727" t="s">
        <v>685</v>
      </c>
      <c r="E75" s="675"/>
      <c r="F75" s="589"/>
      <c r="G75" s="590"/>
      <c r="H75" s="589"/>
      <c r="I75" s="590"/>
    </row>
    <row r="76" spans="1:9" ht="30.75" hidden="1" customHeight="1" x14ac:dyDescent="0.25">
      <c r="A76" s="576" t="s">
        <v>190</v>
      </c>
      <c r="B76" s="160" t="s">
        <v>99</v>
      </c>
      <c r="C76" s="160" t="s">
        <v>236</v>
      </c>
      <c r="D76" s="160" t="s">
        <v>99</v>
      </c>
      <c r="E76" s="160" t="s">
        <v>236</v>
      </c>
      <c r="F76" s="160" t="s">
        <v>99</v>
      </c>
      <c r="G76" s="160" t="s">
        <v>236</v>
      </c>
      <c r="H76" s="160" t="s">
        <v>99</v>
      </c>
      <c r="I76" s="160" t="s">
        <v>236</v>
      </c>
    </row>
    <row r="77" spans="1:9" ht="30.75" hidden="1" customHeight="1" x14ac:dyDescent="0.25">
      <c r="A77" s="577"/>
      <c r="B77" s="115">
        <v>0.1</v>
      </c>
      <c r="C77" s="115">
        <v>0.1</v>
      </c>
      <c r="D77" s="115">
        <v>0.1</v>
      </c>
      <c r="E77" s="115">
        <v>0.1</v>
      </c>
      <c r="F77" s="119"/>
      <c r="G77" s="116"/>
      <c r="H77" s="119"/>
      <c r="I77" s="116"/>
    </row>
    <row r="78" spans="1:9" ht="310.14999999999998" hidden="1" customHeight="1" x14ac:dyDescent="0.25">
      <c r="A78" s="112" t="s">
        <v>258</v>
      </c>
      <c r="B78" s="723" t="s">
        <v>829</v>
      </c>
      <c r="C78" s="724"/>
      <c r="D78" s="672" t="s">
        <v>780</v>
      </c>
      <c r="E78" s="673"/>
      <c r="F78" s="599"/>
      <c r="G78" s="679"/>
      <c r="H78" s="589"/>
      <c r="I78" s="590"/>
    </row>
    <row r="79" spans="1:9" ht="80.25" hidden="1" customHeight="1" x14ac:dyDescent="0.25">
      <c r="A79" s="112" t="s">
        <v>259</v>
      </c>
      <c r="B79" s="674" t="s">
        <v>781</v>
      </c>
      <c r="C79" s="675"/>
      <c r="D79" s="674" t="s">
        <v>782</v>
      </c>
      <c r="E79" s="675"/>
      <c r="F79" s="589"/>
      <c r="G79" s="590"/>
      <c r="H79" s="589"/>
      <c r="I79" s="590"/>
    </row>
    <row r="80" spans="1:9" ht="30.75" hidden="1" customHeight="1" x14ac:dyDescent="0.25">
      <c r="A80" s="576" t="s">
        <v>191</v>
      </c>
      <c r="B80" s="160" t="s">
        <v>99</v>
      </c>
      <c r="C80" s="160" t="s">
        <v>236</v>
      </c>
      <c r="D80" s="160" t="s">
        <v>99</v>
      </c>
      <c r="E80" s="160" t="s">
        <v>236</v>
      </c>
      <c r="F80" s="160" t="s">
        <v>99</v>
      </c>
      <c r="G80" s="160" t="s">
        <v>236</v>
      </c>
      <c r="H80" s="160" t="s">
        <v>99</v>
      </c>
      <c r="I80" s="160" t="s">
        <v>236</v>
      </c>
    </row>
    <row r="81" spans="1:9" ht="30.75" hidden="1" customHeight="1" x14ac:dyDescent="0.25">
      <c r="A81" s="577"/>
      <c r="B81" s="115">
        <v>0.1</v>
      </c>
      <c r="C81" s="115">
        <v>0.1</v>
      </c>
      <c r="D81" s="115">
        <v>0.1</v>
      </c>
      <c r="E81" s="115">
        <v>0.1</v>
      </c>
      <c r="F81" s="119"/>
      <c r="G81" s="116"/>
      <c r="H81" s="119"/>
      <c r="I81" s="116"/>
    </row>
    <row r="82" spans="1:9" ht="285.75" hidden="1" customHeight="1" x14ac:dyDescent="0.25">
      <c r="A82" s="112" t="s">
        <v>258</v>
      </c>
      <c r="B82" s="723" t="s">
        <v>958</v>
      </c>
      <c r="C82" s="724"/>
      <c r="D82" s="672" t="s">
        <v>868</v>
      </c>
      <c r="E82" s="673"/>
      <c r="F82" s="599"/>
      <c r="G82" s="679"/>
      <c r="H82" s="589"/>
      <c r="I82" s="590"/>
    </row>
    <row r="83" spans="1:9" ht="80.25" hidden="1" customHeight="1" x14ac:dyDescent="0.25">
      <c r="A83" s="112" t="s">
        <v>259</v>
      </c>
      <c r="B83" s="674" t="s">
        <v>869</v>
      </c>
      <c r="C83" s="698"/>
      <c r="D83" s="674" t="s">
        <v>870</v>
      </c>
      <c r="E83" s="698"/>
      <c r="F83" s="589"/>
      <c r="G83" s="590"/>
      <c r="H83" s="589"/>
      <c r="I83" s="590"/>
    </row>
    <row r="84" spans="1:9" ht="30" hidden="1" customHeight="1" x14ac:dyDescent="0.25">
      <c r="A84" s="576" t="s">
        <v>195</v>
      </c>
      <c r="B84" s="160" t="s">
        <v>99</v>
      </c>
      <c r="C84" s="160" t="s">
        <v>236</v>
      </c>
      <c r="D84" s="160" t="s">
        <v>99</v>
      </c>
      <c r="E84" s="160" t="s">
        <v>236</v>
      </c>
      <c r="F84" s="160" t="s">
        <v>99</v>
      </c>
      <c r="G84" s="160" t="s">
        <v>236</v>
      </c>
      <c r="H84" s="160" t="s">
        <v>99</v>
      </c>
      <c r="I84" s="160" t="s">
        <v>236</v>
      </c>
    </row>
    <row r="85" spans="1:9" ht="30" hidden="1" customHeight="1" x14ac:dyDescent="0.25">
      <c r="A85" s="577"/>
      <c r="B85" s="114">
        <v>0.1</v>
      </c>
      <c r="C85" s="115">
        <v>0.1</v>
      </c>
      <c r="D85" s="114">
        <v>0.1</v>
      </c>
      <c r="E85" s="115">
        <v>0.1</v>
      </c>
      <c r="F85" s="119"/>
      <c r="G85" s="116"/>
      <c r="H85" s="119"/>
      <c r="I85" s="116"/>
    </row>
    <row r="86" spans="1:9" ht="284.25" hidden="1" customHeight="1" x14ac:dyDescent="0.25">
      <c r="A86" s="112" t="s">
        <v>258</v>
      </c>
      <c r="B86" s="723" t="s">
        <v>959</v>
      </c>
      <c r="C86" s="724"/>
      <c r="D86" s="723" t="s">
        <v>957</v>
      </c>
      <c r="E86" s="724"/>
      <c r="F86" s="670"/>
      <c r="G86" s="670"/>
      <c r="H86" s="670"/>
      <c r="I86" s="670"/>
    </row>
    <row r="87" spans="1:9" ht="80.25" hidden="1" customHeight="1" x14ac:dyDescent="0.25">
      <c r="A87" s="112" t="s">
        <v>259</v>
      </c>
      <c r="B87" s="674" t="s">
        <v>960</v>
      </c>
      <c r="C87" s="675"/>
      <c r="D87" s="674" t="s">
        <v>961</v>
      </c>
      <c r="E87" s="675"/>
      <c r="F87" s="582"/>
      <c r="G87" s="583"/>
      <c r="H87" s="582"/>
      <c r="I87" s="583"/>
    </row>
    <row r="88" spans="1:9" ht="29.25" customHeight="1" x14ac:dyDescent="0.25">
      <c r="A88" s="576" t="s">
        <v>196</v>
      </c>
      <c r="B88" s="160" t="s">
        <v>99</v>
      </c>
      <c r="C88" s="160" t="s">
        <v>236</v>
      </c>
      <c r="D88" s="160" t="s">
        <v>99</v>
      </c>
      <c r="E88" s="160" t="s">
        <v>236</v>
      </c>
      <c r="F88" s="160" t="s">
        <v>99</v>
      </c>
      <c r="G88" s="160" t="s">
        <v>236</v>
      </c>
      <c r="H88" s="160" t="s">
        <v>99</v>
      </c>
      <c r="I88" s="160" t="s">
        <v>236</v>
      </c>
    </row>
    <row r="89" spans="1:9" ht="29.25" customHeight="1" x14ac:dyDescent="0.25">
      <c r="A89" s="577"/>
      <c r="B89" s="114">
        <v>0.1</v>
      </c>
      <c r="C89" s="114">
        <v>0.1</v>
      </c>
      <c r="D89" s="114">
        <v>0.1</v>
      </c>
      <c r="E89" s="114">
        <v>0.1</v>
      </c>
      <c r="F89" s="119"/>
      <c r="G89" s="116"/>
      <c r="H89" s="119"/>
      <c r="I89" s="116"/>
    </row>
    <row r="90" spans="1:9" ht="279" customHeight="1" x14ac:dyDescent="0.25">
      <c r="A90" s="112" t="s">
        <v>258</v>
      </c>
      <c r="B90" s="725" t="s">
        <v>1016</v>
      </c>
      <c r="C90" s="689"/>
      <c r="D90" s="725" t="s">
        <v>1017</v>
      </c>
      <c r="E90" s="689"/>
      <c r="F90" s="586"/>
      <c r="G90" s="586"/>
      <c r="H90" s="586"/>
      <c r="I90" s="586"/>
    </row>
    <row r="91" spans="1:9" ht="80.25" customHeight="1" x14ac:dyDescent="0.25">
      <c r="A91" s="112" t="s">
        <v>259</v>
      </c>
      <c r="B91" s="674" t="s">
        <v>1040</v>
      </c>
      <c r="C91" s="675"/>
      <c r="D91" s="674" t="s">
        <v>1041</v>
      </c>
      <c r="E91" s="675"/>
      <c r="F91" s="582"/>
      <c r="G91" s="583"/>
      <c r="H91" s="582"/>
      <c r="I91" s="583"/>
    </row>
    <row r="92" spans="1:9" ht="25.15" customHeight="1" x14ac:dyDescent="0.25">
      <c r="A92" s="576" t="s">
        <v>197</v>
      </c>
      <c r="B92" s="160" t="s">
        <v>99</v>
      </c>
      <c r="C92" s="160" t="s">
        <v>236</v>
      </c>
      <c r="D92" s="160" t="s">
        <v>99</v>
      </c>
      <c r="E92" s="160" t="s">
        <v>236</v>
      </c>
      <c r="F92" s="160" t="s">
        <v>99</v>
      </c>
      <c r="G92" s="160" t="s">
        <v>236</v>
      </c>
      <c r="H92" s="160" t="s">
        <v>99</v>
      </c>
      <c r="I92" s="160" t="s">
        <v>236</v>
      </c>
    </row>
    <row r="93" spans="1:9" ht="25.15" customHeight="1" x14ac:dyDescent="0.25">
      <c r="A93" s="577"/>
      <c r="B93" s="114">
        <v>0.1</v>
      </c>
      <c r="C93" s="114">
        <v>0.1</v>
      </c>
      <c r="D93" s="114">
        <v>0.1</v>
      </c>
      <c r="E93" s="114">
        <v>0.1</v>
      </c>
      <c r="F93" s="119"/>
      <c r="G93" s="116"/>
      <c r="H93" s="119"/>
      <c r="I93" s="116"/>
    </row>
    <row r="94" spans="1:9" ht="354" customHeight="1" x14ac:dyDescent="0.25">
      <c r="A94" s="112" t="s">
        <v>258</v>
      </c>
      <c r="B94" s="723" t="s">
        <v>1144</v>
      </c>
      <c r="C94" s="730"/>
      <c r="D94" s="723" t="s">
        <v>1143</v>
      </c>
      <c r="E94" s="730"/>
      <c r="F94" s="586"/>
      <c r="G94" s="586"/>
      <c r="H94" s="586"/>
      <c r="I94" s="586"/>
    </row>
    <row r="95" spans="1:9" ht="80.25" customHeight="1" x14ac:dyDescent="0.25">
      <c r="A95" s="112" t="s">
        <v>259</v>
      </c>
      <c r="B95" s="674" t="s">
        <v>1146</v>
      </c>
      <c r="C95" s="675"/>
      <c r="D95" s="674" t="s">
        <v>1145</v>
      </c>
      <c r="E95" s="675"/>
      <c r="F95" s="582"/>
      <c r="G95" s="583"/>
      <c r="H95" s="582"/>
      <c r="I95" s="583"/>
    </row>
    <row r="96" spans="1:9" ht="25.15" customHeight="1" x14ac:dyDescent="0.25">
      <c r="A96" s="576" t="s">
        <v>198</v>
      </c>
      <c r="B96" s="160" t="s">
        <v>99</v>
      </c>
      <c r="C96" s="160" t="s">
        <v>236</v>
      </c>
      <c r="D96" s="160" t="s">
        <v>99</v>
      </c>
      <c r="E96" s="160" t="s">
        <v>236</v>
      </c>
      <c r="F96" s="160" t="s">
        <v>99</v>
      </c>
      <c r="G96" s="160" t="s">
        <v>236</v>
      </c>
      <c r="H96" s="160" t="s">
        <v>99</v>
      </c>
      <c r="I96" s="160" t="s">
        <v>236</v>
      </c>
    </row>
    <row r="97" spans="1:9" ht="25.15" customHeight="1" x14ac:dyDescent="0.25">
      <c r="A97" s="577"/>
      <c r="B97" s="114">
        <v>0.1</v>
      </c>
      <c r="C97" s="114">
        <v>0.1</v>
      </c>
      <c r="D97" s="114">
        <v>0.1</v>
      </c>
      <c r="E97" s="114">
        <v>0.1</v>
      </c>
      <c r="F97" s="119"/>
      <c r="G97" s="116"/>
      <c r="H97" s="119"/>
      <c r="I97" s="116"/>
    </row>
    <row r="98" spans="1:9" ht="378.75" customHeight="1" x14ac:dyDescent="0.25">
      <c r="A98" s="112" t="s">
        <v>258</v>
      </c>
      <c r="B98" s="723" t="s">
        <v>1213</v>
      </c>
      <c r="C98" s="730"/>
      <c r="D98" s="723" t="s">
        <v>1214</v>
      </c>
      <c r="E98" s="730"/>
      <c r="F98" s="586"/>
      <c r="G98" s="586"/>
      <c r="H98" s="586"/>
      <c r="I98" s="586"/>
    </row>
    <row r="99" spans="1:9" ht="80.25" customHeight="1" x14ac:dyDescent="0.25">
      <c r="A99" s="112" t="s">
        <v>259</v>
      </c>
      <c r="B99" s="674" t="s">
        <v>1215</v>
      </c>
      <c r="C99" s="675"/>
      <c r="D99" s="674" t="s">
        <v>1216</v>
      </c>
      <c r="E99" s="675"/>
      <c r="F99" s="676"/>
      <c r="G99" s="675"/>
      <c r="H99" s="582"/>
      <c r="I99" s="583"/>
    </row>
    <row r="100" spans="1:9" ht="25.15" customHeight="1" x14ac:dyDescent="0.25">
      <c r="A100" s="576" t="s">
        <v>200</v>
      </c>
      <c r="B100" s="160" t="s">
        <v>99</v>
      </c>
      <c r="C100" s="160" t="s">
        <v>236</v>
      </c>
      <c r="D100" s="160" t="s">
        <v>99</v>
      </c>
      <c r="E100" s="160" t="s">
        <v>236</v>
      </c>
      <c r="F100" s="160" t="s">
        <v>99</v>
      </c>
      <c r="G100" s="160" t="s">
        <v>236</v>
      </c>
      <c r="H100" s="160" t="s">
        <v>99</v>
      </c>
      <c r="I100" s="160" t="s">
        <v>236</v>
      </c>
    </row>
    <row r="101" spans="1:9" ht="25.15" customHeight="1" x14ac:dyDescent="0.25">
      <c r="A101" s="577"/>
      <c r="B101" s="114">
        <v>0.1</v>
      </c>
      <c r="C101" s="117"/>
      <c r="D101" s="114">
        <v>0.1</v>
      </c>
      <c r="E101" s="117"/>
      <c r="F101" s="119"/>
      <c r="G101" s="116"/>
      <c r="H101" s="119"/>
      <c r="I101" s="116"/>
    </row>
    <row r="102" spans="1:9" ht="80.25" customHeight="1" x14ac:dyDescent="0.25">
      <c r="A102" s="112" t="s">
        <v>258</v>
      </c>
      <c r="B102" s="586"/>
      <c r="C102" s="586"/>
      <c r="D102" s="586"/>
      <c r="E102" s="586"/>
      <c r="F102" s="586"/>
      <c r="G102" s="586"/>
      <c r="H102" s="586"/>
      <c r="I102" s="586"/>
    </row>
    <row r="103" spans="1:9" ht="80.25" customHeight="1" x14ac:dyDescent="0.25">
      <c r="A103" s="112" t="s">
        <v>259</v>
      </c>
      <c r="B103" s="582"/>
      <c r="C103" s="583"/>
      <c r="D103" s="582"/>
      <c r="E103" s="583"/>
      <c r="F103" s="582"/>
      <c r="G103" s="583"/>
      <c r="H103" s="582"/>
      <c r="I103" s="583"/>
    </row>
    <row r="104" spans="1:9" ht="25.15" customHeight="1" x14ac:dyDescent="0.25">
      <c r="A104" s="576" t="s">
        <v>201</v>
      </c>
      <c r="B104" s="160" t="s">
        <v>99</v>
      </c>
      <c r="C104" s="160" t="s">
        <v>236</v>
      </c>
      <c r="D104" s="160" t="s">
        <v>99</v>
      </c>
      <c r="E104" s="160" t="s">
        <v>236</v>
      </c>
      <c r="F104" s="160" t="s">
        <v>99</v>
      </c>
      <c r="G104" s="160" t="s">
        <v>236</v>
      </c>
      <c r="H104" s="160" t="s">
        <v>99</v>
      </c>
      <c r="I104" s="160" t="s">
        <v>236</v>
      </c>
    </row>
    <row r="105" spans="1:9" ht="25.15" customHeight="1" x14ac:dyDescent="0.25">
      <c r="A105" s="577"/>
      <c r="B105" s="114">
        <v>0.1</v>
      </c>
      <c r="C105" s="117"/>
      <c r="D105" s="114">
        <v>0.1</v>
      </c>
      <c r="E105" s="117"/>
      <c r="F105" s="119"/>
      <c r="G105" s="116"/>
      <c r="H105" s="119"/>
      <c r="I105" s="116"/>
    </row>
    <row r="106" spans="1:9" ht="80.25" customHeight="1" x14ac:dyDescent="0.25">
      <c r="A106" s="112" t="s">
        <v>258</v>
      </c>
      <c r="B106" s="586"/>
      <c r="C106" s="586"/>
      <c r="D106" s="586"/>
      <c r="E106" s="586"/>
      <c r="F106" s="586"/>
      <c r="G106" s="586"/>
      <c r="H106" s="586"/>
      <c r="I106" s="586"/>
    </row>
    <row r="107" spans="1:9" ht="80.25" customHeight="1" x14ac:dyDescent="0.25">
      <c r="A107" s="112" t="s">
        <v>259</v>
      </c>
      <c r="B107" s="582"/>
      <c r="C107" s="583"/>
      <c r="D107" s="582"/>
      <c r="E107" s="583"/>
      <c r="F107" s="582"/>
      <c r="G107" s="583"/>
      <c r="H107" s="582"/>
      <c r="I107" s="583"/>
    </row>
    <row r="108" spans="1:9" ht="25.15" customHeight="1" x14ac:dyDescent="0.25">
      <c r="A108" s="576" t="s">
        <v>202</v>
      </c>
      <c r="B108" s="160" t="s">
        <v>99</v>
      </c>
      <c r="C108" s="160" t="s">
        <v>236</v>
      </c>
      <c r="D108" s="160" t="s">
        <v>99</v>
      </c>
      <c r="E108" s="160" t="s">
        <v>236</v>
      </c>
      <c r="F108" s="160" t="s">
        <v>99</v>
      </c>
      <c r="G108" s="160" t="s">
        <v>236</v>
      </c>
      <c r="H108" s="160" t="s">
        <v>99</v>
      </c>
      <c r="I108" s="160" t="s">
        <v>236</v>
      </c>
    </row>
    <row r="109" spans="1:9" ht="25.15" customHeight="1" x14ac:dyDescent="0.25">
      <c r="A109" s="577"/>
      <c r="B109" s="114">
        <v>0.1</v>
      </c>
      <c r="C109" s="117"/>
      <c r="D109" s="114">
        <v>0.1</v>
      </c>
      <c r="E109" s="117"/>
      <c r="F109" s="119"/>
      <c r="G109" s="116"/>
      <c r="H109" s="119"/>
      <c r="I109" s="116"/>
    </row>
    <row r="110" spans="1:9" ht="80.25" customHeight="1" x14ac:dyDescent="0.25">
      <c r="A110" s="112" t="s">
        <v>258</v>
      </c>
      <c r="B110" s="586"/>
      <c r="C110" s="586"/>
      <c r="D110" s="586"/>
      <c r="E110" s="586"/>
      <c r="F110" s="586"/>
      <c r="G110" s="586"/>
      <c r="H110" s="586"/>
      <c r="I110" s="586"/>
    </row>
    <row r="111" spans="1:9" ht="80.25" customHeight="1" x14ac:dyDescent="0.25">
      <c r="A111" s="112" t="s">
        <v>259</v>
      </c>
      <c r="B111" s="582"/>
      <c r="C111" s="583"/>
      <c r="D111" s="582"/>
      <c r="E111" s="583"/>
      <c r="F111" s="582"/>
      <c r="G111" s="583"/>
      <c r="H111" s="582"/>
      <c r="I111" s="583"/>
    </row>
    <row r="112" spans="1:9" ht="25.15" customHeight="1" x14ac:dyDescent="0.25">
      <c r="A112" s="576" t="s">
        <v>203</v>
      </c>
      <c r="B112" s="160" t="s">
        <v>99</v>
      </c>
      <c r="C112" s="160" t="s">
        <v>236</v>
      </c>
      <c r="D112" s="160" t="s">
        <v>99</v>
      </c>
      <c r="E112" s="160" t="s">
        <v>236</v>
      </c>
      <c r="F112" s="160" t="s">
        <v>99</v>
      </c>
      <c r="G112" s="160" t="s">
        <v>236</v>
      </c>
      <c r="H112" s="160" t="s">
        <v>99</v>
      </c>
      <c r="I112" s="160" t="s">
        <v>236</v>
      </c>
    </row>
    <row r="113" spans="1:9" ht="25.15" customHeight="1" x14ac:dyDescent="0.25">
      <c r="A113" s="577"/>
      <c r="B113" s="114">
        <v>0.03</v>
      </c>
      <c r="C113" s="255"/>
      <c r="D113" s="114">
        <v>0.03</v>
      </c>
      <c r="E113" s="255"/>
      <c r="F113" s="255"/>
      <c r="G113" s="256"/>
      <c r="H113" s="255"/>
      <c r="I113" s="256"/>
    </row>
    <row r="114" spans="1:9" ht="80.25" customHeight="1" x14ac:dyDescent="0.25">
      <c r="A114" s="112" t="s">
        <v>258</v>
      </c>
      <c r="B114" s="671"/>
      <c r="C114" s="671"/>
      <c r="D114" s="671"/>
      <c r="E114" s="671"/>
      <c r="F114" s="671"/>
      <c r="G114" s="671"/>
      <c r="H114" s="671"/>
      <c r="I114" s="671"/>
    </row>
    <row r="115" spans="1:9" ht="80.25" customHeight="1" x14ac:dyDescent="0.25">
      <c r="A115" s="112" t="s">
        <v>259</v>
      </c>
      <c r="B115" s="582"/>
      <c r="C115" s="583"/>
      <c r="D115" s="582"/>
      <c r="E115" s="583"/>
      <c r="F115" s="582"/>
      <c r="G115" s="583"/>
      <c r="H115" s="582"/>
      <c r="I115" s="583"/>
    </row>
    <row r="116" spans="1:9" ht="16.5" x14ac:dyDescent="0.25">
      <c r="A116" s="113" t="s">
        <v>260</v>
      </c>
      <c r="B116" s="118">
        <f t="shared" ref="B116:I116" si="0">(B69+B73+B77+B81+B85+B89+B93+B97+B101+B105+B109+B113)</f>
        <v>0.99999999999999989</v>
      </c>
      <c r="C116" s="118">
        <f t="shared" si="0"/>
        <v>0.66999999999999993</v>
      </c>
      <c r="D116" s="118">
        <f t="shared" si="0"/>
        <v>0.99999999999999989</v>
      </c>
      <c r="E116" s="118">
        <f t="shared" si="0"/>
        <v>0.66999999999999993</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606</v>
      </c>
    </row>
  </sheetData>
  <mergeCells count="21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 ref="B83" r:id="rId6" xr:uid="{3D353F73-ED4F-4C9E-B989-FEEF28E2FBA1}"/>
    <hyperlink ref="D83" r:id="rId7" xr:uid="{7916F99B-8DB5-4C6F-9DBD-ACD793B46B10}"/>
    <hyperlink ref="B87" r:id="rId8" xr:uid="{E9CB6770-6554-4C4F-938C-B22DDEB8D75F}"/>
    <hyperlink ref="D87" r:id="rId9" xr:uid="{D49B66AF-7726-43D8-9821-289BE32A87AE}"/>
    <hyperlink ref="B91" r:id="rId10" xr:uid="{113FD63A-BCFD-44F3-B965-8BC39B38A369}"/>
    <hyperlink ref="D91" r:id="rId11" xr:uid="{D015BD7D-B3F1-481E-9FFB-7499779C1EBC}"/>
    <hyperlink ref="D95" r:id="rId12" xr:uid="{A2E1DFAA-87CA-4485-8418-A3F33035C724}"/>
    <hyperlink ref="B95" r:id="rId13" xr:uid="{52E6A843-BCF5-401F-B57A-1C0B49656B51}"/>
    <hyperlink ref="B99" r:id="rId14" xr:uid="{F2DD8ED4-ED63-4FBE-B899-CB83291066DE}"/>
    <hyperlink ref="D99" r:id="rId15" xr:uid="{4351D133-B264-41AF-A3AE-E497A5422973}"/>
  </hyperlinks>
  <pageMargins left="0.25" right="0.25" top="0.75" bottom="0.75" header="0.3" footer="0.3"/>
  <pageSetup scale="22" fitToHeight="0" orientation="landscape" r:id="rId16"/>
  <rowBreaks count="3" manualBreakCount="3">
    <brk id="43" max="15" man="1"/>
    <brk id="63" max="15" man="1"/>
    <brk id="87" max="15" man="1"/>
  </rowBreaks>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4B8B9C67-6A7F-4D2E-A1E5-399684203FF6}"/>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cp:lastPrinted>2025-05-23T01:29:06Z</cp:lastPrinted>
  <dcterms:created xsi:type="dcterms:W3CDTF">2016-04-29T15:11:54Z</dcterms:created>
  <dcterms:modified xsi:type="dcterms:W3CDTF">2025-09-15T15:12:40Z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