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mc:AlternateContent xmlns:mc="http://schemas.openxmlformats.org/markup-compatibility/2006">
    <mc:Choice Requires="x15">
      <x15ac:absPath xmlns:x15ac="http://schemas.microsoft.com/office/spreadsheetml/2010/11/ac" url="C:\Users\LEGION 5\Downloads\"/>
    </mc:Choice>
  </mc:AlternateContent>
  <xr:revisionPtr revIDLastSave="1" documentId="13_ncr:1_{5C6E4168-6BF5-46BC-A8AE-9880B24783D1}" xr6:coauthVersionLast="47" xr6:coauthVersionMax="47" xr10:uidLastSave="{B8BC09BC-B34F-4408-816B-19AA5E17D4A3}"/>
  <bookViews>
    <workbookView xWindow="-108" yWindow="-108" windowWidth="23256" windowHeight="12456" tabRatio="731" firstSheet="1" activeTab="6" xr2:uid="{00000000-000D-0000-FFFF-FFFF00000000}"/>
  </bookViews>
  <sheets>
    <sheet name="Instructivo" sheetId="48" state="hidden" r:id="rId1"/>
    <sheet name="ACTIVIDAD_1" sheetId="20" r:id="rId2"/>
    <sheet name="ACTIVIDAD_2" sheetId="49" r:id="rId3"/>
    <sheet name="META_PDD" sheetId="38" r:id="rId4"/>
    <sheet name="PRODUCTO_MGA" sheetId="47" r:id="rId5"/>
    <sheet name="TERRITORIALIZACIÓN" sheetId="41" r:id="rId6"/>
    <sheet name="PMR" sheetId="46" r:id="rId7"/>
    <sheet name="CONTROL DE CAMBIOS" sheetId="40" r:id="rId8"/>
  </sheets>
  <externalReferences>
    <externalReference r:id="rId9"/>
  </externalReferences>
  <definedNames>
    <definedName name="_xlnm._FilterDatabase" localSheetId="6"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30" roundtripDataChecksum="xVYwB3UHdHZoYLlS7FHKLwAp3fKOqHG7zICvfbN6ofQ="/>
    </ext>
  </extLst>
</workbook>
</file>

<file path=xl/calcChain.xml><?xml version="1.0" encoding="utf-8"?>
<calcChain xmlns="http://schemas.openxmlformats.org/spreadsheetml/2006/main">
  <c r="N26" i="49" l="1"/>
  <c r="N29" i="49" l="1"/>
  <c r="N28" i="49"/>
  <c r="N27" i="49"/>
  <c r="O29" i="49" s="1"/>
  <c r="O26" i="49" a="1"/>
  <c r="N25" i="49"/>
  <c r="N24" i="49"/>
  <c r="N29" i="20"/>
  <c r="N28" i="20"/>
  <c r="B27" i="20"/>
  <c r="N27" i="20" s="1"/>
  <c r="N26" i="20"/>
  <c r="N25" i="20"/>
  <c r="N24" i="20"/>
  <c r="O25" i="20" l="1"/>
  <c r="O26" i="20"/>
  <c r="O25" i="49"/>
  <c r="O28" i="49"/>
  <c r="O26" i="49"/>
  <c r="O28" i="20"/>
  <c r="O29" i="20"/>
  <c r="C62" i="49"/>
  <c r="F116" i="20"/>
  <c r="G116" i="20"/>
  <c r="K23" i="47"/>
  <c r="J23" i="47"/>
  <c r="K22" i="47"/>
  <c r="J22" i="47"/>
  <c r="B34" i="49" l="1"/>
  <c r="J15" i="47" l="1"/>
  <c r="AW15" i="46"/>
  <c r="AV15" i="46"/>
  <c r="AW14" i="46"/>
  <c r="AV14" i="46"/>
  <c r="I16" i="47"/>
  <c r="H16" i="47"/>
  <c r="G16" i="47"/>
  <c r="F16" i="47"/>
  <c r="D16" i="47"/>
  <c r="I15" i="47"/>
  <c r="H15" i="47"/>
  <c r="G15" i="47"/>
  <c r="F15" i="47"/>
  <c r="D15" i="47"/>
  <c r="B52" i="38"/>
  <c r="C29" i="38"/>
  <c r="F26" i="38"/>
  <c r="I116" i="49"/>
  <c r="H116" i="49"/>
  <c r="G116" i="49"/>
  <c r="F116" i="49"/>
  <c r="E116" i="49"/>
  <c r="D116" i="49"/>
  <c r="C116" i="49"/>
  <c r="B116" i="49"/>
  <c r="B62" i="49"/>
  <c r="F36" i="49"/>
  <c r="I116" i="20"/>
  <c r="H116" i="20"/>
  <c r="E116" i="20"/>
  <c r="D116" i="20"/>
  <c r="C116" i="20"/>
  <c r="B116" i="20"/>
  <c r="B62" i="20"/>
  <c r="B34" i="20" l="1"/>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<sst xmlns="http://schemas.openxmlformats.org/spreadsheetml/2006/main" count="1607" uniqueCount="507">
  <si>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</si>
  <si>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</si>
  <si>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</si>
  <si>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</si>
  <si>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</si>
  <si>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</si>
  <si>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</si>
  <si>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</si>
  <si>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</si>
  <si>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</si>
  <si>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</si>
  <si>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</si>
  <si>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</si>
  <si>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</si>
  <si>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</si>
  <si>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</si>
  <si>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</si>
  <si>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</si>
  <si>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</si>
  <si>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</si>
  <si>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</si>
  <si>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</si>
  <si>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</si>
  <si>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</si>
  <si>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</si>
  <si>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</si>
  <si>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</si>
  <si>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</si>
  <si>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</si>
  <si>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</si>
  <si>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</si>
  <si>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</si>
  <si>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</si>
  <si>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</si>
  <si>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</si>
  <si>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</si>
  <si>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</si>
  <si>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</si>
  <si>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</si>
  <si>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</si>
  <si>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</si>
  <si>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</si>
  <si>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</si>
  <si>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</si>
  <si>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</si>
  <si>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</si>
  <si>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</si>
  <si>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</si>
  <si>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</si>
  <si>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</si>
  <si>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</si>
  <si>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</si>
  <si>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</si>
  <si>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</si>
  <si>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</si>
  <si>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</si>
  <si>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</si>
  <si>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</si>
  <si>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</si>
  <si>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</si>
  <si>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</si>
  <si>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</si>
  <si>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</si>
  <si>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</si>
  <si>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</si>
  <si>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</si>
  <si>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</si>
  <si>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</si>
  <si>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</si>
  <si>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</si>
  <si>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</si>
  <si>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</si>
  <si>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</si>
  <si>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</si>
  <si>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</si>
  <si>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</si>
  <si>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</si>
  <si>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</si>
  <si>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</si>
  <si>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</si>
  <si>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</si>
  <si>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</si>
  <si>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</si>
  <si>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</si>
  <si>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</si>
  <si>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</si>
  <si>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</si>
  <si>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</si>
  <si>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</si>
  <si>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</si>
  <si>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</si>
  <si>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</si>
  <si>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</si>
  <si>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</si>
  <si>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</si>
  <si>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</si>
  <si>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</si>
  <si>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</si>
  <si>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</si>
  <si>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</si>
  <si>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</si>
  <si>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</si>
  <si>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</si>
  <si>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</si>
  <si>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</si>
  <si>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</si>
  <si>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</si>
  <si>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</si>
  <si>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</si>
  <si>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</si>
  <si>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</si>
  <si>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</si>
  <si>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</si>
  <si>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</si>
  <si>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</si>
  <si>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</si>
  <si>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</si>
  <si>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</si>
  <si>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</si>
  <si>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</si>
  <si>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</si>
  <si>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</si>
  <si>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</si>
  <si>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</si>
  <si>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</si>
  <si>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</si>
  <si>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</si>
  <si>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</si>
  <si>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</si>
  <si>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</si>
  <si>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</si>
  <si>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</si>
  <si>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</si>
  <si>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</si>
  <si>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</si>
  <si>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</si>
  <si>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</si>
  <si>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</si>
  <si>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</si>
  <si>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</si>
  <si>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</si>
  <si>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</si>
  <si>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</si>
  <si>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</si>
  <si>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</si>
  <si>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</si>
  <si>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</si>
  <si>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</si>
  <si>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</si>
  <si>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</si>
  <si>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</si>
  <si>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</si>
  <si>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</si>
  <si>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</si>
  <si>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</si>
  <si>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</si>
  <si>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</si>
  <si>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</si>
  <si>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</si>
  <si>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</si>
  <si>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</si>
  <si>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</si>
  <si>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</si>
  <si>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</si>
  <si>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</si>
  <si>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</si>
  <si>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</si>
  <si>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</si>
  <si>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</si>
  <si>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</si>
  <si>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</si>
  <si>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</si>
  <si>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</si>
  <si>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</si>
  <si>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</si>
  <si>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</si>
  <si>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</si>
  <si>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</si>
  <si>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</si>
  <si>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</si>
  <si>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</si>
  <si>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</si>
  <si>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</si>
  <si>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</si>
  <si>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</si>
  <si>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</si>
  <si>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</si>
  <si>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</si>
  <si>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</si>
  <si>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</si>
  <si>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</si>
  <si>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</si>
  <si>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</si>
  <si>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</si>
  <si>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</si>
  <si>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</si>
  <si>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</si>
  <si>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</si>
  <si>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</si>
  <si>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</si>
  <si>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</si>
  <si>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</si>
  <si>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</si>
  <si>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</si>
  <si>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</si>
  <si>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</si>
  <si>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</si>
  <si>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</si>
  <si>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</si>
  <si>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</si>
  <si>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</si>
  <si>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</si>
  <si>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</si>
  <si>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</si>
  <si>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</si>
  <si>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</si>
  <si>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</si>
  <si>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</si>
  <si>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</si>
  <si>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</si>
  <si>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</si>
  <si>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r>
      <t xml:space="preserve">Como parte de los avances en la producción de boletines estadísticos, durante el mes de mayo se publicaron los siguientes boletines en la página web del OMEG: 
a. Reporte de atenciones SDMujer SiMisional, mes vencido, corte a abril de 2025. 
b. Reporte de atenciones Inforcuidado acumulado hasta febrero de 2025
c. Boletín de feminicidio corte abril de 2025. 
d. </t>
    </r>
    <r>
      <rPr>
        <sz val="13"/>
        <rFont val="Arial"/>
        <family val="2"/>
      </rPr>
      <t>Adicionalmente, se actualizó la información de los visualizadores del la página web del OMEG a corte de abril con relación a la información de violencias Medicina Legal y SIEDCO 2025.</t>
    </r>
    <r>
      <rPr>
        <sz val="13"/>
        <color theme="1"/>
        <rFont val="Arial"/>
        <family val="2"/>
      </rPr>
      <t xml:space="preserve">
e. Inventario de publicaciones actualizado.	</t>
    </r>
  </si>
  <si>
    <r>
      <t xml:space="preserve">Se cuenta a la fecha con información estadística actualizada y robusta sobre los derechos de las mujeres para la toma de decisiones, contando con:
a. 5 boletines estadísticos sobre feminicidio en Bogotá
b. 5 reportes de atenciones con datos SDMujer Simisional
c. 4 reportes de atenciones del Sistema de información de Cuidado - InfoCuidado
d. Inventario de publicaciones actualizado con corte 31 de mayo de 2025
</t>
    </r>
    <r>
      <rPr>
        <sz val="13"/>
        <rFont val="Arial"/>
        <family val="2"/>
      </rPr>
      <t>e.</t>
    </r>
    <r>
      <rPr>
        <sz val="13"/>
        <color rgb="FFFF0000"/>
        <rFont val="Arial"/>
        <family val="2"/>
      </rPr>
      <t xml:space="preserve"> </t>
    </r>
    <r>
      <rPr>
        <sz val="13"/>
        <rFont val="Arial"/>
        <family val="2"/>
      </rPr>
      <t xml:space="preserve">visualizador de datos OMEG actualizado a 30 de abril </t>
    </r>
    <r>
      <rPr>
        <sz val="13"/>
        <color theme="1"/>
        <rFont val="Arial"/>
        <family val="2"/>
      </rPr>
      <t>datos iolencias Medicina Legal y SIEDCO 2025.</t>
    </r>
  </si>
  <si>
    <t>JUNIO</t>
  </si>
  <si>
    <t xml:space="preserve">Como parte de los avances en la producción de boletines estadísticos, durante el mes de junio se publicaron los siguientes boletines en la página web del OMEG: 
a. Reporte de atenciones SDMujer SiMisional, corte mayo de 2025
b. Boletín de feminicidio corte mayo de 2025. 
c. Reporte de atenciones Inforcuidado corte marzo de 2025
d.  Inventario de publicaciones actualizado.
e. Consolidación de un boletín anual que informe sobre el estado: Actualmente, se cuenta con la estructura y contenidos definidos para el desarrollo del producto, a partir de estos, se tienen las cifras y datos procesados para 3 de los 8 derechos y para su preámbulo sociodemográfico.
</t>
  </si>
  <si>
    <t>Se cuenta a la fecha con información estadística actualizada y robusta sobre los derechos de las mujeres para la toma de decisiones, contando con:
a. 5 boletines estadísticos sobre feminicidio en Bogotá
b. 6 reportes de atenciones con datos SDMujer Simisional
c. 5 reportes de atenciones del Sistema de información de Cuidado - InfoCuidado
d. Inventario de publicaciones actualizado con corte 30 de junio de 2025
e. Visualizador de datos OMEG actualizado con corte al  31 de mayo 2025. exceptuando la información de casa refugio.</t>
  </si>
  <si>
    <t>Está pendiente la publicación de la información en el visualizador dado que la información fue enviada el 27 de junio de 2025 y no se alcanza a incluir en el espacio destinado a ello. S espera que para la primera semana de julio de 2025 esté publicado a corte a mayo</t>
  </si>
  <si>
    <t>La producción de información estadistica mensual y acumulada sobre la situación de derechos de las mujeres en la ciudad, favorece la toma de decisiones informada y basada en la evidencia de los datos para la gestión pública.</t>
  </si>
  <si>
    <t>JULIO</t>
  </si>
  <si>
    <t xml:space="preserve">Como parte de los avances en la producción de boletines estadísticos, durante el mes de julio se publicaron los siguientes boletines en la página web del OMEG: 
a. Reporte de atenciones SDMujer SiMisional, corte junio de 2025
c. Boletín de feminicidio corte junio de 2025. 
b. Reporte de atenciones Inforcuidado corte abril de 2025
Adicionalmente, se actualizó la información de los visualizadores del la página web del OMEG a corte de junio de 2025.	
</t>
  </si>
  <si>
    <t>Se cuenta a la fecha con información estadística actualizada y robusta sobre los derechos de las mujeres para la toma de decisiones, contando con:
a. 6 boletines estadísticos sobre feminicidio en Bogotá
b. 7 reportes de atenciones con datos SDMujer Simisional
c. 6 reportes de atenciones del Sistema de información de Cuidado - InfoCuidado
d. Inventario de publicaciones actualizado con corte 31 de julio de 2025
e. Visualizador de datos OMEG actualizado con corte al  30 de junio 2025. 
f. Visualidador de datos InfoCuidado implementado</t>
  </si>
  <si>
    <t>La ciudadanía y actores claves publicos y privados cuentan con información clave sobre los derechos de las mujeres para la toma de decisiones y la participación. Adicionalmente, se vuelve un ejercicio de transparencia donde se expone a la ciudadanía el trabajo de la entidad en términos de datos para que puedan realizar control político.</t>
  </si>
  <si>
    <t>AGOSTO</t>
  </si>
  <si>
    <t>Como parte de los avances en la producción de boletines estadísticos, durante el mes de julio se publicaron los siguientes boletines en la página web del OMEG: 
a. Reporte de atenciones SDMujer SiMisional, corte julio de 2025
c. Boletín de feminicidio corte julio de 2025. 
b. Reporte de atenciones Inforcuidado corte mayo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
Adicionalmente, se actualizó la información de los visualizadores del la página web del OMEG a corte de julio de 2025.</t>
  </si>
  <si>
    <r>
      <t xml:space="preserve">Se cuenta a la fecha con información estadística actualizada y robusta sobre los derechos de las mujeres para la toma de decisiones, contando con:
a. 7 boletines estadísticos sobre feminicidio en Bogotá
</t>
    </r>
    <r>
      <rPr>
        <sz val="13"/>
        <color theme="1"/>
        <rFont val="Arial"/>
        <family val="2"/>
      </rPr>
      <t>b. 8 reportes de atenciones con datos SDMujer Simisional</t>
    </r>
    <r>
      <rPr>
        <sz val="13"/>
        <rFont val="Arial"/>
        <family val="2"/>
      </rPr>
      <t xml:space="preserve">
c.</t>
    </r>
    <r>
      <rPr>
        <sz val="13"/>
        <color theme="1"/>
        <rFont val="Arial"/>
        <family val="2"/>
      </rPr>
      <t xml:space="preserve"> 7 reportes de atenciones del Sistema de información de Cuidado - InfoCuidado
d. Inventario de publicaciones actualizado con corte 31 de agosto de 2025
e. Visualizador de datos OMEG actualizado con corte al  30 de julio 2025.</t>
    </r>
    <r>
      <rPr>
        <sz val="13"/>
        <color rgb="FFFF0000"/>
        <rFont val="Arial"/>
        <family val="2"/>
      </rPr>
      <t xml:space="preserve"> </t>
    </r>
    <r>
      <rPr>
        <sz val="13"/>
        <rFont val="Arial"/>
        <family val="2"/>
      </rPr>
      <t xml:space="preserve">
f. Visualidador de datos InfoCuidado implementado, creación de tableros Power BI, y creación de repositorio de datos.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t>
    </r>
  </si>
  <si>
    <t>Contar con información estadistica mensual y acumulada sobre la situación de derechos de las mujeres en la ciudad, favorece la toma de decisiones informada y basada en la evidencia de los datos para la gestión pública. Asimismo, que las mujeres, la ciudadanía en general y actores publicos y privados cuenten con información de calidad para procesos de participación, representación política, entre otras.</t>
  </si>
  <si>
    <t>SEPTIEMBRE</t>
  </si>
  <si>
    <t>OCTUBRE</t>
  </si>
  <si>
    <t xml:space="preserve">NOVIEMBRE </t>
  </si>
  <si>
    <t>DICIEMBRE</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</si>
  <si>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</si>
  <si>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</si>
  <si>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</si>
  <si>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</si>
  <si>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</si>
  <si>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</si>
  <si>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</si>
  <si>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</si>
  <si>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</si>
  <si>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</si>
  <si>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</si>
  <si>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</si>
  <si>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</si>
  <si>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</si>
  <si>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</si>
  <si>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</si>
  <si>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</si>
  <si>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family val="2"/>
      </rPr>
      <t xml:space="preserve">SiMisional: 
</t>
    </r>
    <r>
      <rPr>
        <sz val="13"/>
        <color rgb="FF000000"/>
        <rFont val="Arial"/>
        <family val="2"/>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family val="2"/>
      </rPr>
      <t xml:space="preserve">Infocuidado: </t>
    </r>
    <r>
      <rPr>
        <sz val="13"/>
        <color rgb="FF000000"/>
        <rFont val="Arial"/>
        <family val="2"/>
      </rPr>
      <t>https://omeg.sdmujer.gov.co/index.php/component/phocadownload/category/98-info-cuidado?download=987:reporte-infocuidado-del-1-de-</t>
    </r>
    <r>
      <rPr>
        <b/>
        <sz val="13"/>
        <color rgb="FF000000"/>
        <rFont val="Arial"/>
        <family val="2"/>
      </rPr>
      <t xml:space="preserve">marzo-de-2021-a-30-de-noviembre-de-2024
Boletín feminicidio:
</t>
    </r>
    <r>
      <rPr>
        <sz val="13"/>
        <color rgb="FF000000"/>
        <rFont val="Arial"/>
        <family val="2"/>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</si>
  <si>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</si>
  <si>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</si>
  <si>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</si>
  <si>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</si>
  <si>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</si>
  <si>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</si>
  <si>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</si>
  <si>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</si>
  <si>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</si>
  <si>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</si>
  <si>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</si>
  <si>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</si>
  <si>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</si>
  <si>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 xml:space="preserve">Se realiza la consolidación de datos y documentos públicados en el Observatorio de Mujeres y Equidad de Género - OMEG con corte a 31 de mayo, lo que permite contar con información actualizada, robusta y oportuna sobre la situación de derechos de las mujeres en Bogotá, para la toma de decisiones de la gestión pública	</t>
  </si>
  <si>
    <t xml:space="preserve">Durante el mes de mayo se publicaron los siguientes boletines en la página web del OMEG: 
a. Reporte de atenciones SDMujer SiMisional, corte abril de 2025
b. Boletín de feminicidio corte abril de 2025. 
c. Reporte de atenciones Infocuidado corte febrero de 2025
Por otra parte, durante este periodo se avanzó en la consolidación de un boletín anual que informe sobre el estado de los derechos de las mujeres en Bogotá. Actualmente, se cuenta con la estructura y contenidos definidos para el desarrollo del producto en torno a los ocho derechos priorizados, lo que permite orientar de manera más precisa la elaboración de los insumos. De manera paralela, se desarrolló la versión preliminar en términos de diseño (para el derecho de Educación). </t>
  </si>
  <si>
    <r>
      <rPr>
        <b/>
        <sz val="12"/>
        <rFont val="Arial"/>
        <family val="2"/>
      </rPr>
      <t xml:space="preserve">Visualizador OMEG
</t>
    </r>
    <r>
      <rPr>
        <sz val="12"/>
        <rFont val="Arial"/>
        <family val="2"/>
      </rPr>
      <t xml:space="preserve">Se realizo la actualización de los tableros de Sistema Violeta, correspondientes a Medicina legal y SIEDCO con información a corte de 30 de Abril. 
</t>
    </r>
    <r>
      <rPr>
        <b/>
        <sz val="12"/>
        <rFont val="Arial"/>
        <family val="2"/>
      </rPr>
      <t xml:space="preserve">
Infocuidado</t>
    </r>
    <r>
      <rPr>
        <sz val="12"/>
        <color theme="1"/>
        <rFont val="Arial"/>
        <family val="2"/>
      </rPr>
      <t xml:space="preserve">
Para el visualizador de datos de InfoCuidado, se actualizó el modelo de datos en PostgreSQL, se renovó el look &amp; feel del micrositio según el diseño aprobado por comunicaciones, se incorporaron los tableros de sectores en Power BI Embedded y se volcó  la información a corte del 28 de febrero de 2025. Además, se realizó una prueba conjunta de interacción con los tableros para garantizar su correcto funcionamiento y se completaron los ajustes necesarios para que todo esté listo para el lanzamiento. 
Dentro de la secciones del visualizador de datos podemos encontrar:
Home del Visualizador
Datos generales del Sistema de Cuidado: Información sociodemográfica, otros datos de interés, sectores
Manzanas del Cuidado: Información sociodemográfica, otros datos de interés, sectores
Buses del Cuidado: Información sociodemográfica, otros datos de interés, sectores
Asistencia Personal: Información sociodemográfica, otros datos de interés, sectores
Unidades Operativas del Cuidado: Información sociodemográfica, otros datos de interés, sectores</t>
    </r>
  </si>
  <si>
    <r>
      <rPr>
        <b/>
        <sz val="11"/>
        <color rgb="FF000000"/>
        <rFont val="Calibri"/>
        <family val="2"/>
        <scheme val="minor"/>
      </rPr>
      <t xml:space="preserve">Reporte Atenciones SiMisional
</t>
    </r>
    <r>
      <rPr>
        <u/>
        <sz val="11"/>
        <color rgb="FF0070C0"/>
        <rFont val="Calibri"/>
        <family val="2"/>
        <scheme val="minor"/>
      </rPr>
      <t xml:space="preserve">https://omeg.sdmujer.gov.co/phocadownload/2025/RepAtenciones_Consolidado_ABR2025.pdf
</t>
    </r>
    <r>
      <rPr>
        <b/>
        <sz val="11"/>
        <color rgb="FF000000"/>
        <rFont val="Calibri"/>
        <family val="2"/>
        <scheme val="minor"/>
      </rPr>
      <t xml:space="preserve">Boletin de feminicidio
</t>
    </r>
    <r>
      <rPr>
        <u/>
        <sz val="11"/>
        <color rgb="FF0070C0"/>
        <rFont val="Calibri"/>
        <family val="2"/>
        <scheme val="minor"/>
      </rPr>
      <t xml:space="preserve">https://omeg.sdmujer.gov.co/index.php/component/phocadownload/category/99
</t>
    </r>
    <r>
      <rPr>
        <b/>
        <sz val="11"/>
        <color rgb="FF000000"/>
        <rFont val="Calibri"/>
        <family val="2"/>
        <scheme val="minor"/>
      </rPr>
      <t xml:space="preserve">Infocuidado
</t>
    </r>
    <r>
      <rPr>
        <u/>
        <sz val="11"/>
        <color rgb="FF0070C0"/>
        <rFont val="Calibri"/>
        <family val="2"/>
        <scheme val="minor"/>
      </rPr>
      <t xml:space="preserve">https://omeg.sdmujer.gov.co/phocadownload/2025/Consolidado_ReporteInfoCuidado_Feb_2025.pdf
</t>
    </r>
  </si>
  <si>
    <r>
      <t xml:space="preserve">Soportes actualización visualizadores
https://secretariadistritald.sharepoint.com/:f:/s/ContratacinSPI-2022/EpbgBBH0QiBAuN3vidMJGI0BffGRo-jEMOvz-sXXhUFzkw?e=udALgr
Link público del visualizador:
</t>
    </r>
    <r>
      <rPr>
        <u/>
        <sz val="13"/>
        <color rgb="FF004F88"/>
        <rFont val="Arial"/>
        <family val="2"/>
      </rPr>
      <t>https://infocuidado.sdmujer.gov.co/</t>
    </r>
  </si>
  <si>
    <t>Se realiza la consolidación de datos y documentos públicados en el Observatorio de Mujeres y Equidad de Género - OMEG con corte a 30 de junio, lo que permite contar con información actualizada, robusta y oportuna sobre la situación de derechos de las mujeres en Bogotá, para la toma de decisiones de la gestión pública</t>
  </si>
  <si>
    <t>Durante el mes de junio se publicaron los siguientes boletines en la página web del OMEG: 
a. Reporte de atenciones SDMujer, SiMisional, corte mayo 2025. 
b. Reporte InfoCuidado corte Marzo de 2025 
c. Boletín de feminicidio de junio de 2025.
d. Informe de cumplimiento del Acuerdo 623 de 2015</t>
  </si>
  <si>
    <t>Infocuidado
Durante el mes de junio se realizaron avances significativos en la evolución del Visualizador de Datos de InfoCuidado, destacando las siguientes actividades:
1.	Actualización y evolución del modelo de datos:
	Se continuó con la actualización estructural del modelo de datos en PostgreSQL, incorporando nuevas tablas y relaciones para integrar los datos provenientes de la fuente Dalberg.
	Se agregó la nueva tabla atenciones_dalberg, la cual permitirá consolidar la información histórica hasta marzo de 2023 y articularla con la información operativa a partir de abril del mismo año.
2.	Procesamiento de datos e integración al modelo:
    Se construyó un nuevo notebook de procesamiento orientado a la carga, transformación y limpieza de los archivos Excel, datos dalberg, relacionados con los modelos de operación Buses del Cuidado y Manzanas del Cuidado.
    Estos datos fueron integrados al modelo actual de InfoCuidado, con miras a habilitar la versión 2.0 del visualizador, centrada en tableros de atenciones por modelo de operación, alineados con la estructura actual de los tableros de personas.
3.	Construcción de vista consolidada:
    Se creó una nueva vista en PostgreSQL que consolida la información de atenciones de distintas fuentes y periodos. Esta vista será la fuente principal para los futuros tableros de atención, facilitando su actualización, filtrado y despliegue eficiente en Power BI.
4. Actualización de corte y revisión de informes:
    Se actualizan los datos del visualizador con el corte al 31 de marzo de 2025, garantizando la consistencia con los periodos reportados.
    Asimismo, se realizó una revisión exhaustiva de los informes de Power BI del visualizador, verificando la coherencia de los datos y el correcto funcionamiento de filtros, visualizaciones y descripciones contextuales.
5.	Ajustes gráficos y mejoras al visualizador:
    Se atendió una solicitud de la Subsecretaría de Cuidado y Políticas de Igualdad para realizar una actualización del lenguaje visual y textual del micrositio, con el objetivo de mejorar la experiencia de navegación, la comprensión de los contenidos y la armonización con los lineamientos de comunicación institucional.
    Se aplicaron correcciones menores en textos, títulos y componentes gráficos, lo cual fue verificado mediante una prueba conjunta de navegación e interacción con los tableros desplegados en Power BI Embedded.visualizador y mejorar la experiencia del usuario dentro de la plataforma. Todo esto dirigido al despliegue en medios del visualizador de infocuidado.
6. Montaje de área de pruebas y base de datos de pruebas
    Se realiza el montaje de pruebas bajo el dominio http://infocuidadoapp.eastus.cloudapp.azure.com/ y se realiza el montaje de la base de datos de pruebas devmdm_2025, esto para realizar las pruebas del montaje de tableros de atenciones y cambios al visualizador
7. Lanzamiento del visualizador
 Se hizo el lanzamiento del visualizador de infocuidado en dos espacios del mecanismo de gobernanza del Sistema de Cuidado: 1) Tercera Mesa Técnica de InfoCuidado (12 junio) y 2) Comisión Intersectorial de Cuidado (27 junio).</t>
  </si>
  <si>
    <r>
      <rPr>
        <b/>
        <sz val="13"/>
        <color rgb="FF000000"/>
        <rFont val="Arial"/>
        <family val="2"/>
      </rPr>
      <t xml:space="preserve">SiMisional: 
</t>
    </r>
    <r>
      <rPr>
        <u/>
        <sz val="13"/>
        <color theme="4"/>
        <rFont val="Arial"/>
        <family val="2"/>
      </rPr>
      <t xml:space="preserve">https://omeg.sdmujer.gov.co/index.php/component/phocadownload/category/88
https://omeg.sdmujer.gov.co/phocadownload/2025/RepAtenciones_Consolidado_MAYO2025_2.pdf
</t>
    </r>
    <r>
      <rPr>
        <sz val="13"/>
        <color rgb="FF000000"/>
        <rFont val="Arial"/>
        <family val="2"/>
      </rPr>
      <t xml:space="preserve">
</t>
    </r>
    <r>
      <rPr>
        <b/>
        <sz val="13"/>
        <color rgb="FF000000"/>
        <rFont val="Arial"/>
        <family val="2"/>
      </rPr>
      <t xml:space="preserve">Infocuidado: 
</t>
    </r>
    <r>
      <rPr>
        <u/>
        <sz val="13"/>
        <color theme="4"/>
        <rFont val="Arial"/>
        <family val="2"/>
      </rPr>
      <t xml:space="preserve">https://omeg.sdmujer.gov.co/index.php/component/phocadownload/category/98
https://omeg.sdmujer.gov.co/phocadownload/2025/Consolidado_ReporteInfoCuidado_Marzo_2025.pdf
</t>
    </r>
    <r>
      <rPr>
        <b/>
        <sz val="13"/>
        <color rgb="FF000000"/>
        <rFont val="Arial"/>
        <family val="2"/>
      </rPr>
      <t xml:space="preserve">
Boletín feminicidio:
</t>
    </r>
    <r>
      <rPr>
        <u/>
        <sz val="13"/>
        <color theme="4"/>
        <rFont val="Arial"/>
        <family val="2"/>
      </rPr>
      <t>https://omeg.sdmujer.gov.co/index.php/component/phocadownload/category/99
https://omeg.sdmujer.gov.co/phocadownload/2025/Ficha_Fem</t>
    </r>
    <r>
      <rPr>
        <u/>
        <sz val="13"/>
        <color theme="8"/>
        <rFont val="Arial"/>
        <family val="2"/>
      </rPr>
      <t xml:space="preserve">inicidio_Junio_270625.pdf
</t>
    </r>
    <r>
      <rPr>
        <b/>
        <sz val="13"/>
        <color rgb="FF000000"/>
        <rFont val="Arial"/>
        <family val="2"/>
      </rPr>
      <t xml:space="preserve">
Informe Cumplimiento:
</t>
    </r>
    <r>
      <rPr>
        <u/>
        <sz val="13"/>
        <color theme="4"/>
        <rFont val="Arial"/>
        <family val="2"/>
      </rPr>
      <t>https://omeg.sdmujer.gov.co/index.php/component/phocadownload/category/2?Itemid=368
https://omeg.sdmujer.gov.co/phocadownload/2025/Participacion_Admon_Mujeres_3.pd</t>
    </r>
    <r>
      <rPr>
        <u/>
        <sz val="13"/>
        <color theme="8"/>
        <rFont val="Arial"/>
        <family val="2"/>
      </rPr>
      <t>f</t>
    </r>
  </si>
  <si>
    <t>Soportes actualización visualizadores
https://secretariadistritald.sharepoint.com/sites/ContratacinSPI-2022/Documentos%20compartidos/Forms/AllItems.aspx?id=%2Fsites%2FContratacinSPI%2D2022%2FDocumentos%20compartidos%2FGeneral%2F2025%5FSCPI%2FOAP%2F8181%20Producci%C3%B3n%20de%20informaci%C3%B3n%20sobre%20los%20derechos%20de%20las%20mujeres%2FPlan%20de%20Acci%C3%B3n%20PI%208181%5F2025%2F5%2E%20Seguimieto%5FJunio%5F2025%2FActividad%201%2FTarea%203&amp;viewid=6022569d%2Dd818%2D4ad3%2Dbf7f%2Dc2acb9faf82f&amp;p=true&amp;ga=1
Link público del visualizador:
https://infocuidado.sdmujer.gov.co/"	
Link de pruebas del visualizador
http://infocuidadoapp.eastus.cloudapp.azure.com/
Lanzamiento del visualizador: 1) Acta mesa técnica de infocuidado 12 junio; 2) Presentación Comisión Intersectorial de Cuidado</t>
  </si>
  <si>
    <t xml:space="preserve">Se realiza la consolidación de datos y documentos públicados en el Observatorio de Mujeres y Equidad de Género - OMEG para el mes de julio, lo que permite contar con información actualizada, robusta y oportuna sobre la situación de derechos de las mujeres en Bogotá. </t>
  </si>
  <si>
    <t>Durante el mes de julio se publicaron los siguientes boletines en la página web del OMEG: 
a. Reporte de atenciones SDMujer SiMisional, corte junio de 2025
c. Boletín de feminicidio corte junio de 2025. 
b. Reporte de atenciones Inforcuidado corte abril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</si>
  <si>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30 de junio 
</t>
    </r>
    <r>
      <rPr>
        <b/>
        <sz val="10"/>
        <color theme="1"/>
        <rFont val="Arial"/>
        <family val="2"/>
      </rPr>
      <t>Visualizador INFOCUIDADO</t>
    </r>
    <r>
      <rPr>
        <sz val="10"/>
        <color theme="1"/>
        <rFont val="Arial"/>
        <family val="2"/>
      </rPr>
      <t xml:space="preserve">
1. Integración de datos de Dalberg con datos de atenciones
Durante el mes de julio se avanzó en la integración efectiva de los datos provenientes del estudio Dalberg con la estructura general de atenciones del Sistema de Cuidado. Esta labor implicó, normalización de variables clave y la incorporación de registros históricos al flujo de trabajo del visualizador.
La integración permitió consolidar una visión transversal de los servicios prestados antes y después del lanzamiento del sistema operativo en abril de 2023, facilitando así el análisis longitudinal de las atenciones.
2. Actualización de datos con corte al 30 de abril de 2025
Se actualizó la base de datos de producción en PostgreSQL y las vistas asociadas al visualizador con el corte actualizado al 30 de abril de 2025, garantizando que los datos reflejen las atenciones más recientes reportadas por las entidades operadoras.
Esta actualización fue validada mediante consultas de control, pruebas de visualización y revisión cruzada con los datos cargados por los equipos de operación sectorial.
3. Desarrollo de tableros de atenciones y revisión de datos
Se desarrollaron nuevos tableros temáticos de atenciones, los cuales permiten explorar y analizar los servicios prestados por modelo de operación. Estos tableros replican la estructura y lógica ya aplicada a los tableros de personas, lo que permite mantener coherencia en la experiencia de usuario.
Adicionalmente, se realizaron validaciones detalladas de los datos desplegados en Power BI, incluyendo revisión de filtros, etiquetas, medidas DAX y coherencia entre las cifras reportadas y los datos origen en PostgreSQL.
4. Desarrollo de funcionalidades de soporte: botón de transición, cambios estructurales y servicios web
Como parte del fortalecimiento de la infraestructura técnica, se implementó un nuevo botón de transición entre tableros, el cual mejora la navegación y experiencia del usuario dentro del visualizador.
Asimismo, se llevaron a cabo ajustes en la estructura de la base de datos, principalmente para soportar nuevas relaciones entre tablas de atenciones y metadata de servicios. Esto incluyó la creación de campos adicionales, nuevos índices y ajustes en claves foráneas.
En paralelo, se actualizó el servicio web que permite alimentar dinámicamente la aplicación de soporte para tableros de atención.
5. Análisis inicial del Sistema de Cargue
Se realizó un primer acercamiento al análisis del sistema de cargue de datos, orientado a revisar el formato unificado de recolección de datos para las distintas entidades que hacen parte del Sistema de Cuidado. Este análisis tuvo como objetivos:
	•	Identificar la estructura del formato.
	•	Evaluar la viabilidad de procesamiento automático de los formatos.
	•	Establecer criterios iniciales para la validación y estandarización de los datos.
Este diagnóstico será la base para definir los lineamientos técnicos del futuro Sistema de Cargue y Validación Automatizada, previsto para la siguiente fase del proyecto.</t>
    </r>
  </si>
  <si>
    <r>
      <t xml:space="preserve">Inventario de publicaciones del OMEG
</t>
    </r>
    <r>
      <rPr>
        <sz val="13"/>
        <color rgb="FF0070C0"/>
        <rFont val="Arial"/>
        <family val="2"/>
      </rPr>
      <t>https://secretariadistritald.sharepoint.com/:f:/s/ContratacinSPI-2022/EttVAD3jxMlKuMQZLYR4DOIB-GqAlCclpbyYMFxcj6hTIQ?e=Q6YE30</t>
    </r>
  </si>
  <si>
    <r>
      <rPr>
        <b/>
        <sz val="13"/>
        <rFont val="Arial"/>
        <family val="2"/>
      </rPr>
      <t>SiMisional</t>
    </r>
    <r>
      <rPr>
        <sz val="13"/>
        <rFont val="Arial"/>
        <family val="2"/>
      </rPr>
      <t xml:space="preserve">
</t>
    </r>
    <r>
      <rPr>
        <sz val="13"/>
        <color rgb="FF0070C0"/>
        <rFont val="Arial"/>
        <family val="2"/>
      </rPr>
      <t>https://omeg.sdmujer.gov.co/index.php/component/phocadownload/category/88-servicios-sd-mujer?download=1005:reporte-de-atenciones-secretaria-distrital-de-la-mujer-del-1-de-enero-a-30-de-junio-de-2025</t>
    </r>
    <r>
      <rPr>
        <sz val="13"/>
        <rFont val="Arial"/>
        <family val="2"/>
      </rPr>
      <t xml:space="preserve">
(Archivo: RepAtenciones_Consolidado_JUNIO2025)
</t>
    </r>
    <r>
      <rPr>
        <b/>
        <sz val="13"/>
        <rFont val="Arial"/>
        <family val="2"/>
      </rPr>
      <t>Infocuidado</t>
    </r>
    <r>
      <rPr>
        <sz val="13"/>
        <rFont val="Arial"/>
        <family val="2"/>
      </rPr>
      <t xml:space="preserve">
</t>
    </r>
    <r>
      <rPr>
        <sz val="13"/>
        <color rgb="FF0070C0"/>
        <rFont val="Arial"/>
        <family val="2"/>
      </rPr>
      <t xml:space="preserve">https://omeg.sdmujer.gov.co/index.php/component/phocadownload/category/98-info-cuidado?download=1004:reporte-infocuidado-del-1-de-marzo-de-2021-a-30-de-abril-de-2025
</t>
    </r>
    <r>
      <rPr>
        <sz val="13"/>
        <rFont val="Arial"/>
        <family val="2"/>
      </rPr>
      <t xml:space="preserve">(Archivo: Consolidado_ReporteInfoCuidado_abril_2025.pdf)
</t>
    </r>
    <r>
      <rPr>
        <b/>
        <sz val="13"/>
        <rFont val="Arial"/>
        <family val="2"/>
      </rPr>
      <t>Boletín de feminicidios:</t>
    </r>
    <r>
      <rPr>
        <sz val="13"/>
        <rFont val="Arial"/>
        <family val="2"/>
      </rPr>
      <t xml:space="preserve">
</t>
    </r>
    <r>
      <rPr>
        <sz val="13"/>
        <color rgb="FF0070C0"/>
        <rFont val="Arial"/>
        <family val="2"/>
      </rPr>
      <t>https://omeg.sdmujer.gov.co/index.php/component/phocadownload/category/99-feminicidios-y-otras-violencias-contra-las-mujeres?download=1006:boletin-no7-feminicidios-y-otras-violencias-julio-2025</t>
    </r>
    <r>
      <rPr>
        <sz val="13"/>
        <rFont val="Arial"/>
        <family val="2"/>
      </rPr>
      <t xml:space="preserve">
(Archivo:Ficha_Feminicidio_Julio_220725.pdf)</t>
    </r>
  </si>
  <si>
    <r>
      <rPr>
        <b/>
        <sz val="13"/>
        <rFont val="Arial"/>
        <family val="2"/>
      </rPr>
      <t>Visualizador OMEG</t>
    </r>
    <r>
      <rPr>
        <sz val="13"/>
        <rFont val="Arial"/>
        <family val="2"/>
      </rPr>
      <t xml:space="preserve">
</t>
    </r>
    <r>
      <rPr>
        <sz val="11"/>
        <rFont val="Calibri"/>
        <family val="2"/>
        <scheme val="minor"/>
      </rPr>
      <t xml:space="preserve">
</t>
    </r>
    <r>
      <rPr>
        <sz val="11"/>
        <color rgb="FF0070C0"/>
        <rFont val="Calibri"/>
        <family val="2"/>
        <scheme val="minor"/>
      </rPr>
      <t>https://secretariadistritald.sharepoint.com/:f:/s/ContratacinSPI-2022/EqwKBoAaXLZKrjKehMfKBw8BOr4I6Ur1l8mNXhTDZnGPvQ?e=NmSbeG</t>
    </r>
    <r>
      <rPr>
        <sz val="11"/>
        <rFont val="Calibri"/>
        <family val="2"/>
        <scheme val="minor"/>
      </rPr>
      <t xml:space="preserve">
</t>
    </r>
    <r>
      <rPr>
        <b/>
        <sz val="11"/>
        <rFont val="Calibri"/>
        <family val="2"/>
        <scheme val="minor"/>
      </rPr>
      <t xml:space="preserve">
Visualizador INFOCUIDADO
</t>
    </r>
    <r>
      <rPr>
        <sz val="11"/>
        <rFont val="Calibri"/>
        <family val="2"/>
        <scheme val="minor"/>
      </rPr>
      <t xml:space="preserve">
</t>
    </r>
    <r>
      <rPr>
        <sz val="11"/>
        <color rgb="FF0070C0"/>
        <rFont val="Calibri"/>
        <family val="2"/>
        <scheme val="minor"/>
      </rPr>
      <t>https://secretariadistritald.sharepoint.com/:f:/s/ContratacinSPI-2022/EtUptcFi9YRDmUMOgPtaCNAByQSak5DaUf0ls3ENshukZQ?e=5F0fj3</t>
    </r>
  </si>
  <si>
    <t xml:space="preserve">Se realiza la consolidación de datos y documentos públicados en el Observatorio de Mujeres y Equidad de Género - OMEG actualizando el 100% de los datos estadísticos para el mes de agosto, lo que permite contar con información actualizada, robusta y oportuna sobre la situación de derechos de las mujeres en Bogotá. </t>
  </si>
  <si>
    <t>Durante el mes de agosto se publicaron los siguientes boletines en la página web del OMEG: 
a. Reporte de atenciones SDMujer SiMisional, corte julio de 2025
c. Boletín de feminicidio corte julio de 2025. 
b. Reporte de atenciones Inforcuidado corte mayo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</si>
  <si>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31 de julio 
</t>
    </r>
    <r>
      <rPr>
        <b/>
        <sz val="10"/>
        <color theme="1"/>
        <rFont val="Arial"/>
        <family val="2"/>
      </rPr>
      <t xml:space="preserve">Visualizador InfoCuidado
</t>
    </r>
    <r>
      <rPr>
        <sz val="10"/>
        <color theme="1"/>
        <rFont val="Arial"/>
        <family val="2"/>
      </rPr>
      <t>a.	Durante el mes de agosto se realizó la actualización del modelo de datos en la base PostgreSQL con el corte operativo correspondiente al 31 de mayo de 2025. En este proceso, además de volcar los nuevos registros de atenciones, se llevó a cabo la incorporación de variables clave relacionadas con la estrategia itinerante del Sistema de Cuidado.
b.	Se implementó y documentó un repositorio oficial del proyecto InfoCuidado, destinado a la persistencia del código fuente y los recursos asociados al desarrollo del visualizador y del sistema de cargue. Este repositorio permitirá: Garantizar la trazabilidad de versiones - Facilitar el trabajo colaborativo entre equipos técnicos - Centralizar los notebooks, scripts SQL, archivos de configuración y documentación técnica. La estructura del repositorio ha sido organizada por ramas (main, desarrollo, feature/tableros, feature/cargue, etc.) siguiendo buenas prácticas de control de versiones.
c.	Durante este periodo se inició el proceso de actualización del corte operativo al 30 de junio de 2025, el cual incluye validaciones de consistencia, control de duplicidad, y verificación de correspondencia entre campos críticos (modelo_operacion_id, persona_id, servicio_id, etc.). Hasta el momento, el volcado de datos se encuentra completo, pero está pendiente la revisión final y verificación cruzada con los tableros de Power BI y las vistas materializadas del modelo.
d.	Se dio inicio al desarrollo técnico del Sistema de Cargue de InfoCuidado, como parte de la estrategia de automatización y fortalecimiento de procesos de integración de datos provenientes de entidades aliadas. En esta fase inicial se logró: Crear el repositorio dedicado al sistema de cargue - Definir la estructura base de carpetas y archivos - Implementar el código inicial de la rama main, incluyendo el entorno base del proyecto, archivo README, configuraciones iniciales y primeras rutas para la recepción de archivos. Este sistema será clave para permitir la carga controlada de archivos Excel o CSV, su validación automatizada y posterior integración con la base de datos principal y los tableros de visualización.</t>
    </r>
  </si>
  <si>
    <r>
      <rPr>
        <b/>
        <sz val="13"/>
        <color theme="1"/>
        <rFont val="Arial"/>
        <family val="2"/>
      </rPr>
      <t xml:space="preserve">Inventario de publicaciones del OMEG
</t>
    </r>
    <r>
      <rPr>
        <sz val="13"/>
        <color rgb="FF0070C0"/>
        <rFont val="Arial"/>
        <family val="2"/>
      </rPr>
      <t xml:space="preserve">
https://secretariadistritald.sharepoint.com/:f:/s/ContratacinSPI-2022/EnKJdmjbnYROnsmCrrS8ItEBLOYcVd-UcxvKC7bWansTKw?e=prhO8r</t>
    </r>
  </si>
  <si>
    <r>
      <rPr>
        <b/>
        <sz val="13"/>
        <color theme="1"/>
        <rFont val="Arial"/>
        <family val="2"/>
      </rPr>
      <t>SiMisional</t>
    </r>
    <r>
      <rPr>
        <sz val="13"/>
        <color theme="1"/>
        <rFont val="Arial"/>
        <family val="2"/>
      </rPr>
      <t xml:space="preserve">
</t>
    </r>
    <r>
      <rPr>
        <sz val="13"/>
        <color rgb="FF0070C0"/>
        <rFont val="Arial"/>
        <family val="2"/>
      </rPr>
      <t>https://omeg.sdmujer.gov.co/index.php/component/phocadownload/category/88-servicios-sd-mujer?download=1008:reporte-de-atenciones-secretaria-distrital-de-la-mujer-del-1-de-enero-a-31-de-julio-de-2025</t>
    </r>
    <r>
      <rPr>
        <sz val="13"/>
        <color theme="1"/>
        <rFont val="Arial"/>
        <family val="2"/>
      </rPr>
      <t xml:space="preserve">
(Archivo: RepAtenciones_Consolidado_JULIO2025)
</t>
    </r>
    <r>
      <rPr>
        <b/>
        <sz val="13"/>
        <color theme="1"/>
        <rFont val="Arial"/>
        <family val="2"/>
      </rPr>
      <t>Infocuidado</t>
    </r>
    <r>
      <rPr>
        <sz val="13"/>
        <color theme="1"/>
        <rFont val="Arial"/>
        <family val="2"/>
      </rPr>
      <t xml:space="preserve">
</t>
    </r>
    <r>
      <rPr>
        <sz val="13"/>
        <color rgb="FF0070C0"/>
        <rFont val="Arial"/>
        <family val="2"/>
      </rPr>
      <t>https://omeg.sdmujer.gov.co/index.php/component/phocadownload/category/98-info-cuidado?download=1007:reporte-infocuidado-del-1-de-marzo-de-2021-a-31-de-mayo-de-2025</t>
    </r>
    <r>
      <rPr>
        <sz val="13"/>
        <color theme="1"/>
        <rFont val="Arial"/>
        <family val="2"/>
      </rPr>
      <t xml:space="preserve">
(Archivo: Consolidado_ReporteInfoCuidado_Mayo_2025)
</t>
    </r>
    <r>
      <rPr>
        <b/>
        <sz val="13"/>
        <color theme="1"/>
        <rFont val="Arial"/>
        <family val="2"/>
      </rPr>
      <t>Boletín de feminicidios:</t>
    </r>
    <r>
      <rPr>
        <sz val="13"/>
        <color theme="1"/>
        <rFont val="Arial"/>
        <family val="2"/>
      </rPr>
      <t xml:space="preserve">
</t>
    </r>
    <r>
      <rPr>
        <sz val="13"/>
        <color rgb="FF0070C0"/>
        <rFont val="Arial"/>
        <family val="2"/>
      </rPr>
      <t>https://omeg.sdmujer.gov.co/index.php/component/phocadownload/category/99-feminicidios-y-otras-violencias-contra-las-mujeres?download=1011:boletin-no8-feminicidios-y-otras-violencias-agosto-2025</t>
    </r>
    <r>
      <rPr>
        <sz val="13"/>
        <color theme="1"/>
        <rFont val="Arial"/>
        <family val="2"/>
      </rPr>
      <t xml:space="preserve">
(Archivo:Ficha_Feminicidio_260825)</t>
    </r>
  </si>
  <si>
    <r>
      <rPr>
        <b/>
        <sz val="13"/>
        <color theme="1"/>
        <rFont val="Arial"/>
        <family val="2"/>
      </rPr>
      <t>Visualizador OMEG</t>
    </r>
    <r>
      <rPr>
        <sz val="13"/>
        <color rgb="FF0070C0"/>
        <rFont val="Arial"/>
        <family val="2"/>
      </rPr>
      <t xml:space="preserve">
https://secretariadistritald.sharepoint.com/:f:/s/ContratacinSPI-2022/EnKJdmjbnYROnsmCrrS8ItEBLOYcVd-UcxvKC7bWansTKw?e=prhO8r
</t>
    </r>
    <r>
      <rPr>
        <sz val="13"/>
        <color theme="1"/>
        <rFont val="Arial"/>
        <family val="2"/>
      </rPr>
      <t xml:space="preserve">
</t>
    </r>
    <r>
      <rPr>
        <b/>
        <sz val="13"/>
        <color theme="1"/>
        <rFont val="Arial"/>
        <family val="2"/>
      </rPr>
      <t>Visualizador INFOCUIDADO</t>
    </r>
    <r>
      <rPr>
        <sz val="13"/>
        <color theme="1"/>
        <rFont val="Arial"/>
        <family val="2"/>
      </rPr>
      <t xml:space="preserve">
https://infocuidado.sdmujer.gov.co/  </t>
    </r>
  </si>
  <si>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</si>
  <si>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</si>
  <si>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</si>
  <si>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</si>
  <si>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</si>
  <si>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</si>
  <si>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</si>
  <si>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</si>
  <si>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</si>
  <si>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</si>
  <si>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</si>
  <si>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</si>
  <si>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</si>
  <si>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rgb="FF000000"/>
        <rFont val="Arial"/>
        <family val="2"/>
      </rPr>
      <t xml:space="preserve">Encuesta de Mujeres y Equidad de Género
</t>
    </r>
    <r>
      <rPr>
        <sz val="10"/>
        <color rgb="FF000000"/>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rgb="FF000000"/>
        <rFont val="Arial"/>
        <family val="2"/>
      </rPr>
      <t xml:space="preserve">Investigación Acoso Sexual en el Transporte y Espacio Público en Bogotá
</t>
    </r>
    <r>
      <rPr>
        <sz val="10"/>
        <color rgb="FF000000"/>
        <rFont val="Arial"/>
        <family val="2"/>
      </rPr>
      <t xml:space="preserve">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rgb="FF000000"/>
        <rFont val="Arial"/>
        <family val="2"/>
      </rPr>
      <t xml:space="preserve">Investigación caracterización de personas que realizan Actividades Sexuales Pagadas en Bogotá
</t>
    </r>
    <r>
      <rPr>
        <sz val="10"/>
        <color rgb="FF000000"/>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rgb="FF000000"/>
        <rFont val="Arial"/>
        <family val="2"/>
      </rPr>
      <t xml:space="preserve">Otros temas
</t>
    </r>
    <r>
      <rPr>
        <sz val="10"/>
        <color rgb="FF000000"/>
        <rFont val="Arial"/>
        <family val="2"/>
      </rPr>
      <t xml:space="preserve">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</si>
  <si>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</si>
  <si>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</si>
  <si>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 de Bogotá</t>
    </r>
    <r>
      <rPr>
        <sz val="10"/>
        <color rgb="FF000000"/>
        <rFont val="Arial"/>
        <family val="2"/>
      </rPr>
      <t xml:space="preserve">:
a. Avance el el diseño de investigación intermedia, enfocado en la identificación de la cadena de valor de la PPMyEG. 
b. Avance en el diseño de la investigación intermedia, mediante una mesa de trabajo entre profesionales de la SDMujer y la SDPlaneación, para la retroalimentación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Estudio predictivo sobre atenciones y riesgo de feminicidio.</t>
    </r>
    <r>
      <rPr>
        <sz val="10"/>
        <color rgb="FF000000"/>
        <rFont val="Arial"/>
        <family val="2"/>
      </rPr>
      <t xml:space="preserve"> 
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Transmilenio,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</si>
  <si>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t>
  </si>
  <si>
    <t xml:space="preserve">La participación de las mujeres en los estudios e investigaciones que adelanta el Observatorio de Mujeres y Equidad de Género - OMEG, es un beneficio que se obtiene en doble vía, por una parte la ciudadanía puede aportar desde sus realidades, además de reconocer y comprender otros fenomenos mediante el acceso y uso de información robusta y actualizada, por otra parte, las instituciones y otros actores de interes cuentan con información para la toma de decisiones basadas en la evidencia. </t>
  </si>
  <si>
    <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del alcance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Actualización de la encuesta de Mujeres y Equidad de Género:</t>
    </r>
    <r>
      <rPr>
        <sz val="10"/>
        <color rgb="FF000000"/>
        <rFont val="Arial"/>
        <family val="2"/>
      </rPr>
      <t xml:space="preserve">
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
Definición del alcance técnico y operativo del estudio territorializado del cuidado.
</t>
    </r>
    <r>
      <rPr>
        <b/>
        <sz val="10"/>
        <color rgb="FF000000"/>
        <rFont val="Arial"/>
        <family val="2"/>
      </rPr>
      <t>Investigación Acoso Sexual en el Transporte y Espacio Público en Bogotá</t>
    </r>
    <r>
      <rPr>
        <sz val="10"/>
        <color rgb="FF000000"/>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Investigación caracterización de personas que realizan Actividades Sexuales Pagadas en Bogotá</t>
    </r>
    <r>
      <rPr>
        <sz val="10"/>
        <color rgb="FF000000"/>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</si>
  <si>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direccionamiento estratégico de manera permanente por el equipo directivo de la entidad y la Alcaldía Mayor
e. Documento documento preliminar de resultados de la investigación sobre el fenómeno del feminicidio en Bogotá</t>
  </si>
  <si>
    <t>Con el objetivo de robustecer la implementación de método estadísticos usados en la de la investigación “Comprendiendo el fenómeno del feminicidio en Bogotá”, desde el mes de marzo se viene trabajando en un acuerdo de intercambio de información con la Pontificia Universidad Javeriana que, una vez firmado por las partes, permitirá el trabajo articulado entre contratistas de la SDMujer y profesionales e investigadoras del Instituto de Salud Pública de la Universidad. Este ejercicio adicional ha generado retrasos asociados al proceso de firma del acuerdo. Sin embargo, uno de los productos escritos de dicha investigación se tendrá listo final del mes de Julio. Esta fecha estimada se refleja en el cronograma (que establece tiempos de revisión y diagramación) y los avances se pueden constatar en el documento preliminar de resultados.</t>
  </si>
  <si>
    <t>Los estudios e investigaciones del Observatorio de Mujeres y Equidad de Género - OMEG -, permiten explorar temas relevantes para las mujeres de la ciudad y profundizar en temas que no han sido explorados de manera suficiente, todo esto, para que la ciudadanía, y demás actores público - privados cuenten con datos sobre los derechos de las mujeres actualizados, analizados desde enfoques de derechos, género y otros, para la toma de decisiones.</t>
  </si>
  <si>
    <r>
      <t xml:space="preserve">Durante el mes de julio,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 una propuesta de cadena de valor, en donde se identifican los procesos de la Política Pública de Mujeres y Equidad de Género a evaluar, que fue socializada y retroalimentada por las directivas de la entidad. 
</t>
    </r>
    <r>
      <rPr>
        <b/>
        <sz val="10"/>
        <color rgb="FF000000"/>
        <rFont val="Arial"/>
        <family val="2"/>
      </rPr>
      <t>Actualización de la encuesta de Mujeres y Equidad de Género:</t>
    </r>
    <r>
      <rPr>
        <sz val="10"/>
        <color rgb="FF000000"/>
        <rFont val="Arial"/>
        <family val="2"/>
      </rPr>
      <t xml:space="preserve">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t>
    </r>
    <r>
      <rPr>
        <b/>
        <sz val="10"/>
        <color rgb="FF000000"/>
        <rFont val="Arial"/>
        <family val="2"/>
      </rPr>
      <t xml:space="preserve">Estudio territorializado sobre trabajo de cuidado no remunerado en Bogotá. </t>
    </r>
    <r>
      <rPr>
        <sz val="10"/>
        <color rgb="FF000000"/>
        <rFont val="Arial"/>
        <family val="2"/>
      </rPr>
      <t xml:space="preserve">
Definición de una hoja de ruta para la elaboración de anexo técnico. 
</t>
    </r>
    <r>
      <rPr>
        <b/>
        <sz val="10"/>
        <color rgb="FF000000"/>
        <rFont val="Arial"/>
        <family val="2"/>
      </rPr>
      <t>Investigación Acoso Sexual en el Transporte y Espacio Público en Bogotá</t>
    </r>
    <r>
      <rPr>
        <sz val="10"/>
        <color rgb="FF000000"/>
        <rFont val="Arial"/>
        <family val="2"/>
      </rPr>
      <t xml:space="preserve">
Se diseñaron y llevaron a cabo grupos focales para el levantamiento de información cualitativa, y se ha avanzado en la articulación con la empresa Transmilenio SA para el levantamiento de datos cuantitativos. 
</t>
    </r>
    <r>
      <rPr>
        <b/>
        <sz val="10"/>
        <color rgb="FF000000"/>
        <rFont val="Arial"/>
        <family val="2"/>
      </rPr>
      <t xml:space="preserve">Comprendiendo el fenómeno del feminicidio en Bogotá. </t>
    </r>
    <r>
      <rPr>
        <sz val="10"/>
        <color rgb="FF000000"/>
        <rFont val="Arial"/>
        <family val="2"/>
      </rPr>
      <t xml:space="preserve">
Se cuenta con el documento final de resultados de la investigación sobre el fenómeno del feminicidio en Bogotá. Adicionalmente se diseñaron y llevaron a cabo grupos focales para el levantamiento de información cualitativa que permita una mejor comprensión del fenómeno.
</t>
    </r>
    <r>
      <rPr>
        <b/>
        <sz val="10"/>
        <color rgb="FF000000"/>
        <rFont val="Arial"/>
        <family val="2"/>
      </rPr>
      <t xml:space="preserve">Investigación caracterización de personas que realizan Actividades Sexuales Pagadas en Bogotá
</t>
    </r>
    <r>
      <rPr>
        <sz val="10"/>
        <color rgb="FF000000"/>
        <rFont val="Arial"/>
        <family val="2"/>
      </rPr>
      <t>La presente investigación hace parte de los compromisos de Política Pública de Actividades Sexuales Pagadas, por este su reporte se continuara en dicho instrumento evitando una duplicidad de productos.</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</si>
  <si>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e. Documento de resultados de la investigación sobre el fenómeno del feminicidio en Bogotá</t>
  </si>
  <si>
    <t xml:space="preserve">Se cuenta con el documento de resultados de la investigación sobre el fenómeno del feminicidio en Bogotá lo que permite avanzar en la producción de una de las cuatro investigaciones programadas para la vigencia 2025. El documento será diagramado y publicado en el mes de agosto. </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</si>
  <si>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</si>
  <si>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r>
      <t xml:space="preserve">Durante el mes de agosto,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
Evaluación Intermedia de la Política Pública de Mujeres y Equidad de Género:
</t>
    </r>
    <r>
      <rPr>
        <sz val="10"/>
        <color rgb="FF000000"/>
        <rFont val="Arial"/>
        <family val="2"/>
      </rPr>
      <t xml:space="preserve">Avances en el proceso de aprobación del diseño de investigación de la evaluación intermedia, y diseño de instrumento de recolección de información para la misma. 
</t>
    </r>
    <r>
      <rPr>
        <b/>
        <sz val="10"/>
        <color rgb="FF000000"/>
        <rFont val="Arial"/>
        <family val="2"/>
      </rPr>
      <t>Actualización de la encuesta de Mujeres y Equidad de Género:</t>
    </r>
    <r>
      <rPr>
        <sz val="10"/>
        <color rgb="FF000000"/>
        <rFont val="Arial"/>
        <family val="2"/>
      </rPr>
      <t xml:space="preserve">
Evaluación de las propuestas presentadas en el marco del concurso de meritos para la implementación de la encuesta de mujeres y equidad de género. 
</t>
    </r>
    <r>
      <rPr>
        <b/>
        <sz val="10"/>
        <color rgb="FF000000"/>
        <rFont val="Arial"/>
        <family val="2"/>
      </rPr>
      <t xml:space="preserve">Estudio territorializado sobre trabajo de cuidado no remunerado en Bogotá: </t>
    </r>
    <r>
      <rPr>
        <sz val="10"/>
        <color rgb="FF000000"/>
        <rFont val="Arial"/>
        <family val="2"/>
      </rPr>
      <t xml:space="preserve">
Avance en el diseño del anexo técnico para del concurso de meritos para la implementación de la encuesta de cuidado de Bogotá. 
</t>
    </r>
    <r>
      <rPr>
        <b/>
        <sz val="10"/>
        <color rgb="FF000000"/>
        <rFont val="Arial"/>
        <family val="2"/>
      </rPr>
      <t>Investigación Acoso Sexual en el Transporte y Espacio Público en Bogotá:</t>
    </r>
    <r>
      <rPr>
        <sz val="10"/>
        <color rgb="FF000000"/>
        <rFont val="Arial"/>
        <family val="2"/>
      </rPr>
      <t xml:space="preserve">
Diseño de formatos para la recolección de información cuantitativa sobre el acoso en Bogotá, reuniones para estabelecer estrategias de trabajo conjuntas con Transmilenio, capacitaciones para apoyar el levantamiento de informacion, y redacción de documentos técnicos para el levantamiento de información. 
</t>
    </r>
    <r>
      <rPr>
        <b/>
        <sz val="10"/>
        <color rgb="FF000000"/>
        <rFont val="Arial"/>
        <family val="2"/>
      </rPr>
      <t xml:space="preserve">Comprendiendo el fenómeno del feminicidio en Bogotá. </t>
    </r>
    <r>
      <rPr>
        <sz val="10"/>
        <color rgb="FF000000"/>
        <rFont val="Arial"/>
        <family val="2"/>
      </rPr>
      <t xml:space="preserve">
Publicación de los principales resultados de la investigación en la página del Observatorio de Mujeres y Equidad de Género. </t>
    </r>
  </si>
  <si>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t>
  </si>
  <si>
    <t>La ciudadanía se beneficia directamente de este trabajo institucional, ya que la evaluación de la Política de Mujeres y la actualización de la encuesta de Equidad de Género permitirán diseñar programas públicos más efectivos y mejor dirigidos a las necesidades reales de las mujeres. La investigación sobre acoso sexual en el transporte, realizada en alianza con TransMilenio, se traducirá en entornos más seguros para todas. Además, el estudio sobre el trabajo de cuidado no remunerado visibilizará esta labor esencial, sentando las bases para políticas de reconocimiento y redistribución, mientras que la investigación sobre feminicidios es fundamental para prevenir y erradicar la violencia más extrema contra las mujeres</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</si>
  <si>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</si>
  <si>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</si>
  <si>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</si>
  <si>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</si>
  <si>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</si>
  <si>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</si>
  <si>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</si>
  <si>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</si>
  <si>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</si>
  <si>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</si>
  <si>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</si>
  <si>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</si>
  <si>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</si>
  <si>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</si>
  <si>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</si>
  <si>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</si>
  <si>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</si>
  <si>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</si>
  <si>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</si>
  <si>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</si>
  <si>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</si>
  <si>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</si>
  <si>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</si>
  <si>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Durante el mes de mayo se inicia el diseño de la investigación intermedia, enfocado en la identificación de la cadena de valor de la Política Pública de Mujeres y Equidad de Género, para esto se realizó un trabajo mancomunado entre el equipo de la Secretaría Distrital de Planeación y el equipo del Observatorio de Mujeres y Equidad de Género de Bogotá - OMEG</t>
  </si>
  <si>
    <t>Durante el mes de mayo se realizó el codiseño del instrumento de levantamiento de información de la Encuesta de Mujeres y Equidad de Género, que es la principal fuente para la investigación, esto mediante la articulación interna de equipos misionales de la entidad</t>
  </si>
  <si>
    <r>
      <t xml:space="preserve">Como parte de las acciones de elaboración de estudios e investigación del OMEG, se realizaron los siguientes avances en el mes de mayo:
Estudio predictivo sobre atenciones y riesgo de feminicidio. 
</t>
    </r>
    <r>
      <rPr>
        <sz val="10"/>
        <color rgb="FF000000"/>
        <rFont val="Arial"/>
        <family val="2"/>
      </rPr>
      <t xml:space="preserve">a. Avance en el diseño de una propuesta de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acoso sexual en el transporte y espacio público. 
b. Socialización y aprobación de la propuesta de diseño de investigación sobre acoso sexual en el transporte y espacio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</si>
  <si>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Anexo 1. Diseño de investigacion_cadena de valor. 
Anexo 2. Articulación cadena de valor Secretaría Distrital de Planeación y OMEG</t>
  </si>
  <si>
    <t>Anexo 1. Mesas de codiseño de instrumento de levantamiento de información</t>
  </si>
  <si>
    <t>Anexo 1. Propuesta de diseño de estudio predictivo
Anexo 2. Cronograma para la ejecución del estudio predictivo 
Anexo 3. Contraste encuesta acoso
Anexo 4. Acta de reunión de socialización 
Anexo 5. Matriz datos 2023-2024.
Anexo 6 y 7. Presentaciones de PowerPoint
Anexo 8. Documento definición de variables ASP
Anexo 9. Matriz de variables ASP</t>
  </si>
  <si>
    <t xml:space="preserve">Durante el mes de junio, se avanzó en la definición del alcance de la de la evaluación intermedia de la Política Pública de Mujeres y Equidad de Género, estableciendo un análisis costo – beneficio, recursos disponibles, ventajas y desventajas, y evaluación de posibles escenarios de acción. </t>
  </si>
  <si>
    <t>Durante el mes de junio se avanzó en los siguientes productos para la actualizacipon de la encuesta de Mujeres y Equidad de Género:
 a. Versión final del estudio del sector para la elaboración del pliego de condiciones, en el marco de la licitación pública por consurso de méritos del servicio de implementación de la Encuesta de Mujeres y Equidad de Género. 
b. Versión final del anexo técnico para la elaboración del pliego de condiciones, en el marco de la licitación pública por consurso de méritos del servicio de implementación de la Encuesta de Mujeres y Equidad de Género. 
c. Versión final de los estudios previos para la elaboración del pliego de condiciones, en el marco de la licitación pública por concurso de méritos del servicio de implementación de la Encuesta de Mujeres y Equidad de Género.
d. Presentación de power point explicando el del proceso de re-diseño de la Encuesta de Mujeres y Equidad de Género. 
e. Propuesta para la Encuesta de Mujeres y Equidad de Género</t>
  </si>
  <si>
    <r>
      <t xml:space="preserve">Como parte de las acciones de elaboración de estudios e investigación del OMEG, se realizaron los siguientes avances en el mes de junio:
</t>
    </r>
    <r>
      <rPr>
        <b/>
        <sz val="10"/>
        <color theme="1"/>
        <rFont val="Arial"/>
        <family val="2"/>
      </rPr>
      <t xml:space="preserve">Estudio territorializado sobre trabajo de cuidado no remunerado en Bogotá. </t>
    </r>
    <r>
      <rPr>
        <sz val="10"/>
        <color theme="1"/>
        <rFont val="Arial"/>
        <family val="2"/>
      </rPr>
      <t xml:space="preserve">
Definición del alcance técnico y operativo del estudio territorializado del cuidado.
</t>
    </r>
    <r>
      <rPr>
        <b/>
        <sz val="10"/>
        <color theme="1"/>
        <rFont val="Arial"/>
        <family val="2"/>
      </rPr>
      <t>Investigación Acoso Sexual en el Transporte y Espacio Público en Bogotá</t>
    </r>
    <r>
      <rPr>
        <sz val="10"/>
        <color theme="1"/>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theme="1"/>
        <rFont val="Arial"/>
        <family val="2"/>
      </rPr>
      <t>Investigación caracterización de personas que realizan Actividades Sexuales Pagadas en Bogotá</t>
    </r>
    <r>
      <rPr>
        <sz val="10"/>
        <color theme="1"/>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theme="1"/>
        <rFont val="Arial"/>
        <family val="2"/>
      </rPr>
      <t xml:space="preserve">Comprendiendo el fenómeno del feminicidio en Bogotá. </t>
    </r>
    <r>
      <rPr>
        <sz val="10"/>
        <color theme="1"/>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</si>
  <si>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Anexo 1. PPT propuesta alcance
Anexo 2. Acta reunión socialización Directora</t>
  </si>
  <si>
    <t>Anexo 1. Estudio de sector
Anexo 2. Anexo tecnico EMEG
Anexo 3. Estudios previos EMEG
Anexo 4. PPT proceso re-diseño
Anexo 5. Propuesta encuesta EMEG</t>
  </si>
  <si>
    <t xml:space="preserve">Anexo 1. 05_06_25_Acta_Lineamientos Estudio Territorializado
Anexo 2. Documento Metodológico_Acoso TRM
Anexo 3. 260625 Encuesta transmilenio
Anexo 4. 11-06-2025 Acta Reunión TM-OMEG
Anexo 5 y 6. Actas de reunión. 
Anexo 7. Dimensiones y ejes de análisis Feminicidios
Anexo 8. Propuesta de outline reporte final. 
Anexo 9. AVANCE Informe de resultados Feminicidios en Bogotá D.C.
Anexo 10. CronogramaFeminicidios Jun-Jul 2025
Anexo 11. Acta articulación U.Javeriana. </t>
  </si>
  <si>
    <t>Durante el mes de julio, se avanzó en las siguientes actividades para la producción de un documento de la evaluación intermedia de la Política Pública de Mujeres y Equidad de Género de Bogotá: 
1. Avance en la definición de la cadena de valor y los procesos de la Política Pública de Mujeres y Equidad de Género de Bogotá, para definir el alcance y objeto a evaluar en la Evaluación Intermedia de la misma. 
2. Avance en la definición de la cadena de valor y los procesos de la Política Pública de Mujeres y Equidad de Género de Bogotá, mediante mesa estratégica de trabajo para la presentación de la propuesta a directivas de la entidad. 
3. Propuesta de diseño de la investigación, que incluye el levantamiento de la cadena de valor de la Política Pública de Mujeres y Equidad de Género de Bogotá, en el marco de la Evaluación Intermedia de operaciones y procesos de la misma.</t>
  </si>
  <si>
    <t>Durante el mes de julio, se avanzó en las siguientes actividades para la producción de un documento de actualización de la Encuesta de Mujeres y Equidad de Género:
1. Memorando de respuestas a las observaciones realizadas a los prepliegos y los respectivos anexos, en el marco del concurso de méritos para la contratación del servicio de implementación de la Encuesta de Mujeres y Equidad de Género. 
2. Documentos de Pliegos definitivos y anexo técnico definitivo publicados el 23 de julio en SECOP, en el marco del concurso de méritos para la contratación del servicio de implementación de la Encuesta de Mujeres y Equidad de Género. 
3. Formulario par el levantamiento de información en el marco de la Encuesta de Mujeres y Equidad de Género, aprobado por la Dirección de Gestión del Conocimiento, para piloto interno.</t>
  </si>
  <si>
    <t xml:space="preserve">Durante el mes de julio se avanzó en las siguientes actividades para la producción y publicación de estudios y/o investigaciones sobre los derechos de las mujeres con enfoque de género y diferencial: 
1. Avance en la articulación estratégica con la Dirección de Eliminación de Violencias y Acceso a la Justicia de la SDMujer, para el desarrollo de grupos focales que permitan el levantamiento de información cualitativa para la investigación sobre Acoso sexual en el transporte público.
2. Diseño metodológico de grupos focales para el levantamiento de información cualitativa en el marco de la investigación sobre Acoso sexual en el transporte público.
3. Avance en la articulación con la empresa Transmilenio SA para el levantamiento de datos cuantitativos en el marco de la investigación sobre acoso sexual en el transporte público.
4. Implementación del método de grupos focales con colaboradoras de la SDMujer para el levantamiento de información cualitativa para el desarrollo de la investigación sobre Acoso sexual en el transporte público.
5. Elaboración del Informe de cumplimiento del Acuerdo 623 de 2015 durante el mes de junio, y divulgación del informe durante el mes de julio. 
6. Diseño de una hoja de ruta con los pasos a seguir para la elaboración del anexo técnico del Estudio territorializado de trabajo de cuidado no remunerado en Bogotá. (Art. 243, PDD "Bogotá Camina Segura")
7. Diseño metodológico de dos grupos focales para el levantamiento de información cualitativa en el marco de la investigación sobre el fenómeno del feminicidio en Bogotá.
8. Implementación del método de grupos focales con colaboradoras de la SDMujer para el levantamiento de información cualitativa para el desarrollo de la investigación sobre el fenómeno del feminicidio en Bogotá. 
9. Presentación final (terminada) que resume los principales hallazgos y estadísticas descriptivas de la investigación sobre el fenómeno del feminicidio en Bogotá. </t>
  </si>
  <si>
    <t>Anexo 1. definición de la cadena de valor y los procesos de la Política Pública de Mujeres y Equidad de Género de Bogotá
Anexo 2. mesa estratégica de trabajo para la presentación de la propuesta a directivas de la entidad. 
Anexo 3. Propuesta de diseño de la investigación Evaluación intermedia</t>
  </si>
  <si>
    <t>Anexo 1. Respuesta a observaciones de los pliegos precontractuales
Anexo 2. Pliego precontractual definitivo
Anexo 3. Anexo técnico definitivo
Anexo 4. Formulario para el levantamiento de información en el marco de la Encuesta de Mujeres y Equidad de Género</t>
  </si>
  <si>
    <t>Anexo 1. Articulación estratégica con la Dirección de Eliminación de Violencias y Acceso a la Justicia de la SDMujer
Anexo 2. Grupos focales investigación Acoso Sexual en el transporte público
Anexo 3. Articulación con la empresa Transmilenio SA
Anexo 4. Grupos focales duplas psicosociales
Anexo 5.  Informe de cumplimiento del Acuerdo 623 de 2015 
Anexo 6. Divulgación  Informe de cumplimiento del Acuerdo 623 de 2015 
Anexo 7. Anexo técnico del estudio territorializado de trabajo de cuidado no remunerado en Bogotá.
Anexo 8. Grupos focales sobre feminicidio con equipo de Eliminación de Violencias y Acceso a la Justicia de la SDMujer
Anexo 9. Acta Grupos focales sobre feminicidio con equipo de Eliminación de Violencias y Acceso a la Justicia de la SDMujer
Anexo 10. Grupos focales sobre feminicidio con abogadas
Anexo  11. Documento de resultados feminicidio</t>
  </si>
  <si>
    <t xml:space="preserve">Durante el mes de agosto, se avanzó en las siguientes actividades para la producción de un documento de la evaluación intermedia de la Política Pública de Mujeres y Equidad de Género de Bogotá: 
1. Avance en la elaboración del instrumento de recolección de información diseñado para la evaluación intermedia de la PPMyEG. 
2. Avance en la aprobación del diseño de investigación de la Evaluación Intermedia de operaciones y procesos de la PPMyEG, en una reunión de socialización del diseño a la Subsecretaria del Cuidado y Políticas de Igualdad. 
3. Avance en la aprobación del diseño de investigación de la Evaluación Intermedia de operaciones y procesos de la PPMyEG, en una reunión de socialización del diseño a profesionales de la Secretaría de Planeación.  
4. Avance en la aprobación del diseño de investigación de la Evaluación Intermedia de operaciones y procesos de la PPMyEG. </t>
  </si>
  <si>
    <t>Durante el mes de agosto, se avanzó en las siguientes actividades para la producción de un documento de actualización de la Encuesta de Mujeres y Equidad de Género:
1. Avance en la elaboración del Documento de Identificación de Necesidades en el marco de los requerimientos establecidos por el Plan Estadístico Distrital para las operaciones estadísticas en el distrito.
2. Avance en la elaboración del Plan general de la Encuesta de Mujeres y Equidad de Género en el marco de los requerimientos establecidos por el Plan Estadístico Distrital para las operaciones estadísticas en el distrito.
3. Documentos elaborados en el marco de la evaluación preliminar de ofertas, para el proceso de selección por concurso de méritos conducente a la implementación de la Encuesta de Mujeres y Equidad de Género. 
4. Documentos de soporte a la evaluación final de la EMEG, para el proceso de selección por concurso de méritos conducente a la implementación de la Encuesta de Mujeres y Equidad de Género. 
5. Documentos con las observaciones a los pliegos y la adenda al contrato, para el proceso de selección por concurso de méritos conducente a la implementación de la Encuesta de Mujeres y Equidad de Género.</t>
  </si>
  <si>
    <t>Durante el mes de agosto,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Implementación del método de grupos focales con colaboradoras de la SDMujer para el levantamiento de información cualitativa para el desarrollo de la investigación sobre el Acoso sexual en el transporte público en Bogotá. 
3. Elaboración de formularios físicos y en línea para el piloto y para la implementación final de la encuesta de la línea base de Acoso y violencia sexual en Transmilenio, que será insumo de la Investigación sobre acoso sexual en el transporte público del OMEG. 
4. Elaboración del instructivo de aplicación de la encuesta sobre Acoso y violencia sexual en Transmilenio, que será insumo de la Investigación sobre acoso sexual en el transporte público del OMEG. 
5. Elaboración del protocolo para la implementación de la encuesta sobre Acoso y violencia sexual en Transmilenio, que será insumo de la Investigación sobre acoso sexual en el transporte público del OMEG. 
6. Avance en el desarrollo del anexo técnico para la contratación, por concurso de méritos, de la implementación la encuesta de cuidado
7. Avance en el documento narrativo de la investigación "Feminicidios en Bogotá: un estudio de distribución territorial (2020-2024) y caracterización de casos (2023-2024)"</t>
  </si>
  <si>
    <r>
      <t xml:space="preserve">Anexo 1 Variables y preguntas instrumento
Anexo 2 Acta presentación a subsecretaria
Anexo 3 Acta presentación a SDP
Anexo 4. PPT 20250825_Diseño Eval_Intermedia_PPMYEG_Alcance
</t>
    </r>
    <r>
      <rPr>
        <sz val="10"/>
        <color rgb="FF0070C0"/>
        <rFont val="Arial"/>
        <family val="2"/>
      </rPr>
      <t xml:space="preserve">
https://secretariadistritald.sharepoint.com/:f:/s/ContratacinSPI-2022/EnoiLectjPZKkre1XyJ3cooBCjS75vAoDqlf-AnHrxQbRA?e=JeygP1</t>
    </r>
  </si>
  <si>
    <r>
      <t xml:space="preserve">Anexo 1 Documentos de Identificación de necesidades 
Anexo 2 Plan General de la EMEG.
Anexo 3. Evaluación Preliminar
Anexo 4. Evaluación Final 
Anexo 5. Observaciones a pliegos y adenda
</t>
    </r>
    <r>
      <rPr>
        <sz val="10"/>
        <color rgb="FF0070C0"/>
        <rFont val="Arial"/>
        <family val="2"/>
      </rPr>
      <t xml:space="preserve">
https://secretariadistritald.sharepoint.com/:f:/s/ContratacinSPI-2022/EnoiLectjPZKkre1XyJ3cooBCjS75vAoDqlf-AnHrxQbRA?e=JeygP1</t>
    </r>
  </si>
  <si>
    <t>Anexo 1. Articulación SDMujer - Transmilenio
Anexo 2. Capacitación gestores Trasmilenio Encuesta
Anexo 3. Alistamiento levantamiento de información
Anexo 4. Presentación Capacitación gestores Trasmilenio Encuesta
Anexo 5. Presentación grupo focal Unidad de Reacción Inmediata
Anexo 6. Grupo focal Unidad de Reacción Inmediata
Anexo 7. Formulario Encuesta sobre acoso y violencia en el transporte público
Anexo 8. Instrumento físico Encuesta sobre acoso y violencia en el transporte público
Anexo 9. Encuesta sobre acoso y violencia sexual en el transporte público
Anexo 10. Instructivo Encuesta sobre acoso y violencia sexual en el transporte público
Anexo 11. Protocolo Línea Base
Anexo 12. Anexo Técnico
Anexo 13. Documento Feminicidio
Anexo 14. Divulgación Feminicidio</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</si>
  <si>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</si>
  <si>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</si>
  <si>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</si>
  <si>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</si>
  <si>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</si>
  <si>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</si>
  <si>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</si>
  <si>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</si>
  <si>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</si>
  <si>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</si>
  <si>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</si>
  <si>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</si>
  <si>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se presenta retrasos acorde con la ejecución</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</si>
  <si>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</si>
  <si>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</si>
  <si>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</si>
  <si>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
https://secretariadistritald.sharepoint.com/:f:/s/ContratacinSPI-2022/EpbgBBH0QiBAuN3vidMJGI0BffGRo-jEMOvz-sXXhUFzkw?e=s0ux2z</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</si>
  <si>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</si>
  <si>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</si>
  <si>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</si>
  <si>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</si>
  <si>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Avance el el diseño de investigación intermedia, enfocado en la identificación de la cadena de valor de la PPMyEG. 
b. Avance en el diseño de la investigación intermedia, mediante una mesa de trabajo entre profesionales del a SDMujer y la SDPlaneación, para la retrolaimentación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 xml:space="preserve">Estudio predictivo sobre atenciones y riesgo de feminicidio. 
</t>
    </r>
    <r>
      <rPr>
        <sz val="10"/>
        <color rgb="FF000000"/>
        <rFont val="Arial"/>
        <family val="2"/>
      </rPr>
      <t xml:space="preserve">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Igualdada.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variables para el calculo del Índice de Actividades Sexuales Pagadas.
</t>
    </r>
    <r>
      <rPr>
        <b/>
        <sz val="10"/>
        <color rgb="FF000000"/>
        <rFont val="Arial"/>
        <family val="2"/>
      </rPr>
      <t xml:space="preserve">Comprendiendo el fenómeno dle feminicidio en Bogotá. 
</t>
    </r>
    <r>
      <rPr>
        <sz val="10"/>
        <color rgb="FF000000"/>
        <rFont val="Arial"/>
        <family val="2"/>
      </rPr>
      <t>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t>
    </r>
  </si>
  <si>
    <t xml:space="preserve">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	</t>
  </si>
  <si>
    <t xml:space="preserve">Con los avances en las presentes investigaciones, el Observatorio de Mujeres y Equidad de Genero de la SDMujer ha logrado consolidar y analizar información estratégica para repensar los fenómenos que afectan la vida de las mujeres, lo que permitirá informar la toma de decisiones estratégicas en el distrito. Adicionalente, el trabajo adelantado para el desarrollo de las herramientas de recolección de información asegura que los recursos invertidos por la ciudad para las investigaciones se ajusten a las necesidades de recolección de información en atención a las políticas públicas distritales y las metas del Plan de Desarrollo Distrital. </t>
  </si>
  <si>
    <r>
      <rPr>
        <b/>
        <sz val="10"/>
        <color rgb="FF000000"/>
        <rFont val="Arial"/>
        <family val="2"/>
      </rPr>
      <t xml:space="preserve">Evaluación intermedia de la Política Pública de Mujeres y Equidad de Género de Bogotá
</t>
    </r>
    <r>
      <rPr>
        <sz val="10"/>
        <color rgb="FF000000"/>
        <rFont val="Arial"/>
        <family val="2"/>
      </rPr>
      <t xml:space="preserve">Anexo 1. Diseño de investigación intermedia cadena de valor 
</t>
    </r>
    <r>
      <rPr>
        <b/>
        <sz val="10"/>
        <color rgb="FF000000"/>
        <rFont val="Arial"/>
        <family val="2"/>
      </rPr>
      <t xml:space="preserve">Encuesta de Mujeres y Equidad de Género
</t>
    </r>
    <r>
      <rPr>
        <sz val="10"/>
        <color rgb="FF000000"/>
        <rFont val="Arial"/>
        <family val="2"/>
      </rPr>
      <t xml:space="preserve">Anexo 2. Mesas de codiseño para el  levantamiento de información
</t>
    </r>
    <r>
      <rPr>
        <b/>
        <sz val="10"/>
        <color rgb="FF000000"/>
        <rFont val="Arial"/>
        <family val="2"/>
      </rPr>
      <t xml:space="preserve">Estudio predictivo sobre atenciones y riesgo de feminicidio. 
</t>
    </r>
    <r>
      <rPr>
        <sz val="10"/>
        <color rgb="FF000000"/>
        <rFont val="Arial"/>
        <family val="2"/>
      </rPr>
      <t xml:space="preserve">Anexo 3. Diseño estudio predictivo
Anexo 4. Cronograma estudio predictivo
</t>
    </r>
    <r>
      <rPr>
        <b/>
        <sz val="10"/>
        <color rgb="FF000000"/>
        <rFont val="Arial"/>
        <family val="2"/>
      </rPr>
      <t xml:space="preserve">Investigación Acoso Sexual en el Transporte y Espacio Público en Bogotá
</t>
    </r>
    <r>
      <rPr>
        <sz val="10"/>
        <color rgb="FF000000"/>
        <rFont val="Arial"/>
        <family val="2"/>
      </rPr>
      <t xml:space="preserve">Anexo 5. Revisión del instrumento de levantamiento de información 
</t>
    </r>
    <r>
      <rPr>
        <b/>
        <sz val="10"/>
        <color rgb="FF000000"/>
        <rFont val="Arial"/>
        <family val="2"/>
      </rPr>
      <t xml:space="preserve">Comprendiendo el fenómeno dle feminicidio en Bogotá. 
</t>
    </r>
    <r>
      <rPr>
        <sz val="10"/>
        <color rgb="FF000000"/>
        <rFont val="Arial"/>
        <family val="2"/>
      </rPr>
      <t xml:space="preserve">Anexo 6. Matriz de la investigación
Anexo 7. Presentaciones
</t>
    </r>
    <r>
      <rPr>
        <b/>
        <sz val="10"/>
        <color rgb="FF000000"/>
        <rFont val="Arial"/>
        <family val="2"/>
      </rPr>
      <t xml:space="preserve">ASP
</t>
    </r>
    <r>
      <rPr>
        <sz val="10"/>
        <color rgb="FF000000"/>
        <rFont val="Arial"/>
        <family val="2"/>
      </rPr>
      <t>Anexo 8. Documento de variables
Anexo 9.Matriz de variables</t>
    </r>
  </si>
  <si>
    <r>
      <rPr>
        <sz val="10"/>
        <color rgb="FF000000"/>
        <rFont val="Arial"/>
        <family val="2"/>
      </rP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t>
    </r>
    <r>
      <rPr>
        <sz val="10"/>
        <color rgb="FF000000"/>
        <rFont val="Arial"/>
        <family val="2"/>
      </rPr>
      <t xml:space="preserve">Definición del alcance de la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 xml:space="preserve">Actualización de la encuesta de Mujeres y Equidad de Género:
</t>
    </r>
    <r>
      <rPr>
        <sz val="10"/>
        <color rgb="FF000000"/>
        <rFont val="Arial"/>
        <family val="2"/>
      </rPr>
      <t xml:space="preserve">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Definición del alcance técnico y operativo del estudio territorializado del cuidado.
</t>
    </r>
    <r>
      <rPr>
        <b/>
        <sz val="10"/>
        <color rgb="FF000000"/>
        <rFont val="Arial"/>
        <family val="2"/>
      </rPr>
      <t xml:space="preserve">Investigación Acoso Sexual en el Transporte y Espacio Público en Bogotá
</t>
    </r>
    <r>
      <rPr>
        <sz val="10"/>
        <color rgb="FF000000"/>
        <rFont val="Arial"/>
        <family val="2"/>
      </rPr>
      <t xml:space="preserve">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</si>
  <si>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direcionamiento estratégico de manera permanente por el equipo directivo de la entidad y la Alcaldía Mayor
e. Documento documento preliminar de resultados de la investigación sobre el fenómeno del feminicidio en Bogotá</t>
  </si>
  <si>
    <t xml:space="preserve">Evaluación intermedia de la Política Pública de Mujeres y Equidad de Género de Bogotá
Anexo 1. Definición del Alcance de la investigación
Encuesta de Mujeres y Equidad de Género
Anexo 2. Etapa precontractual
Investigación Acoso Sexual en el Transporte y Espacio Público en Bogotá
Anexo 3. Documento metodológico
Anexo 4. Encuesta transporte
Comprendiendo el fenómeno dle feminicidio en Bogotá. 
Anexo 5. Documento preliminar de resultados
</t>
  </si>
  <si>
    <t>Durante el mes de julio,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Definición de una propuesta de cadena de valor, en donde se identifican los procesos de la Política Pública de Mujeres y Equidad de Género a evaluar, que fue socializada y retroalimentada por las directivas de la entidad. 
Actualización de la encuesta de Mujeres y Equidad de Género: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Estudio territorializado sobre trabajo de cuidado no remunerado en Bogotá. 
Definición de una hoja de ruta para la elaboración de anexo técnico. 
Investigación Acoso Sexual en el Transporte y Espacio Público en Bogotá
Se diseñaron y llevaron a cabo grupos focales para el levantamiento de información cualitativa, y se ha avanzado en la articulación con la empresa Transmilenio SA para el levantamiento de datos cuantitativos. 
Comprendiendo el fenómeno del feminicidio en Bogotá. 
Se cuenta con el documento final de resultados de la investigación sobre el fenómeno del feminicidio en Bogotá. Adicionalmente se diseñaron y llevaron a cabo grupos focales para el levantamiento de información cualitativa que permita una mejor comprensión del fenómeno.
Investigación caracterización de personas que realizan Actividades Sexuales Pagadas en Bogotá
La presente investigación hace parte de los compromisos de Política Pública de Actividades Sexuales Pagadas, por este su reporte se continuara en dicho instrumento evitando una doplicidad de productos.</t>
  </si>
  <si>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direcionamiento estratégico de manera permanente por el equipo directivo de la entidad y la Alcaldía Mayor
e. Documento de resultados de la investigación sobre el fenómeno del feminicidio en Bogotá</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</si>
  <si>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</si>
  <si>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
IV. Comprendiendo el fenómeno del feminicidio en Bogotá
Anexo 4. Documento de resultados de la investigación Comprendiendo el fenómeno del feminicidio en Bogotá</t>
  </si>
  <si>
    <t xml:space="preserve">Durante el mes de agosto,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proceso de aprobación del diseño de investigación de la evaluación intermedia, y diseño de instrumetno de recolección de información para la misma. 
Actualización de la encuesta de Mujeres y Equidad de Género:
Evaluación de las propuetas presentadas en el marco del concurso de meritos para la implementación de la encuesta de muejres y equidad de género. 
Estudio territorializado sobre trabajo de cuidado no remunerado en Bogotá: 
Avance en el diseño del anexo técnico para del concurso de meritos para la implementación de la encuesta de cuidado de Bogotá. 
Investigación Acoso Sexual en el Transporte y Espacio Público en Bogotá:
Diseño de formatos para la recolección de información cuantitativa sobre el acoso en Bogotá, reuniones para estabelecer estrategias de trabajo conjuntas con Transmilenio, capacitaciones para apoyar el levantamiento de informacion, y redacción de documentos técnicos para el levantamiento de información. 
Comprendiendo el fenómeno del feminicidio en Bogotá. 
Publicación de los principales resultados de la investigación en la página del Observatorio de Mujeres y Equidad de Género.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</si>
  <si>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t>
  </si>
  <si>
    <r>
      <t xml:space="preserve">Anexo 1. 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10"/>
        <color rgb="FF0070C0"/>
        <rFont val="Arial"/>
        <family val="2"/>
      </rPr>
      <t>https://omeg.sdmujer.gov.co/phocadownload/2025/Feminicidios%20Bogota%20OMEG-MPSM.pdf</t>
    </r>
  </si>
  <si>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</si>
  <si>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</si>
  <si>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</si>
  <si>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</si>
  <si>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</si>
  <si>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</si>
  <si>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</si>
  <si>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</si>
  <si>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</si>
  <si>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</si>
  <si>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ISABELLA MUÑOZ GÓMEZ</t>
  </si>
  <si>
    <t>Nombre:</t>
  </si>
  <si>
    <t>CARLOS ALFONSO GAITÁN SÁNCHEZ</t>
  </si>
  <si>
    <t>Cargo</t>
  </si>
  <si>
    <t>Contratista Planeación DGC</t>
  </si>
  <si>
    <t xml:space="preserve">Directora Gestión de Conocimiento </t>
  </si>
  <si>
    <t>Cargo:</t>
  </si>
  <si>
    <t>Jefe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</si>
  <si>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</si>
  <si>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</si>
  <si>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</si>
  <si>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</si>
  <si>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</si>
  <si>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</si>
  <si>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</si>
  <si>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</si>
  <si>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</si>
  <si>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</si>
  <si>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</si>
  <si>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</si>
  <si>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</si>
  <si>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</si>
  <si>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</si>
  <si>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</si>
  <si>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</si>
  <si>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</si>
  <si>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</si>
  <si>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</si>
  <si>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</si>
  <si>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</si>
  <si>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</si>
  <si>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</si>
  <si>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</si>
  <si>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</si>
  <si>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</si>
  <si>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</si>
  <si>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</si>
  <si>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</si>
  <si>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</si>
  <si>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</si>
  <si>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</si>
  <si>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</si>
  <si>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</si>
  <si>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</si>
  <si>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</si>
  <si>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</si>
  <si>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</si>
  <si>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</si>
  <si>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</si>
  <si>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</si>
  <si>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</si>
  <si>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</si>
  <si>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</si>
  <si>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</si>
  <si>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</si>
  <si>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</si>
  <si>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</si>
  <si>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</si>
  <si>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</si>
  <si>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</si>
  <si>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</si>
  <si>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</si>
  <si>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</si>
  <si>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</si>
  <si>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</si>
  <si>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</si>
  <si>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</si>
  <si>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</si>
  <si>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</si>
  <si>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</si>
  <si>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</si>
  <si>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</si>
  <si>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 xml:space="preserve">Durante el mes de mayo,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Diseño de investigación intermedia desde cadena de valor de la Política Pública.
Encuesta de Mujeres y Equidad de Género: Codiseño para la elaboración del instrumento de levantamiento de la información.
Investigación Acoso Sexual en el Transporte y Espacio Público en Bogotá: Revisión del instrumento de levantamiento de información
Estudio predictivo sobre atenciones y riesgo de feminicidio: Diseño y cronograma para el estudio predictivo
Comprendiendo el fenómeno dle feminicidio en Bogotá: matriz unificada que identifica la muestra de las mujeres víctimas de feminicidio y asesinatos entre 2023 y 2024 
Investigación caracterización de personas que realizan Actividades Sexuales Pagadas en Bogotá: Documento y matriz de variables de ponderación indice ASP
</t>
  </si>
  <si>
    <t>Durante el mes de junio,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Definición del alcance de la de la evaluación intermedia de la Política Pública de Mujeres y Equidad de Género, estableciendo un análisis costo – beneficio
Encuesta de Mujeres y Equidad de Género: Documentos precontractual para la elaboración del pliego de condiciones, en el marco de la licitación pública por concurso de méritos que permita su contratación y ejecución 
Investigación Acoso Sexual en el Transporte y Espacio Público en Bogotá: Documento metodológico e instrumento de recolección de información 
Estudio predictivo sobre atenciones y riesgo de feminicidio: Diseño y cronograma para el estudio predictivo
Comprendiendo el fenómeno de feminicidio en Bogotá: Documento preliminar de resultados.
Estudio territorializado sobre trabajo de cuidado no remunerado en Bogotá. 
Definición del alcance técnico y operativo del estudio territorializado del cuidado.
Investigación caracterización de personas que realizan Actividades Sexuales Pagadas en Bogotá: Documento y matriz de variables de ponderación indice ASP</t>
  </si>
  <si>
    <r>
      <t xml:space="preserve">Durante el mes de julio, dando cuenta del indicador Número de Estudios y/o investigaciones producidas por el Observatorio de Mujer y Equidad de Género, se reporta uno de estos estudios producidos al 100%.
Se trata del estudio denominado </t>
    </r>
    <r>
      <rPr>
        <b/>
        <i/>
        <sz val="9"/>
        <color theme="1"/>
        <rFont val="Calibri"/>
        <family val="2"/>
        <scheme val="minor"/>
      </rPr>
      <t>Comprendiendo el fenómeno del feminicidio en Bogotá</t>
    </r>
    <r>
      <rPr>
        <sz val="9"/>
        <color theme="1"/>
        <rFont val="Calibri"/>
        <family val="2"/>
        <scheme val="minor"/>
      </rPr>
      <t>.Al respecto se cuenta con el documento final de resultados de la investigación sobre el fenómeno del feminicidio en Bogotá. 
Respecto a los otros tres (3) estudios programados, estos son: 
I. Evaluación intermedia de la Política Pública de Mujeres y Equidad de Género de Bogotá
II. Encuesta de Mujeres y Equidad de Género
III. Investigación Acoso Sexual en el Transporte y Espacio Público en Bogotá
Durante el mes de julio, se realizaron avances en los tres estudios y/o investigaciones.</t>
    </r>
  </si>
  <si>
    <t>Durante el mes de agosto, dando cuenta del indicador Número de Estudios y/o investigaciones producidas por el Observatorio de Mujer y Equidad de Género, se reportan los siguentes avances:
 I. Evaluación intermedia de la Política Pública de Mujeres y Equidad de Género de Bogotá
Aprobación del diseño de investigación e instrumento de recolección de información para la misma. 
II. Encuesta de Mujeres y Equidad de Género
Propuesta presentada en el marco del concurso de meritos para la contratación del estudio.
III. Investigación Acoso Sexual en el Transporte y Espacio Público en Bogotá
Diseño de formatos para la recolección de información cuantitativa sobre el acoso en Bogotá, capacitación para el levantamiento de información y producción de documentos técnicos</t>
  </si>
  <si>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</si>
  <si>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</si>
  <si>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</si>
  <si>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Aun no se cuenta con un documento publicable, se continua con el análisis de información y diseño de documentos de investigación</t>
  </si>
  <si>
    <t>Aun no se cuenta con un documento publicable, se avanzó en la producción de un documento preliminar de resultados del estudio sobre la comprensión del fenómeno de feminicidio en Bogotá</t>
  </si>
  <si>
    <t>Aun no se cuenta con un documento publicable, se avanzó en la diagramación de un documento preliminar de resultados del estudio sobre la comprensión del fenómeno de feminicidio en Bogotá</t>
  </si>
  <si>
    <r>
      <rPr>
        <sz val="9"/>
        <color rgb="FF000000"/>
        <rFont val="Calibri"/>
        <scheme val="minor"/>
      </rPr>
      <t xml:space="preserve">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9"/>
        <color rgb="FF0070C0"/>
        <rFont val="Calibri"/>
        <scheme val="minor"/>
      </rPr>
      <t>https://omeg.sdmujer.gov.co/phocadownload/2025/Feminicidios%20Bogota%20OMEG-MPSM.pdf</t>
    </r>
  </si>
  <si>
    <t>CONTROL DE CAMBIOS</t>
  </si>
  <si>
    <t>Página 7 de 7</t>
  </si>
  <si>
    <t>CONTROL DE CAMBIOS EN EL PLAN DE ACCIÓN</t>
  </si>
  <si>
    <t>Giros en reservas del mes de febrero</t>
  </si>
  <si>
    <t>Se realiza la verificación de giros con los reportes financieros, encontrando cruzadas las actividades del proyectos de inversión, para lo cual se ajusta el valor de los giros mensuales de las actividades del mes de febrero.</t>
  </si>
  <si>
    <t>Total de Reservas</t>
  </si>
  <si>
    <t>Se modificó la programación de reservas del mes de febrero, conforme a las metas cruzadas.</t>
  </si>
  <si>
    <t xml:space="preserve">Reprogramación </t>
  </si>
  <si>
    <t>Se realiza la reprogramación de la Tarea 1 actividad 1 dejando porcentajes de ejecución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</si>
</sst>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0\ &quot;€&quot;_-;\-* #,##0\ &quot;€&quot;_-;_-* &quot;-&quot;\ &quot;€&quot;_-;_-@_-"/>
    <numFmt numFmtId="44" formatCode="_-* #,##0.00\ &quot;€&quot;_-;\-* #,##0.00\ &quot;€&quot;_-;_-* &quot;-&quot;??\ &quot;€&quot;_-;_-@_-"/>
    <numFmt numFmtId="43" formatCode="_-* #,##0.00_-;\-* #,##0.00_-;_-* &quot;-&quot;??_-;_-@_-"/>
    <numFmt numFmtId="164" formatCode="&quot;$&quot;\ #,##0;[Red]\-&quot;$&quot;\ #,##0"/>
    <numFmt numFmtId="165" formatCode="_-&quot;$&quot;\ * #,##0.00_-;\-&quot;$&quot;\ * #,##0.00_-;_-&quot;$&quot;\ * &quot;-&quot;??_-;_-@_-"/>
    <numFmt numFmtId="166" formatCode="_-&quot;$&quot;* #,##0.00_-;\-&quot;$&quot;* #,##0.00_-;_-&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s>
  <fonts count="75">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1"/>
      <color theme="1"/>
      <name val="Calibri"/>
      <family val="2"/>
      <scheme val="minor"/>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u/>
      <sz val="11"/>
      <color theme="10"/>
      <name val="Calibri"/>
      <family val="2"/>
      <scheme val="minor"/>
    </font>
    <font>
      <b/>
      <i/>
      <sz val="11"/>
      <color theme="1"/>
      <name val="Arial"/>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
      <u/>
      <sz val="11"/>
      <color rgb="FF0070C0"/>
      <name val="Calibri"/>
      <family val="2"/>
      <scheme val="minor"/>
    </font>
    <font>
      <sz val="10"/>
      <color rgb="FF000000"/>
      <name val="Arial"/>
      <family val="2"/>
    </font>
    <font>
      <b/>
      <sz val="10"/>
      <color rgb="FF000000"/>
      <name val="Arial"/>
      <family val="2"/>
    </font>
    <font>
      <u/>
      <sz val="13"/>
      <color rgb="FF004F88"/>
      <name val="Arial"/>
      <family val="2"/>
    </font>
    <font>
      <sz val="13"/>
      <color rgb="FFFF0000"/>
      <name val="Arial"/>
      <family val="2"/>
    </font>
    <font>
      <sz val="12"/>
      <name val="Arial"/>
      <family val="2"/>
    </font>
    <font>
      <u/>
      <sz val="13"/>
      <color theme="8"/>
      <name val="Arial"/>
      <family val="2"/>
    </font>
    <font>
      <u/>
      <sz val="13"/>
      <color theme="4"/>
      <name val="Arial"/>
      <family val="2"/>
    </font>
    <font>
      <b/>
      <sz val="11"/>
      <name val="Calibri"/>
      <family val="2"/>
      <scheme val="minor"/>
    </font>
    <font>
      <sz val="13"/>
      <color rgb="FF0070C0"/>
      <name val="Arial"/>
      <family val="2"/>
    </font>
    <font>
      <sz val="11"/>
      <color rgb="FF0070C0"/>
      <name val="Calibri"/>
      <family val="2"/>
      <scheme val="minor"/>
    </font>
    <font>
      <b/>
      <i/>
      <sz val="9"/>
      <color theme="1"/>
      <name val="Calibri"/>
      <family val="2"/>
      <scheme val="minor"/>
    </font>
    <font>
      <sz val="10"/>
      <color theme="6"/>
      <name val="Arial"/>
      <family val="2"/>
    </font>
    <font>
      <sz val="10"/>
      <color rgb="FF0070C0"/>
      <name val="Arial"/>
      <family val="2"/>
    </font>
    <font>
      <sz val="9"/>
      <color rgb="FF000000"/>
      <name val="Calibri"/>
      <scheme val="minor"/>
    </font>
    <font>
      <sz val="9"/>
      <color rgb="FF0070C0"/>
      <name val="Calibri"/>
      <scheme val="minor"/>
    </font>
    <font>
      <sz val="9"/>
      <color theme="1"/>
      <name val="Calibri"/>
      <scheme val="minor"/>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4">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4">
    <xf numFmtId="0" fontId="0" fillId="0" borderId="0"/>
    <xf numFmtId="9" fontId="9" fillId="0" borderId="0" applyFont="0" applyFill="0" applyBorder="0" applyAlignment="0" applyProtection="0"/>
    <xf numFmtId="0" fontId="10" fillId="0" borderId="1"/>
    <xf numFmtId="0" fontId="5" fillId="0" borderId="1"/>
    <xf numFmtId="44" fontId="5" fillId="0" borderId="1" applyFont="0" applyFill="0" applyBorder="0" applyAlignment="0" applyProtection="0"/>
    <xf numFmtId="167" fontId="5" fillId="0" borderId="1" applyFont="0" applyFill="0" applyBorder="0" applyAlignment="0" applyProtection="0"/>
    <xf numFmtId="9" fontId="5" fillId="0" borderId="1" applyFont="0" applyFill="0" applyBorder="0" applyAlignment="0" applyProtection="0"/>
    <xf numFmtId="169" fontId="5" fillId="0" borderId="1" applyFont="0" applyFill="0" applyBorder="0" applyAlignment="0" applyProtection="0"/>
    <xf numFmtId="42" fontId="5"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4" fillId="0" borderId="1"/>
    <xf numFmtId="43" fontId="35" fillId="0" borderId="0" applyFont="0" applyFill="0" applyBorder="0" applyAlignment="0" applyProtection="0"/>
    <xf numFmtId="0" fontId="3" fillId="0" borderId="1"/>
    <xf numFmtId="0" fontId="42" fillId="0" borderId="1"/>
    <xf numFmtId="166" fontId="2" fillId="0" borderId="1" applyFont="0" applyFill="0" applyBorder="0" applyAlignment="0" applyProtection="0"/>
    <xf numFmtId="165" fontId="43" fillId="0" borderId="0" applyFont="0" applyFill="0" applyBorder="0" applyAlignment="0" applyProtection="0"/>
    <xf numFmtId="0" fontId="51" fillId="0" borderId="0" applyNumberFormat="0" applyFill="0" applyBorder="0" applyAlignment="0" applyProtection="0"/>
  </cellStyleXfs>
  <cellXfs count="639">
    <xf numFmtId="0" fontId="0" fillId="0" borderId="0" xfId="0"/>
    <xf numFmtId="0" fontId="13" fillId="0" borderId="1" xfId="3" applyFont="1" applyAlignment="1">
      <alignment vertical="center"/>
    </xf>
    <xf numFmtId="0" fontId="12" fillId="4" borderId="1" xfId="2" applyFont="1" applyFill="1" applyAlignment="1">
      <alignment vertical="center" wrapText="1"/>
    </xf>
    <xf numFmtId="0" fontId="14" fillId="4" borderId="1" xfId="2" applyFont="1" applyFill="1" applyAlignment="1">
      <alignment vertical="center" wrapText="1"/>
    </xf>
    <xf numFmtId="0" fontId="11" fillId="4" borderId="1" xfId="2" applyFont="1" applyFill="1" applyAlignment="1">
      <alignment vertical="center" wrapText="1"/>
    </xf>
    <xf numFmtId="0" fontId="12" fillId="4" borderId="8" xfId="2" applyFont="1" applyFill="1" applyBorder="1" applyAlignment="1">
      <alignment vertical="center" wrapText="1"/>
    </xf>
    <xf numFmtId="0" fontId="12" fillId="0" borderId="8" xfId="2" applyFont="1" applyBorder="1" applyAlignment="1">
      <alignment vertical="center" wrapText="1"/>
    </xf>
    <xf numFmtId="0" fontId="12" fillId="0" borderId="1" xfId="2" applyFont="1" applyAlignment="1">
      <alignment vertical="center" wrapText="1"/>
    </xf>
    <xf numFmtId="0" fontId="12" fillId="0" borderId="1" xfId="2" applyFont="1" applyAlignment="1">
      <alignment horizontal="center" vertical="center" wrapText="1"/>
    </xf>
    <xf numFmtId="0" fontId="15" fillId="0" borderId="1" xfId="3" applyFont="1" applyAlignment="1">
      <alignment horizontal="center" vertical="center"/>
    </xf>
    <xf numFmtId="0" fontId="13" fillId="0" borderId="1" xfId="3" applyFont="1" applyAlignment="1">
      <alignment horizontal="center" vertical="center"/>
    </xf>
    <xf numFmtId="0" fontId="14" fillId="0" borderId="1" xfId="2" applyFont="1" applyAlignment="1">
      <alignment vertical="center" wrapText="1"/>
    </xf>
    <xf numFmtId="0" fontId="11" fillId="0" borderId="1" xfId="2" applyFont="1" applyAlignment="1">
      <alignment vertical="center" wrapText="1"/>
    </xf>
    <xf numFmtId="0" fontId="11" fillId="0" borderId="16" xfId="2" applyFont="1" applyBorder="1" applyAlignment="1">
      <alignment vertical="center" wrapText="1"/>
    </xf>
    <xf numFmtId="0" fontId="12" fillId="4" borderId="8" xfId="2" applyFont="1" applyFill="1" applyBorder="1" applyAlignment="1">
      <alignment horizontal="center" vertical="center" wrapText="1"/>
    </xf>
    <xf numFmtId="0" fontId="16" fillId="4" borderId="1" xfId="2" applyFont="1" applyFill="1" applyAlignment="1">
      <alignment horizontal="center" vertical="center" wrapText="1"/>
    </xf>
    <xf numFmtId="0" fontId="12" fillId="4" borderId="1" xfId="2" applyFont="1" applyFill="1" applyAlignment="1">
      <alignment horizontal="center" vertical="center" wrapText="1"/>
    </xf>
    <xf numFmtId="0" fontId="16" fillId="0" borderId="1" xfId="2" applyFont="1" applyAlignment="1">
      <alignment horizontal="center" vertical="center" wrapText="1"/>
    </xf>
    <xf numFmtId="0" fontId="12" fillId="6" borderId="1" xfId="2" applyFont="1" applyFill="1" applyAlignment="1">
      <alignment vertical="center" wrapText="1"/>
    </xf>
    <xf numFmtId="0" fontId="12" fillId="5" borderId="3" xfId="2" applyFont="1" applyFill="1" applyBorder="1" applyAlignment="1">
      <alignment horizontal="center" vertical="center" wrapText="1"/>
    </xf>
    <xf numFmtId="0" fontId="12" fillId="5" borderId="4" xfId="2" applyFont="1" applyFill="1" applyBorder="1" applyAlignment="1">
      <alignment horizontal="center" vertical="center" wrapText="1"/>
    </xf>
    <xf numFmtId="0" fontId="12" fillId="5" borderId="21" xfId="2" applyFont="1" applyFill="1" applyBorder="1" applyAlignment="1">
      <alignment vertical="center" wrapText="1"/>
    </xf>
    <xf numFmtId="168" fontId="13" fillId="0" borderId="22" xfId="5" applyNumberFormat="1" applyFont="1" applyBorder="1" applyAlignment="1">
      <alignment vertical="center"/>
    </xf>
    <xf numFmtId="168" fontId="13" fillId="0" borderId="24" xfId="5" applyNumberFormat="1" applyFont="1" applyBorder="1" applyAlignment="1">
      <alignment vertical="center"/>
    </xf>
    <xf numFmtId="0" fontId="12" fillId="5" borderId="12" xfId="2" applyFont="1" applyFill="1" applyBorder="1" applyAlignment="1">
      <alignment vertical="center" wrapText="1"/>
    </xf>
    <xf numFmtId="168" fontId="13" fillId="0" borderId="13" xfId="5" applyNumberFormat="1" applyFont="1" applyBorder="1" applyAlignment="1">
      <alignment vertical="center"/>
    </xf>
    <xf numFmtId="0" fontId="13" fillId="0" borderId="1" xfId="3" applyFont="1"/>
    <xf numFmtId="0" fontId="12" fillId="7" borderId="2" xfId="2" applyFont="1" applyFill="1" applyBorder="1" applyAlignment="1">
      <alignment vertical="center" wrapText="1"/>
    </xf>
    <xf numFmtId="0" fontId="7" fillId="0" borderId="1" xfId="3" applyFont="1" applyAlignment="1">
      <alignment vertical="center"/>
    </xf>
    <xf numFmtId="0" fontId="13" fillId="0" borderId="1" xfId="3" applyFont="1" applyAlignment="1">
      <alignment horizontal="center" vertical="center" wrapText="1"/>
    </xf>
    <xf numFmtId="0" fontId="21" fillId="0" borderId="1" xfId="3" applyFont="1" applyAlignment="1">
      <alignment vertical="center"/>
    </xf>
    <xf numFmtId="0" fontId="19" fillId="0" borderId="26" xfId="3" applyFont="1" applyBorder="1" applyAlignment="1">
      <alignment horizontal="center" vertical="center"/>
    </xf>
    <xf numFmtId="0" fontId="19" fillId="0" borderId="19" xfId="3" applyFont="1" applyBorder="1" applyAlignment="1">
      <alignment horizontal="center" vertical="center" wrapText="1"/>
    </xf>
    <xf numFmtId="0" fontId="19" fillId="0" borderId="7" xfId="3" applyFont="1" applyBorder="1" applyAlignment="1">
      <alignment horizontal="center" vertical="center"/>
    </xf>
    <xf numFmtId="0" fontId="19" fillId="0" borderId="27" xfId="3" applyFont="1" applyBorder="1" applyAlignment="1">
      <alignment horizontal="center" vertical="center"/>
    </xf>
    <xf numFmtId="0" fontId="19" fillId="0" borderId="28" xfId="3" applyFont="1" applyBorder="1" applyAlignment="1">
      <alignment horizontal="center" vertical="center"/>
    </xf>
    <xf numFmtId="0" fontId="27" fillId="0" borderId="1" xfId="3" applyFont="1" applyAlignment="1">
      <alignment vertical="center"/>
    </xf>
    <xf numFmtId="0" fontId="29" fillId="5" borderId="22" xfId="2" applyFont="1" applyFill="1" applyBorder="1" applyAlignment="1">
      <alignment horizontal="center" vertical="center" wrapText="1"/>
    </xf>
    <xf numFmtId="0" fontId="28" fillId="0" borderId="22" xfId="3" applyFont="1" applyBorder="1" applyAlignment="1">
      <alignment horizontal="center" vertical="center"/>
    </xf>
    <xf numFmtId="0" fontId="30" fillId="5" borderId="28" xfId="3" applyFont="1" applyFill="1" applyBorder="1" applyAlignment="1">
      <alignment horizontal="center" vertical="center" wrapText="1"/>
    </xf>
    <xf numFmtId="0" fontId="30" fillId="5" borderId="11"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30" fillId="5" borderId="22" xfId="2"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3"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8" fillId="0" borderId="1" xfId="3" applyFont="1" applyAlignment="1">
      <alignment vertical="center"/>
    </xf>
    <xf numFmtId="0" fontId="12" fillId="5" borderId="26" xfId="2" applyFont="1" applyFill="1" applyBorder="1" applyAlignment="1">
      <alignment vertical="center" wrapText="1"/>
    </xf>
    <xf numFmtId="0" fontId="12" fillId="0" borderId="26" xfId="2" applyFont="1" applyBorder="1" applyAlignment="1">
      <alignment vertical="center" wrapText="1"/>
    </xf>
    <xf numFmtId="0" fontId="13" fillId="0" borderId="0" xfId="0" applyFont="1"/>
    <xf numFmtId="0" fontId="12" fillId="5" borderId="12" xfId="2" applyFont="1" applyFill="1" applyBorder="1" applyAlignment="1">
      <alignment horizontal="center" vertical="center" wrapText="1"/>
    </xf>
    <xf numFmtId="0" fontId="12" fillId="5" borderId="13" xfId="2"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15" fontId="13" fillId="0" borderId="21" xfId="0" applyNumberFormat="1" applyFont="1" applyBorder="1" applyAlignment="1">
      <alignment horizontal="center"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3" applyFont="1" applyBorder="1" applyAlignment="1">
      <alignment horizontal="center" vertical="center" wrapText="1"/>
    </xf>
    <xf numFmtId="0" fontId="30" fillId="0" borderId="11" xfId="3" applyFont="1" applyBorder="1" applyAlignment="1">
      <alignment horizontal="center" vertical="center" wrapText="1"/>
    </xf>
    <xf numFmtId="0" fontId="25" fillId="0" borderId="50" xfId="3" applyFont="1" applyBorder="1" applyAlignment="1">
      <alignment horizontal="left" vertical="center" wrapText="1"/>
    </xf>
    <xf numFmtId="0" fontId="25" fillId="0" borderId="47" xfId="3" applyFont="1" applyBorder="1" applyAlignment="1">
      <alignment horizontal="left" vertical="center" wrapText="1"/>
    </xf>
    <xf numFmtId="0" fontId="13" fillId="4" borderId="8" xfId="3" applyFont="1" applyFill="1" applyBorder="1" applyAlignment="1">
      <alignment vertical="center"/>
    </xf>
    <xf numFmtId="0" fontId="13" fillId="4" borderId="1" xfId="3" applyFont="1" applyFill="1" applyAlignment="1">
      <alignment vertical="center"/>
    </xf>
    <xf numFmtId="0" fontId="12" fillId="4" borderId="15" xfId="2" applyFont="1" applyFill="1" applyBorder="1" applyAlignment="1">
      <alignment horizontal="center" vertical="center" wrapText="1"/>
    </xf>
    <xf numFmtId="0" fontId="11" fillId="0" borderId="0" xfId="0" applyFont="1" applyAlignment="1">
      <alignment vertical="center"/>
    </xf>
    <xf numFmtId="0" fontId="11" fillId="0" borderId="8" xfId="2" applyFont="1" applyBorder="1" applyAlignment="1">
      <alignment horizontal="center" vertical="center" wrapText="1"/>
    </xf>
    <xf numFmtId="0" fontId="12" fillId="0" borderId="1" xfId="2"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2" applyFont="1" applyAlignment="1">
      <alignment vertical="center"/>
    </xf>
    <xf numFmtId="0" fontId="20" fillId="0" borderId="26" xfId="3" applyFont="1" applyBorder="1" applyAlignment="1">
      <alignment horizontal="center" vertical="center"/>
    </xf>
    <xf numFmtId="0" fontId="13" fillId="0" borderId="26"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30" fillId="3" borderId="22" xfId="3"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3" applyFont="1" applyFill="1" applyAlignment="1">
      <alignment vertical="center"/>
    </xf>
    <xf numFmtId="0" fontId="12" fillId="10" borderId="1" xfId="2" applyFont="1" applyFill="1" applyAlignment="1">
      <alignment vertical="center" wrapText="1"/>
    </xf>
    <xf numFmtId="0" fontId="13" fillId="10" borderId="1" xfId="3"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2" applyFont="1" applyFill="1" applyAlignment="1">
      <alignment horizontal="center" vertical="center"/>
    </xf>
    <xf numFmtId="0" fontId="3" fillId="0" borderId="1" xfId="19"/>
    <xf numFmtId="0" fontId="3" fillId="0" borderId="1" xfId="19" applyAlignment="1">
      <alignment horizontal="center"/>
    </xf>
    <xf numFmtId="37" fontId="22" fillId="0" borderId="54" xfId="11" applyNumberFormat="1" applyBorder="1" applyAlignment="1">
      <alignment horizontal="right" vertical="center"/>
    </xf>
    <xf numFmtId="0" fontId="3" fillId="10" borderId="1" xfId="19" applyFill="1" applyAlignment="1">
      <alignment horizontal="center"/>
    </xf>
    <xf numFmtId="0" fontId="3" fillId="10" borderId="1" xfId="19" applyFill="1"/>
    <xf numFmtId="0" fontId="11" fillId="10" borderId="8" xfId="2"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3" applyFont="1" applyBorder="1" applyAlignment="1">
      <alignment vertical="center"/>
    </xf>
    <xf numFmtId="0" fontId="13" fillId="0" borderId="13" xfId="3" applyFont="1" applyBorder="1" applyAlignment="1">
      <alignment vertical="center"/>
    </xf>
    <xf numFmtId="168" fontId="13" fillId="0" borderId="48" xfId="5" applyNumberFormat="1" applyFont="1" applyBorder="1" applyAlignment="1">
      <alignment vertical="center"/>
    </xf>
    <xf numFmtId="168" fontId="13" fillId="0" borderId="49" xfId="5" applyNumberFormat="1" applyFont="1" applyBorder="1" applyAlignment="1">
      <alignment vertical="center"/>
    </xf>
    <xf numFmtId="43" fontId="39" fillId="5" borderId="60" xfId="18" applyFont="1" applyFill="1" applyBorder="1" applyAlignment="1">
      <alignment horizontal="center" vertical="center" wrapText="1"/>
    </xf>
    <xf numFmtId="43" fontId="39" fillId="5" borderId="62" xfId="18" applyFont="1" applyFill="1" applyBorder="1" applyAlignment="1">
      <alignment horizontal="center" vertical="center" wrapText="1"/>
    </xf>
    <xf numFmtId="43" fontId="39" fillId="5" borderId="63" xfId="18" applyFont="1" applyFill="1" applyBorder="1" applyAlignment="1">
      <alignment horizontal="center" vertical="center" wrapText="1"/>
    </xf>
    <xf numFmtId="168" fontId="13" fillId="0" borderId="40" xfId="5" applyNumberFormat="1" applyFont="1" applyBorder="1" applyAlignment="1">
      <alignment vertical="center"/>
    </xf>
    <xf numFmtId="168" fontId="13" fillId="0" borderId="21" xfId="5" applyNumberFormat="1" applyFont="1" applyBorder="1" applyAlignment="1">
      <alignment vertical="center"/>
    </xf>
    <xf numFmtId="168" fontId="13" fillId="0" borderId="12" xfId="5" applyNumberFormat="1" applyFont="1" applyBorder="1" applyAlignment="1">
      <alignment vertical="center"/>
    </xf>
    <xf numFmtId="0" fontId="13" fillId="4" borderId="1" xfId="3" applyFont="1" applyFill="1"/>
    <xf numFmtId="0" fontId="11" fillId="4" borderId="0" xfId="0" applyFont="1" applyFill="1" applyAlignment="1">
      <alignment vertical="center"/>
    </xf>
    <xf numFmtId="0" fontId="13" fillId="4" borderId="1" xfId="3" applyFont="1" applyFill="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26" xfId="3" applyFont="1" applyFill="1" applyBorder="1" applyAlignment="1">
      <alignment horizontal="center" vertical="center" wrapText="1"/>
    </xf>
    <xf numFmtId="0" fontId="12" fillId="3" borderId="26" xfId="3" applyFont="1" applyFill="1" applyBorder="1" applyAlignment="1">
      <alignment horizontal="center" vertical="center" wrapText="1"/>
    </xf>
    <xf numFmtId="0" fontId="11" fillId="4" borderId="20" xfId="2" applyFont="1" applyFill="1" applyBorder="1" applyAlignment="1">
      <alignment vertical="center" wrapText="1"/>
    </xf>
    <xf numFmtId="0" fontId="37" fillId="0" borderId="1" xfId="2"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2" applyFont="1" applyBorder="1" applyAlignment="1">
      <alignment horizontal="center" wrapText="1"/>
    </xf>
    <xf numFmtId="0" fontId="37" fillId="0" borderId="26" xfId="2" applyFont="1" applyBorder="1" applyAlignment="1">
      <alignment horizontal="center" vertical="center" wrapText="1"/>
    </xf>
    <xf numFmtId="0" fontId="37" fillId="0" borderId="26" xfId="2" applyFont="1" applyBorder="1" applyAlignment="1">
      <alignment vertical="center" wrapText="1"/>
    </xf>
    <xf numFmtId="0" fontId="12" fillId="0" borderId="26" xfId="0" applyFont="1" applyBorder="1" applyAlignment="1">
      <alignment vertical="center" wrapText="1"/>
    </xf>
    <xf numFmtId="0" fontId="30" fillId="0" borderId="12" xfId="3" applyFont="1" applyBorder="1" applyAlignment="1">
      <alignment horizontal="center" vertical="center" wrapText="1"/>
    </xf>
    <xf numFmtId="0" fontId="30" fillId="0" borderId="57" xfId="3" applyFont="1" applyBorder="1" applyAlignment="1">
      <alignment horizontal="center" vertical="center" wrapText="1"/>
    </xf>
    <xf numFmtId="0" fontId="30" fillId="0" borderId="58" xfId="3" applyFont="1" applyBorder="1" applyAlignment="1">
      <alignment horizontal="center" vertical="center" wrapText="1"/>
    </xf>
    <xf numFmtId="0" fontId="30" fillId="0" borderId="55" xfId="3" applyFont="1" applyBorder="1" applyAlignment="1">
      <alignment horizontal="center" vertical="center" wrapText="1"/>
    </xf>
    <xf numFmtId="0" fontId="30" fillId="0" borderId="42" xfId="3" applyFont="1" applyBorder="1" applyAlignment="1">
      <alignment horizontal="center" vertical="center" wrapText="1"/>
    </xf>
    <xf numFmtId="0" fontId="30" fillId="0" borderId="46" xfId="3" applyFont="1" applyBorder="1" applyAlignment="1">
      <alignment horizontal="center" vertical="center" wrapText="1"/>
    </xf>
    <xf numFmtId="0" fontId="12" fillId="5" borderId="64" xfId="3" applyFont="1" applyFill="1" applyBorder="1" applyAlignment="1">
      <alignment horizontal="center" vertical="center" wrapText="1"/>
    </xf>
    <xf numFmtId="0" fontId="11" fillId="10" borderId="1" xfId="0" applyFont="1" applyFill="1" applyBorder="1" applyAlignment="1">
      <alignment vertical="center"/>
    </xf>
    <xf numFmtId="0" fontId="11" fillId="0" borderId="26" xfId="0" applyFont="1" applyBorder="1" applyAlignment="1">
      <alignment vertical="center"/>
    </xf>
    <xf numFmtId="0" fontId="40" fillId="5" borderId="13" xfId="19" applyFont="1" applyFill="1" applyBorder="1" applyAlignment="1">
      <alignment horizontal="center" vertical="center" wrapText="1"/>
    </xf>
    <xf numFmtId="0" fontId="3" fillId="0" borderId="48" xfId="19" applyBorder="1" applyAlignment="1">
      <alignment horizontal="right" vertical="center"/>
    </xf>
    <xf numFmtId="0" fontId="11" fillId="5" borderId="26" xfId="2" applyFont="1" applyFill="1" applyBorder="1" applyAlignment="1">
      <alignment vertical="center" wrapText="1"/>
    </xf>
    <xf numFmtId="0" fontId="11" fillId="0" borderId="26" xfId="2" applyFont="1" applyBorder="1" applyAlignment="1">
      <alignment horizontal="center" wrapText="1"/>
    </xf>
    <xf numFmtId="0" fontId="11" fillId="5" borderId="26" xfId="0" applyFont="1" applyFill="1" applyBorder="1" applyAlignment="1">
      <alignment vertical="center"/>
    </xf>
    <xf numFmtId="0" fontId="11" fillId="0" borderId="26" xfId="2" applyFont="1" applyBorder="1" applyAlignment="1">
      <alignment vertical="center" wrapText="1"/>
    </xf>
    <xf numFmtId="0" fontId="11" fillId="0" borderId="16" xfId="0" applyFont="1" applyBorder="1" applyAlignment="1">
      <alignment vertical="center"/>
    </xf>
    <xf numFmtId="0" fontId="40" fillId="3" borderId="12" xfId="19" applyFont="1" applyFill="1" applyBorder="1" applyAlignment="1">
      <alignment horizontal="center" vertical="center" wrapText="1"/>
    </xf>
    <xf numFmtId="0" fontId="12" fillId="5" borderId="28" xfId="3" applyFont="1" applyFill="1" applyBorder="1" applyAlignment="1">
      <alignment horizontal="center" vertical="center" wrapText="1"/>
    </xf>
    <xf numFmtId="0" fontId="7" fillId="5" borderId="28" xfId="3" applyFont="1" applyFill="1" applyBorder="1" applyAlignment="1">
      <alignment vertical="center" wrapText="1"/>
    </xf>
    <xf numFmtId="0" fontId="13" fillId="0" borderId="7" xfId="3" applyFont="1" applyBorder="1" applyAlignment="1">
      <alignment vertical="center" wrapText="1"/>
    </xf>
    <xf numFmtId="0" fontId="7" fillId="0" borderId="34"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36" xfId="3" applyFont="1" applyBorder="1" applyAlignment="1">
      <alignment horizontal="center" vertical="center" wrapText="1"/>
    </xf>
    <xf numFmtId="0" fontId="7" fillId="5" borderId="28" xfId="3" applyFont="1" applyFill="1" applyBorder="1" applyAlignment="1">
      <alignment horizontal="center" vertical="center" wrapText="1"/>
    </xf>
    <xf numFmtId="0" fontId="13" fillId="0" borderId="29" xfId="3" applyFont="1" applyBorder="1" applyAlignment="1">
      <alignment horizontal="center" vertical="center" wrapText="1"/>
    </xf>
    <xf numFmtId="0" fontId="13" fillId="0" borderId="8" xfId="3" applyFont="1" applyBorder="1" applyAlignment="1">
      <alignment horizontal="center" vertical="center"/>
    </xf>
    <xf numFmtId="0" fontId="13" fillId="0" borderId="19" xfId="3" applyFont="1" applyBorder="1" applyAlignment="1">
      <alignment horizontal="center" vertical="center" wrapText="1"/>
    </xf>
    <xf numFmtId="0" fontId="13" fillId="0" borderId="7" xfId="3" applyFont="1" applyBorder="1" applyAlignment="1">
      <alignment horizontal="center" vertical="center"/>
    </xf>
    <xf numFmtId="0" fontId="13" fillId="0" borderId="11" xfId="3" applyFont="1" applyBorder="1" applyAlignment="1">
      <alignment horizontal="center" vertical="center"/>
    </xf>
    <xf numFmtId="0" fontId="13" fillId="0" borderId="6" xfId="3" applyFont="1" applyBorder="1" applyAlignment="1">
      <alignment horizontal="center" vertical="center"/>
    </xf>
    <xf numFmtId="0" fontId="11" fillId="0" borderId="26" xfId="0" applyFont="1" applyBorder="1" applyAlignment="1">
      <alignment horizontal="left" vertical="center" wrapText="1"/>
    </xf>
    <xf numFmtId="0" fontId="38" fillId="5" borderId="26" xfId="2"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2" applyFont="1" applyBorder="1" applyAlignment="1">
      <alignment horizontal="center" wrapText="1"/>
    </xf>
    <xf numFmtId="0" fontId="13" fillId="0" borderId="26" xfId="3" applyFont="1" applyBorder="1" applyAlignment="1">
      <alignment vertical="center"/>
    </xf>
    <xf numFmtId="0" fontId="11" fillId="5" borderId="26" xfId="2"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3" applyFont="1" applyBorder="1" applyAlignment="1">
      <alignment horizontal="center" vertical="center" wrapText="1"/>
    </xf>
    <xf numFmtId="0" fontId="30" fillId="0" borderId="66" xfId="3" applyFont="1" applyBorder="1" applyAlignment="1">
      <alignment horizontal="center" vertical="center" wrapText="1"/>
    </xf>
    <xf numFmtId="43" fontId="30" fillId="5" borderId="22" xfId="18" applyFont="1" applyFill="1" applyBorder="1" applyAlignment="1">
      <alignment horizontal="center"/>
    </xf>
    <xf numFmtId="43" fontId="30" fillId="9" borderId="22" xfId="18" applyFont="1" applyFill="1" applyBorder="1" applyAlignment="1">
      <alignment horizontal="center" vertical="center"/>
    </xf>
    <xf numFmtId="0" fontId="30" fillId="0" borderId="52" xfId="3" applyFont="1" applyBorder="1" applyAlignment="1">
      <alignment horizontal="center" vertical="center" wrapText="1"/>
    </xf>
    <xf numFmtId="0" fontId="30" fillId="0" borderId="68" xfId="3" applyFont="1" applyBorder="1" applyAlignment="1">
      <alignment horizontal="center" vertical="center" wrapText="1"/>
    </xf>
    <xf numFmtId="0" fontId="30" fillId="0" borderId="69" xfId="3" applyFont="1" applyBorder="1" applyAlignment="1">
      <alignment horizontal="center" vertical="center" wrapText="1"/>
    </xf>
    <xf numFmtId="0" fontId="13" fillId="0" borderId="14" xfId="3" applyFont="1" applyBorder="1" applyAlignment="1">
      <alignment vertical="center"/>
    </xf>
    <xf numFmtId="0" fontId="13" fillId="10" borderId="12" xfId="3" applyFont="1" applyFill="1" applyBorder="1" applyAlignment="1">
      <alignment vertical="center"/>
    </xf>
    <xf numFmtId="0" fontId="13" fillId="10" borderId="14" xfId="3" applyFont="1" applyFill="1" applyBorder="1" applyAlignment="1">
      <alignment vertical="center"/>
    </xf>
    <xf numFmtId="0" fontId="25" fillId="0" borderId="38" xfId="3" applyFont="1" applyBorder="1" applyAlignment="1">
      <alignment horizontal="left" vertical="center" wrapText="1"/>
    </xf>
    <xf numFmtId="0" fontId="25" fillId="0" borderId="43" xfId="3" applyFont="1" applyBorder="1" applyAlignment="1">
      <alignment horizontal="left" vertical="center" wrapText="1"/>
    </xf>
    <xf numFmtId="0" fontId="25" fillId="0" borderId="53" xfId="3" applyFont="1" applyBorder="1" applyAlignment="1">
      <alignment horizontal="left" vertical="center" wrapText="1"/>
    </xf>
    <xf numFmtId="0" fontId="12" fillId="0" borderId="61" xfId="2" applyFont="1" applyBorder="1" applyAlignment="1">
      <alignment horizontal="center" vertical="center" wrapText="1"/>
    </xf>
    <xf numFmtId="1" fontId="19" fillId="0" borderId="26" xfId="3" applyNumberFormat="1" applyFont="1" applyBorder="1" applyAlignment="1">
      <alignment horizontal="center" vertical="center"/>
    </xf>
    <xf numFmtId="1" fontId="20" fillId="0" borderId="26" xfId="3" applyNumberFormat="1" applyFont="1" applyBorder="1" applyAlignment="1">
      <alignment horizontal="center" vertical="center"/>
    </xf>
    <xf numFmtId="1" fontId="19" fillId="0" borderId="8" xfId="3" applyNumberFormat="1" applyFont="1" applyBorder="1" applyAlignment="1">
      <alignment horizontal="center" vertical="center"/>
    </xf>
    <xf numFmtId="0" fontId="12" fillId="0" borderId="44" xfId="2" applyFont="1" applyBorder="1" applyAlignment="1">
      <alignment horizontal="center" vertical="center" wrapText="1"/>
    </xf>
    <xf numFmtId="0" fontId="13" fillId="0" borderId="48" xfId="3" applyFont="1" applyBorder="1" applyAlignment="1">
      <alignment horizontal="center" vertical="center" wrapText="1"/>
    </xf>
    <xf numFmtId="0" fontId="7" fillId="0" borderId="21" xfId="3" applyFont="1" applyBorder="1" applyAlignment="1">
      <alignment horizontal="center" vertical="center" wrapText="1"/>
    </xf>
    <xf numFmtId="172" fontId="13" fillId="0" borderId="1" xfId="3" applyNumberFormat="1" applyFont="1" applyAlignment="1">
      <alignment vertical="center"/>
    </xf>
    <xf numFmtId="168" fontId="13" fillId="0" borderId="33" xfId="5" applyNumberFormat="1" applyFont="1" applyBorder="1" applyAlignment="1">
      <alignment horizontal="center" vertical="center"/>
    </xf>
    <xf numFmtId="168" fontId="13" fillId="0" borderId="61" xfId="5" applyNumberFormat="1" applyFont="1" applyBorder="1" applyAlignment="1">
      <alignment horizontal="center" vertical="center"/>
    </xf>
    <xf numFmtId="0" fontId="12" fillId="0" borderId="67" xfId="2" applyFont="1" applyBorder="1" applyAlignment="1">
      <alignment horizontal="center" vertical="center" wrapText="1"/>
    </xf>
    <xf numFmtId="0" fontId="13" fillId="0" borderId="22" xfId="3" applyFont="1" applyBorder="1" applyAlignment="1">
      <alignment horizontal="center" vertical="center" wrapText="1"/>
    </xf>
    <xf numFmtId="0" fontId="7" fillId="5" borderId="26" xfId="3" applyFont="1" applyFill="1" applyBorder="1" applyAlignment="1">
      <alignment vertical="center"/>
    </xf>
    <xf numFmtId="0" fontId="22" fillId="0" borderId="21" xfId="12" quotePrefix="1" applyNumberFormat="1" applyBorder="1" applyAlignment="1">
      <alignment horizontal="center" vertical="center" wrapText="1"/>
    </xf>
    <xf numFmtId="0" fontId="22" fillId="0" borderId="22" xfId="12" quotePrefix="1" applyNumberFormat="1" applyBorder="1" applyAlignment="1">
      <alignment horizontal="left" vertical="center" wrapText="1"/>
    </xf>
    <xf numFmtId="0" fontId="22" fillId="0" borderId="22" xfId="12" quotePrefix="1" applyNumberFormat="1" applyBorder="1" applyAlignment="1">
      <alignment horizontal="center" vertical="center" wrapText="1"/>
    </xf>
    <xf numFmtId="37" fontId="22" fillId="0" borderId="22" xfId="11" applyNumberFormat="1" applyBorder="1" applyAlignment="1">
      <alignment horizontal="center" vertical="center"/>
    </xf>
    <xf numFmtId="37" fontId="22" fillId="0" borderId="44" xfId="19" applyNumberFormat="1" applyFont="1" applyBorder="1" applyAlignment="1">
      <alignment horizontal="center" vertical="center"/>
    </xf>
    <xf numFmtId="0" fontId="0" fillId="0" borderId="21" xfId="0" applyBorder="1" applyAlignment="1">
      <alignment horizontal="center" vertical="center"/>
    </xf>
    <xf numFmtId="0" fontId="3" fillId="0" borderId="25" xfId="19" applyBorder="1" applyAlignment="1">
      <alignment vertical="center"/>
    </xf>
    <xf numFmtId="0" fontId="0" fillId="0" borderId="22" xfId="0" applyBorder="1" applyAlignment="1">
      <alignment vertical="center"/>
    </xf>
    <xf numFmtId="0" fontId="3" fillId="0" borderId="22" xfId="19" applyBorder="1" applyAlignment="1">
      <alignment vertical="center"/>
    </xf>
    <xf numFmtId="37" fontId="22" fillId="0" borderId="42" xfId="19" applyNumberFormat="1" applyFont="1" applyBorder="1" applyAlignment="1">
      <alignment horizontal="center" vertical="center"/>
    </xf>
    <xf numFmtId="174" fontId="13" fillId="0" borderId="1" xfId="22" applyNumberFormat="1" applyFont="1" applyBorder="1" applyAlignment="1">
      <alignment vertical="center"/>
    </xf>
    <xf numFmtId="174" fontId="13" fillId="0" borderId="1" xfId="3" applyNumberFormat="1" applyFont="1" applyAlignment="1">
      <alignment vertical="center"/>
    </xf>
    <xf numFmtId="174" fontId="13" fillId="0" borderId="1" xfId="22" applyNumberFormat="1" applyFont="1" applyBorder="1" applyAlignment="1">
      <alignment horizontal="center" vertical="center" wrapText="1"/>
    </xf>
    <xf numFmtId="172" fontId="19" fillId="4" borderId="11" xfId="3" applyNumberFormat="1" applyFont="1" applyFill="1" applyBorder="1" applyAlignment="1">
      <alignment horizontal="center" vertical="center"/>
    </xf>
    <xf numFmtId="2" fontId="19" fillId="4" borderId="11" xfId="3" applyNumberFormat="1" applyFont="1" applyFill="1" applyBorder="1" applyAlignment="1">
      <alignment horizontal="center" vertical="center"/>
    </xf>
    <xf numFmtId="0" fontId="22" fillId="4" borderId="22" xfId="12" quotePrefix="1" applyNumberFormat="1" applyFill="1" applyBorder="1" applyAlignment="1">
      <alignment horizontal="left" vertical="center" wrapText="1"/>
    </xf>
    <xf numFmtId="0" fontId="37" fillId="5" borderId="26" xfId="2" applyFont="1" applyFill="1" applyBorder="1" applyAlignment="1">
      <alignment horizontal="center" vertical="center" wrapText="1"/>
    </xf>
    <xf numFmtId="1" fontId="7" fillId="0" borderId="26" xfId="3" applyNumberFormat="1" applyFont="1" applyBorder="1" applyAlignment="1">
      <alignment horizontal="center" vertical="center" wrapText="1"/>
    </xf>
    <xf numFmtId="1" fontId="13" fillId="0" borderId="64" xfId="3" applyNumberFormat="1" applyFont="1" applyBorder="1" applyAlignment="1">
      <alignment horizontal="center" vertical="center" wrapText="1"/>
    </xf>
    <xf numFmtId="1" fontId="13" fillId="0" borderId="5" xfId="3" applyNumberFormat="1" applyFont="1" applyBorder="1" applyAlignment="1">
      <alignment horizontal="center" vertical="center" wrapText="1"/>
    </xf>
    <xf numFmtId="0" fontId="13" fillId="0" borderId="5" xfId="3" applyFont="1" applyBorder="1" applyAlignment="1">
      <alignment horizontal="center" vertical="center"/>
    </xf>
    <xf numFmtId="0" fontId="13" fillId="0" borderId="26" xfId="3" applyFont="1" applyBorder="1" applyAlignment="1">
      <alignment vertical="center" wrapText="1"/>
    </xf>
    <xf numFmtId="0" fontId="7" fillId="5" borderId="29" xfId="3" applyFont="1" applyFill="1" applyBorder="1" applyAlignment="1">
      <alignment horizontal="left" vertical="center"/>
    </xf>
    <xf numFmtId="0" fontId="7" fillId="5" borderId="29" xfId="3" applyFont="1" applyFill="1" applyBorder="1" applyAlignment="1">
      <alignment horizontal="left" vertical="center" wrapText="1"/>
    </xf>
    <xf numFmtId="0" fontId="7" fillId="5" borderId="27" xfId="3" applyFont="1" applyFill="1" applyBorder="1" applyAlignment="1">
      <alignment horizontal="left" vertical="center"/>
    </xf>
    <xf numFmtId="0" fontId="7" fillId="5" borderId="27" xfId="3" applyFont="1" applyFill="1" applyBorder="1" applyAlignment="1">
      <alignment horizontal="left" vertical="center" wrapText="1"/>
    </xf>
    <xf numFmtId="0" fontId="7" fillId="5" borderId="28" xfId="3" applyFont="1" applyFill="1" applyBorder="1" applyAlignment="1">
      <alignment horizontal="left" vertical="center"/>
    </xf>
    <xf numFmtId="0" fontId="7" fillId="5" borderId="28" xfId="3" applyFont="1" applyFill="1" applyBorder="1" applyAlignment="1">
      <alignment horizontal="left" vertical="center" wrapText="1"/>
    </xf>
    <xf numFmtId="0" fontId="19" fillId="0" borderId="26" xfId="3" applyFont="1" applyBorder="1" applyAlignment="1">
      <alignment horizontal="center" vertical="center" wrapText="1"/>
    </xf>
    <xf numFmtId="175" fontId="13" fillId="0" borderId="24" xfId="5" applyNumberFormat="1" applyFont="1" applyBorder="1" applyAlignment="1">
      <alignment vertical="center"/>
    </xf>
    <xf numFmtId="174" fontId="0" fillId="0" borderId="22" xfId="22" applyNumberFormat="1" applyFont="1" applyBorder="1" applyAlignment="1">
      <alignment horizontal="center" vertical="center"/>
    </xf>
    <xf numFmtId="9" fontId="13" fillId="0" borderId="10" xfId="1" applyFont="1" applyBorder="1" applyAlignment="1">
      <alignment horizontal="center" vertical="center"/>
    </xf>
    <xf numFmtId="9" fontId="13" fillId="0" borderId="24" xfId="1" applyFont="1" applyBorder="1" applyAlignment="1">
      <alignment horizontal="center" vertical="center"/>
    </xf>
    <xf numFmtId="174" fontId="13" fillId="0" borderId="22" xfId="22" applyNumberFormat="1" applyFont="1" applyBorder="1" applyAlignment="1">
      <alignment vertical="center"/>
    </xf>
    <xf numFmtId="174" fontId="13" fillId="0" borderId="13" xfId="22" applyNumberFormat="1" applyFont="1" applyBorder="1" applyAlignment="1">
      <alignment vertical="center"/>
    </xf>
    <xf numFmtId="9" fontId="13" fillId="0" borderId="14" xfId="1" applyFont="1" applyBorder="1" applyAlignment="1">
      <alignment horizontal="center" vertical="center"/>
    </xf>
    <xf numFmtId="0" fontId="7" fillId="0" borderId="1" xfId="3" applyFont="1" applyAlignment="1">
      <alignment horizontal="center" vertical="center" wrapText="1"/>
    </xf>
    <xf numFmtId="167" fontId="13" fillId="0" borderId="49" xfId="5" applyFont="1" applyBorder="1" applyAlignment="1">
      <alignment vertical="center"/>
    </xf>
    <xf numFmtId="174" fontId="45" fillId="0" borderId="22" xfId="22" applyNumberFormat="1" applyFont="1" applyFill="1" applyBorder="1" applyAlignment="1">
      <alignment horizontal="center" vertical="center"/>
    </xf>
    <xf numFmtId="174" fontId="11" fillId="0" borderId="22" xfId="22" applyNumberFormat="1" applyFont="1" applyFill="1" applyBorder="1" applyAlignment="1">
      <alignment vertical="center"/>
    </xf>
    <xf numFmtId="0" fontId="13" fillId="0" borderId="5" xfId="3" applyFont="1" applyBorder="1" applyAlignment="1">
      <alignment horizontal="left" vertical="center"/>
    </xf>
    <xf numFmtId="0" fontId="46" fillId="0" borderId="22" xfId="19" applyFont="1" applyBorder="1" applyAlignment="1">
      <alignment horizontal="justify" vertical="center" wrapText="1"/>
    </xf>
    <xf numFmtId="175" fontId="13" fillId="0" borderId="49" xfId="5" applyNumberFormat="1" applyFont="1" applyBorder="1" applyAlignment="1">
      <alignment vertical="center"/>
    </xf>
    <xf numFmtId="0" fontId="11" fillId="0" borderId="1" xfId="2" applyFont="1" applyAlignment="1">
      <alignment horizontal="center" vertical="center" wrapText="1"/>
    </xf>
    <xf numFmtId="174" fontId="0" fillId="0" borderId="22" xfId="22" applyNumberFormat="1" applyFont="1" applyFill="1" applyBorder="1" applyAlignment="1">
      <alignment horizontal="center" vertical="center"/>
    </xf>
    <xf numFmtId="173" fontId="36" fillId="0" borderId="22" xfId="21" applyNumberFormat="1" applyFont="1" applyFill="1" applyBorder="1" applyAlignment="1">
      <alignment horizontal="center" vertical="center"/>
    </xf>
    <xf numFmtId="0" fontId="3" fillId="0" borderId="1" xfId="19" applyAlignment="1">
      <alignment horizontal="right" wrapText="1"/>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7" fillId="13" borderId="22" xfId="0" applyFont="1" applyFill="1" applyBorder="1" applyAlignment="1">
      <alignment horizontal="left" vertical="center"/>
    </xf>
    <xf numFmtId="0" fontId="7"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3" fontId="36" fillId="0" borderId="22" xfId="21" applyNumberFormat="1" applyFont="1" applyBorder="1" applyAlignment="1">
      <alignment horizontal="center" vertical="center"/>
    </xf>
    <xf numFmtId="174" fontId="11" fillId="0" borderId="22" xfId="22" applyNumberFormat="1" applyFont="1" applyBorder="1" applyAlignment="1">
      <alignment vertical="center"/>
    </xf>
    <xf numFmtId="173" fontId="36" fillId="0" borderId="13" xfId="21" applyNumberFormat="1" applyFont="1" applyBorder="1" applyAlignment="1">
      <alignment horizontal="center" vertical="center"/>
    </xf>
    <xf numFmtId="9" fontId="13" fillId="0" borderId="24" xfId="1" applyFont="1" applyBorder="1" applyAlignment="1">
      <alignment vertical="center"/>
    </xf>
    <xf numFmtId="9" fontId="13" fillId="0" borderId="14" xfId="1" applyFont="1" applyBorder="1" applyAlignment="1">
      <alignment vertical="center"/>
    </xf>
    <xf numFmtId="172" fontId="19" fillId="0" borderId="8" xfId="3" applyNumberFormat="1" applyFont="1" applyBorder="1" applyAlignment="1">
      <alignment horizontal="center" vertical="center"/>
    </xf>
    <xf numFmtId="172" fontId="19" fillId="0" borderId="26" xfId="3" applyNumberFormat="1" applyFont="1" applyBorder="1" applyAlignment="1">
      <alignment horizontal="center" vertical="center"/>
    </xf>
    <xf numFmtId="0" fontId="25" fillId="0" borderId="19" xfId="3"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164" fontId="48" fillId="0" borderId="22" xfId="0" applyNumberFormat="1" applyFont="1" applyBorder="1" applyAlignment="1">
      <alignment vertical="center"/>
    </xf>
    <xf numFmtId="174" fontId="13" fillId="0" borderId="22" xfId="22" applyNumberFormat="1" applyFont="1" applyFill="1" applyBorder="1" applyAlignment="1">
      <alignment horizontal="center" vertical="center"/>
    </xf>
    <xf numFmtId="174" fontId="13" fillId="0" borderId="22" xfId="22" applyNumberFormat="1" applyFont="1" applyBorder="1" applyAlignment="1">
      <alignment horizontal="center" vertical="center"/>
    </xf>
    <xf numFmtId="174" fontId="13" fillId="0" borderId="13" xfId="22" applyNumberFormat="1" applyFont="1" applyFill="1" applyBorder="1" applyAlignment="1">
      <alignment vertical="center"/>
    </xf>
    <xf numFmtId="174" fontId="13" fillId="0" borderId="22" xfId="22" applyNumberFormat="1" applyFont="1" applyFill="1" applyBorder="1" applyAlignment="1">
      <alignment vertical="center"/>
    </xf>
    <xf numFmtId="0" fontId="13" fillId="4" borderId="19" xfId="3" applyFont="1" applyFill="1" applyBorder="1" applyAlignment="1">
      <alignment horizontal="center" vertical="center" wrapText="1"/>
    </xf>
    <xf numFmtId="0" fontId="53" fillId="0" borderId="19" xfId="3" applyFont="1" applyBorder="1" applyAlignment="1">
      <alignment horizontal="center" vertical="center" wrapText="1"/>
    </xf>
    <xf numFmtId="0" fontId="59" fillId="0" borderId="7" xfId="3" applyFont="1" applyBorder="1" applyAlignment="1">
      <alignment horizontal="center" vertical="top" wrapText="1"/>
    </xf>
    <xf numFmtId="0" fontId="46" fillId="0" borderId="22" xfId="19" applyFont="1" applyBorder="1" applyAlignment="1">
      <alignment horizontal="justify" vertical="top" wrapText="1"/>
    </xf>
    <xf numFmtId="0" fontId="19" fillId="4" borderId="19" xfId="3" applyFont="1" applyFill="1" applyBorder="1" applyAlignment="1">
      <alignment horizontal="center" vertical="top" wrapText="1"/>
    </xf>
    <xf numFmtId="174" fontId="1" fillId="0" borderId="22" xfId="22" applyNumberFormat="1" applyFont="1" applyBorder="1" applyAlignment="1">
      <alignment horizontal="center" vertical="center"/>
    </xf>
    <xf numFmtId="174" fontId="1" fillId="0" borderId="22" xfId="22" applyNumberFormat="1" applyFont="1" applyFill="1" applyBorder="1" applyAlignment="1">
      <alignment vertical="center"/>
    </xf>
    <xf numFmtId="174" fontId="1" fillId="0" borderId="22" xfId="22" applyNumberFormat="1" applyFont="1" applyBorder="1" applyAlignment="1">
      <alignment vertical="center"/>
    </xf>
    <xf numFmtId="174" fontId="1" fillId="0" borderId="13" xfId="22" applyNumberFormat="1" applyFont="1" applyBorder="1" applyAlignment="1">
      <alignment vertical="center"/>
    </xf>
    <xf numFmtId="174" fontId="1" fillId="0" borderId="13" xfId="22" applyNumberFormat="1" applyFont="1" applyFill="1" applyBorder="1" applyAlignment="1">
      <alignment vertical="center"/>
    </xf>
    <xf numFmtId="0" fontId="3" fillId="4" borderId="22" xfId="19" applyFill="1" applyBorder="1" applyAlignment="1">
      <alignment vertical="center"/>
    </xf>
    <xf numFmtId="0" fontId="53" fillId="0" borderId="26" xfId="3" applyFont="1" applyBorder="1" applyAlignment="1">
      <alignment horizontal="center" vertical="center" wrapText="1"/>
    </xf>
    <xf numFmtId="0" fontId="53" fillId="0" borderId="6" xfId="3" applyFont="1" applyBorder="1" applyAlignment="1">
      <alignment horizontal="center" vertical="center"/>
    </xf>
    <xf numFmtId="0" fontId="53" fillId="0" borderId="7" xfId="3" applyFont="1" applyBorder="1" applyAlignment="1">
      <alignment horizontal="center" vertical="center" wrapText="1"/>
    </xf>
    <xf numFmtId="173" fontId="13" fillId="0" borderId="1" xfId="3" applyNumberFormat="1" applyFont="1"/>
    <xf numFmtId="173" fontId="13" fillId="0" borderId="1" xfId="3" applyNumberFormat="1" applyFont="1" applyAlignment="1">
      <alignment vertical="center"/>
    </xf>
    <xf numFmtId="0" fontId="0" fillId="0" borderId="22" xfId="0" applyBorder="1" applyAlignment="1">
      <alignment horizontal="center" vertical="center"/>
    </xf>
    <xf numFmtId="0" fontId="3" fillId="0" borderId="22" xfId="19" applyBorder="1" applyAlignment="1">
      <alignment horizontal="center" vertical="center"/>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7" fillId="5" borderId="23"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7" fillId="0" borderId="53" xfId="0" applyFont="1" applyBorder="1" applyAlignment="1">
      <alignment horizontal="center" vertical="center"/>
    </xf>
    <xf numFmtId="0" fontId="7" fillId="0" borderId="68" xfId="0" applyFont="1" applyBorder="1" applyAlignment="1">
      <alignment horizontal="center" vertical="center"/>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9" fontId="30" fillId="5" borderId="23" xfId="3" applyNumberFormat="1" applyFont="1" applyFill="1" applyBorder="1" applyAlignment="1">
      <alignment horizontal="center" vertical="center"/>
    </xf>
    <xf numFmtId="0" fontId="0" fillId="0" borderId="25" xfId="0" applyBorder="1" applyAlignment="1">
      <alignment horizontal="center" vertical="center"/>
    </xf>
    <xf numFmtId="0" fontId="29" fillId="3" borderId="51" xfId="2" applyFont="1" applyFill="1" applyBorder="1" applyAlignment="1">
      <alignment horizontal="center" vertical="center" wrapText="1"/>
    </xf>
    <xf numFmtId="0" fontId="29" fillId="3" borderId="48" xfId="2" applyFont="1" applyFill="1" applyBorder="1" applyAlignment="1">
      <alignment horizontal="center" vertical="center" wrapText="1"/>
    </xf>
    <xf numFmtId="0" fontId="25" fillId="4" borderId="5" xfId="3" applyFont="1" applyFill="1" applyBorder="1" applyAlignment="1">
      <alignment horizontal="left" vertical="top" wrapText="1"/>
    </xf>
    <xf numFmtId="0" fontId="25" fillId="4" borderId="7" xfId="3" applyFont="1" applyFill="1" applyBorder="1" applyAlignment="1">
      <alignment horizontal="left" vertical="top" wrapText="1"/>
    </xf>
    <xf numFmtId="0" fontId="19" fillId="0" borderId="23" xfId="3" applyFont="1" applyBorder="1" applyAlignment="1">
      <alignment horizontal="center" vertical="center" wrapText="1"/>
    </xf>
    <xf numFmtId="0" fontId="19" fillId="0" borderId="25" xfId="3" applyFont="1" applyBorder="1" applyAlignment="1">
      <alignment horizontal="center" vertical="center" wrapText="1"/>
    </xf>
    <xf numFmtId="0" fontId="44" fillId="0" borderId="23" xfId="3" applyFont="1" applyBorder="1" applyAlignment="1">
      <alignment horizontal="center" vertical="center" wrapText="1"/>
    </xf>
    <xf numFmtId="0" fontId="19" fillId="0" borderId="25" xfId="3" applyFont="1" applyBorder="1" applyAlignment="1">
      <alignment horizontal="center" vertical="center"/>
    </xf>
    <xf numFmtId="0" fontId="19" fillId="0" borderId="23" xfId="3" applyFont="1" applyBorder="1" applyAlignment="1">
      <alignment horizontal="center" vertical="center"/>
    </xf>
    <xf numFmtId="0" fontId="58" fillId="0" borderId="23" xfId="16" applyFont="1" applyBorder="1" applyAlignment="1">
      <alignment horizontal="center" vertical="center" wrapText="1"/>
    </xf>
    <xf numFmtId="0" fontId="58" fillId="0" borderId="25" xfId="16"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3" fillId="0" borderId="23" xfId="0" applyFont="1" applyBorder="1" applyAlignment="1">
      <alignment horizontal="center" wrapText="1"/>
    </xf>
    <xf numFmtId="0" fontId="53" fillId="0" borderId="25" xfId="0" applyFont="1" applyBorder="1" applyAlignment="1">
      <alignment horizontal="center"/>
    </xf>
    <xf numFmtId="0" fontId="19" fillId="0" borderId="22" xfId="0" applyFont="1" applyBorder="1" applyAlignment="1">
      <alignment horizontal="center"/>
    </xf>
    <xf numFmtId="0" fontId="18" fillId="0" borderId="23" xfId="23" applyFont="1" applyFill="1" applyBorder="1" applyAlignment="1">
      <alignment horizontal="center" vertical="center" wrapText="1"/>
    </xf>
    <xf numFmtId="0" fontId="19" fillId="0" borderId="5" xfId="3" applyFont="1" applyBorder="1" applyAlignment="1">
      <alignment horizontal="center" vertical="center"/>
    </xf>
    <xf numFmtId="0" fontId="19" fillId="0" borderId="7" xfId="3" applyFont="1" applyBorder="1" applyAlignment="1">
      <alignment horizontal="center" vertical="center"/>
    </xf>
    <xf numFmtId="0" fontId="25" fillId="4" borderId="5" xfId="3" applyFont="1" applyFill="1" applyBorder="1" applyAlignment="1">
      <alignment horizontal="justify" vertical="top" wrapText="1"/>
    </xf>
    <xf numFmtId="0" fontId="25" fillId="4" borderId="7" xfId="3" applyFont="1" applyFill="1" applyBorder="1" applyAlignment="1">
      <alignment horizontal="justify" vertical="top"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31" fillId="0" borderId="23" xfId="3" applyFont="1" applyBorder="1" applyAlignment="1">
      <alignment horizontal="center" vertical="center" wrapText="1"/>
    </xf>
    <xf numFmtId="0" fontId="31" fillId="0" borderId="25" xfId="3" applyFont="1" applyBorder="1" applyAlignment="1">
      <alignment horizontal="center" vertical="center" wrapText="1"/>
    </xf>
    <xf numFmtId="0" fontId="12" fillId="0" borderId="26" xfId="0" applyFont="1" applyBorder="1" applyAlignment="1">
      <alignment horizontal="center" vertical="center" wrapText="1"/>
    </xf>
    <xf numFmtId="0" fontId="12" fillId="5" borderId="5"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30" fillId="5" borderId="22" xfId="2" applyFont="1" applyFill="1" applyBorder="1" applyAlignment="1">
      <alignment horizontal="center" vertical="center" wrapText="1"/>
    </xf>
    <xf numFmtId="170" fontId="30" fillId="5" borderId="23" xfId="3" applyNumberFormat="1" applyFont="1" applyFill="1" applyBorder="1" applyAlignment="1">
      <alignment horizontal="center" vertical="center" wrapText="1"/>
    </xf>
    <xf numFmtId="170" fontId="30" fillId="5" borderId="25" xfId="3" applyNumberFormat="1" applyFont="1" applyFill="1" applyBorder="1" applyAlignment="1">
      <alignment horizontal="center" vertical="center" wrapText="1"/>
    </xf>
    <xf numFmtId="170" fontId="30" fillId="5" borderId="23" xfId="3" applyNumberFormat="1" applyFont="1" applyFill="1" applyBorder="1" applyAlignment="1">
      <alignment horizontal="center" vertical="center"/>
    </xf>
    <xf numFmtId="170" fontId="30" fillId="5" borderId="25" xfId="3" applyNumberFormat="1" applyFont="1" applyFill="1" applyBorder="1" applyAlignment="1">
      <alignment horizontal="center" vertical="center"/>
    </xf>
    <xf numFmtId="0" fontId="44" fillId="0" borderId="23" xfId="3" applyFont="1" applyBorder="1" applyAlignment="1">
      <alignment horizontal="center" vertical="top" wrapText="1"/>
    </xf>
    <xf numFmtId="0" fontId="19" fillId="0" borderId="25" xfId="3" applyFont="1" applyBorder="1" applyAlignment="1">
      <alignment horizontal="center" vertical="top" wrapText="1"/>
    </xf>
    <xf numFmtId="0" fontId="31" fillId="0" borderId="23" xfId="3" applyFont="1" applyBorder="1" applyAlignment="1">
      <alignment horizontal="left" vertical="center" wrapText="1"/>
    </xf>
    <xf numFmtId="0" fontId="31" fillId="0" borderId="25" xfId="3" applyFont="1" applyBorder="1" applyAlignment="1">
      <alignment horizontal="left"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2" applyFont="1" applyBorder="1" applyAlignment="1">
      <alignment horizontal="center" vertical="center"/>
    </xf>
    <xf numFmtId="0" fontId="12" fillId="0" borderId="18" xfId="2" applyFont="1" applyBorder="1" applyAlignment="1">
      <alignment horizontal="center" vertical="center"/>
    </xf>
    <xf numFmtId="0" fontId="12" fillId="0" borderId="17" xfId="2" applyFont="1" applyBorder="1" applyAlignment="1">
      <alignment horizontal="center" vertical="center"/>
    </xf>
    <xf numFmtId="0" fontId="12" fillId="0" borderId="8" xfId="2" applyFont="1" applyBorder="1" applyAlignment="1">
      <alignment horizontal="center" vertical="center"/>
    </xf>
    <xf numFmtId="0" fontId="12" fillId="0" borderId="1" xfId="2" applyFont="1" applyAlignment="1">
      <alignment horizontal="center" vertical="center"/>
    </xf>
    <xf numFmtId="0" fontId="12" fillId="0" borderId="16" xfId="2" applyFont="1" applyBorder="1" applyAlignment="1">
      <alignment horizontal="center" vertical="center"/>
    </xf>
    <xf numFmtId="0" fontId="12" fillId="0" borderId="11" xfId="2" applyFont="1" applyBorder="1" applyAlignment="1">
      <alignment horizontal="center" vertical="center"/>
    </xf>
    <xf numFmtId="0" fontId="12" fillId="0" borderId="20" xfId="2" applyFont="1" applyBorder="1" applyAlignment="1">
      <alignment horizontal="center" vertical="center"/>
    </xf>
    <xf numFmtId="0" fontId="12" fillId="0" borderId="19" xfId="2" applyFont="1" applyBorder="1" applyAlignment="1">
      <alignment horizontal="center" vertical="center"/>
    </xf>
    <xf numFmtId="0" fontId="11" fillId="0" borderId="2" xfId="2" applyFont="1" applyBorder="1" applyAlignment="1">
      <alignment horizontal="left" vertical="center" wrapText="1"/>
    </xf>
    <xf numFmtId="0" fontId="12" fillId="0" borderId="18" xfId="2" applyFont="1" applyBorder="1" applyAlignment="1">
      <alignment horizontal="left" vertical="center" wrapText="1"/>
    </xf>
    <xf numFmtId="0" fontId="12" fillId="0" borderId="17" xfId="2" applyFont="1" applyBorder="1" applyAlignment="1">
      <alignment horizontal="left" vertical="center" wrapText="1"/>
    </xf>
    <xf numFmtId="0" fontId="12" fillId="0" borderId="8" xfId="2" applyFont="1" applyBorder="1" applyAlignment="1">
      <alignment horizontal="left" vertical="center" wrapText="1"/>
    </xf>
    <xf numFmtId="0" fontId="12" fillId="0" borderId="1" xfId="2" applyFont="1" applyAlignment="1">
      <alignment horizontal="left" vertical="center" wrapText="1"/>
    </xf>
    <xf numFmtId="0" fontId="12" fillId="0" borderId="16" xfId="2" applyFont="1" applyBorder="1" applyAlignment="1">
      <alignment horizontal="left" vertical="center" wrapText="1"/>
    </xf>
    <xf numFmtId="0" fontId="12" fillId="0" borderId="11" xfId="2" applyFont="1" applyBorder="1" applyAlignment="1">
      <alignment horizontal="left" vertical="center" wrapText="1"/>
    </xf>
    <xf numFmtId="0" fontId="12" fillId="0" borderId="20" xfId="2" applyFont="1" applyBorder="1" applyAlignment="1">
      <alignment horizontal="left" vertical="center" wrapText="1"/>
    </xf>
    <xf numFmtId="0" fontId="12" fillId="0" borderId="19" xfId="2" applyFont="1" applyBorder="1" applyAlignment="1">
      <alignment horizontal="left" vertical="center" wrapText="1"/>
    </xf>
    <xf numFmtId="0" fontId="11" fillId="0" borderId="26" xfId="2" applyFont="1" applyBorder="1" applyAlignment="1">
      <alignment horizontal="center" vertical="center" wrapText="1"/>
    </xf>
    <xf numFmtId="0" fontId="11" fillId="0" borderId="26" xfId="2" applyFont="1" applyBorder="1" applyAlignment="1">
      <alignment horizontal="left" vertical="center" wrapText="1"/>
    </xf>
    <xf numFmtId="0" fontId="11" fillId="0" borderId="2"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11" xfId="2" applyFont="1" applyBorder="1" applyAlignment="1">
      <alignment horizontal="center" vertical="center" wrapText="1"/>
    </xf>
    <xf numFmtId="0" fontId="12" fillId="5" borderId="26" xfId="2" applyFont="1" applyFill="1" applyBorder="1" applyAlignment="1">
      <alignment horizontal="center" vertical="center" wrapText="1"/>
    </xf>
    <xf numFmtId="0" fontId="12" fillId="5" borderId="26" xfId="2" applyFont="1" applyFill="1" applyBorder="1" applyAlignment="1">
      <alignment horizontal="left" vertical="center" wrapText="1"/>
    </xf>
    <xf numFmtId="0" fontId="13" fillId="0" borderId="26" xfId="3" applyFont="1" applyBorder="1" applyAlignment="1">
      <alignment horizontal="center" vertical="center" wrapText="1"/>
    </xf>
    <xf numFmtId="0" fontId="11" fillId="0" borderId="70" xfId="2" applyFont="1" applyBorder="1" applyAlignment="1">
      <alignment horizontal="center" vertical="center" wrapText="1"/>
    </xf>
    <xf numFmtId="0" fontId="12" fillId="4" borderId="1" xfId="2" applyFont="1" applyFill="1" applyAlignment="1">
      <alignment horizontal="left" vertical="center" wrapText="1"/>
    </xf>
    <xf numFmtId="0" fontId="12" fillId="5" borderId="2" xfId="2" applyFont="1" applyFill="1" applyBorder="1" applyAlignment="1">
      <alignment horizontal="left" vertical="center" wrapText="1"/>
    </xf>
    <xf numFmtId="0" fontId="12" fillId="5" borderId="8" xfId="2" applyFont="1" applyFill="1" applyBorder="1" applyAlignment="1">
      <alignment horizontal="left" vertical="center" wrapText="1"/>
    </xf>
    <xf numFmtId="0" fontId="12" fillId="5" borderId="11" xfId="2" applyFont="1" applyFill="1" applyBorder="1" applyAlignment="1">
      <alignment horizontal="left" vertical="center" wrapText="1"/>
    </xf>
    <xf numFmtId="0" fontId="12" fillId="4" borderId="5" xfId="2" applyFont="1" applyFill="1" applyBorder="1" applyAlignment="1">
      <alignment horizontal="center" vertical="center" wrapText="1"/>
    </xf>
    <xf numFmtId="0" fontId="12" fillId="4" borderId="6" xfId="2" applyFont="1" applyFill="1" applyBorder="1" applyAlignment="1">
      <alignment horizontal="center" vertical="center" wrapText="1"/>
    </xf>
    <xf numFmtId="0" fontId="12" fillId="4" borderId="7" xfId="2" applyFont="1" applyFill="1" applyBorder="1" applyAlignment="1">
      <alignment horizontal="center" vertical="center" wrapText="1"/>
    </xf>
    <xf numFmtId="1" fontId="6" fillId="4" borderId="5" xfId="3" applyNumberFormat="1" applyFont="1" applyFill="1" applyBorder="1" applyAlignment="1">
      <alignment horizontal="center" vertical="center"/>
    </xf>
    <xf numFmtId="1" fontId="6" fillId="4" borderId="6" xfId="3" applyNumberFormat="1" applyFont="1" applyFill="1" applyBorder="1" applyAlignment="1">
      <alignment horizontal="center" vertical="center"/>
    </xf>
    <xf numFmtId="1" fontId="6" fillId="4" borderId="7" xfId="3" applyNumberFormat="1" applyFont="1" applyFill="1" applyBorder="1" applyAlignment="1">
      <alignment horizontal="center" vertical="center"/>
    </xf>
    <xf numFmtId="0" fontId="19" fillId="0" borderId="22" xfId="3" applyFont="1" applyBorder="1" applyAlignment="1">
      <alignment horizontal="center" vertical="center"/>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20" fillId="5" borderId="5" xfId="3" applyFont="1" applyFill="1" applyBorder="1" applyAlignment="1">
      <alignment horizontal="center" vertical="center"/>
    </xf>
    <xf numFmtId="0" fontId="20" fillId="5" borderId="6" xfId="3" applyFont="1" applyFill="1" applyBorder="1" applyAlignment="1">
      <alignment horizontal="center" vertical="center"/>
    </xf>
    <xf numFmtId="0" fontId="20" fillId="5" borderId="7" xfId="3" applyFont="1" applyFill="1" applyBorder="1" applyAlignment="1">
      <alignment horizontal="center" vertical="center"/>
    </xf>
    <xf numFmtId="0" fontId="20" fillId="0" borderId="5" xfId="3" applyFont="1" applyBorder="1" applyAlignment="1">
      <alignment horizontal="center" vertical="center" wrapText="1"/>
    </xf>
    <xf numFmtId="0" fontId="20" fillId="0" borderId="6" xfId="3" applyFont="1" applyBorder="1" applyAlignment="1">
      <alignment horizontal="center" vertical="center" wrapText="1"/>
    </xf>
    <xf numFmtId="0" fontId="20" fillId="0" borderId="7" xfId="3" applyFont="1" applyBorder="1" applyAlignment="1">
      <alignment horizontal="center" vertical="center" wrapText="1"/>
    </xf>
    <xf numFmtId="9" fontId="20" fillId="4" borderId="11" xfId="3" applyNumberFormat="1" applyFont="1" applyFill="1" applyBorder="1" applyAlignment="1">
      <alignment horizontal="center" vertical="center"/>
    </xf>
    <xf numFmtId="9" fontId="20" fillId="4" borderId="19" xfId="3" applyNumberFormat="1" applyFont="1" applyFill="1" applyBorder="1" applyAlignment="1">
      <alignment horizontal="center" vertical="center"/>
    </xf>
    <xf numFmtId="0" fontId="19" fillId="0" borderId="5" xfId="3" applyFont="1" applyBorder="1" applyAlignment="1">
      <alignment horizontal="justify" vertical="center" wrapText="1"/>
    </xf>
    <xf numFmtId="0" fontId="19" fillId="0" borderId="7" xfId="3" applyFont="1" applyBorder="1" applyAlignment="1">
      <alignment horizontal="justify" vertical="center" wrapText="1"/>
    </xf>
    <xf numFmtId="0" fontId="19" fillId="0" borderId="5" xfId="3" applyFont="1" applyBorder="1" applyAlignment="1">
      <alignment horizontal="justify" vertical="top" wrapText="1"/>
    </xf>
    <xf numFmtId="0" fontId="19" fillId="0" borderId="7" xfId="3" applyFont="1" applyBorder="1" applyAlignment="1">
      <alignment horizontal="justify" vertical="top" wrapText="1"/>
    </xf>
    <xf numFmtId="0" fontId="20" fillId="0" borderId="5" xfId="3" applyFont="1" applyBorder="1" applyAlignment="1">
      <alignment horizontal="left" vertical="center"/>
    </xf>
    <xf numFmtId="0" fontId="20" fillId="0" borderId="6" xfId="3" applyFont="1" applyBorder="1" applyAlignment="1">
      <alignment horizontal="left" vertical="center"/>
    </xf>
    <xf numFmtId="0" fontId="20" fillId="0" borderId="7" xfId="3" applyFont="1" applyBorder="1" applyAlignment="1">
      <alignment horizontal="left" vertical="center"/>
    </xf>
    <xf numFmtId="0" fontId="19" fillId="0" borderId="5" xfId="3" applyFont="1" applyBorder="1" applyAlignment="1">
      <alignment horizontal="center" vertical="center" wrapText="1"/>
    </xf>
    <xf numFmtId="0" fontId="19" fillId="0" borderId="7" xfId="3" applyFont="1" applyBorder="1" applyAlignment="1">
      <alignment horizontal="center" vertical="center" wrapText="1"/>
    </xf>
    <xf numFmtId="0" fontId="30" fillId="5" borderId="29" xfId="3" applyFont="1" applyFill="1" applyBorder="1" applyAlignment="1">
      <alignment horizontal="center" vertical="center" wrapText="1"/>
    </xf>
    <xf numFmtId="0" fontId="30" fillId="5" borderId="28" xfId="3" applyFont="1" applyFill="1" applyBorder="1" applyAlignment="1">
      <alignment horizontal="center" vertical="center" wrapText="1"/>
    </xf>
    <xf numFmtId="0" fontId="20" fillId="0" borderId="26" xfId="3" applyFont="1" applyBorder="1" applyAlignment="1">
      <alignment horizontal="center" vertical="center"/>
    </xf>
    <xf numFmtId="0" fontId="19" fillId="0" borderId="6" xfId="3" applyFont="1" applyBorder="1" applyAlignment="1">
      <alignment horizontal="center" vertical="center"/>
    </xf>
    <xf numFmtId="0" fontId="53" fillId="0" borderId="23" xfId="0" applyFont="1" applyBorder="1" applyAlignment="1">
      <alignment horizontal="center" vertical="top" wrapText="1"/>
    </xf>
    <xf numFmtId="0" fontId="53" fillId="0" borderId="25" xfId="0" applyFont="1" applyBorder="1" applyAlignment="1">
      <alignment horizontal="center" vertical="top" wrapText="1"/>
    </xf>
    <xf numFmtId="0" fontId="19" fillId="0" borderId="22" xfId="3" applyFont="1" applyBorder="1" applyAlignment="1">
      <alignment horizontal="center" vertical="center" wrapText="1"/>
    </xf>
    <xf numFmtId="0" fontId="55" fillId="0" borderId="23" xfId="3" applyFont="1" applyBorder="1" applyAlignment="1">
      <alignment horizontal="center" vertical="top" wrapText="1"/>
    </xf>
    <xf numFmtId="0" fontId="55" fillId="0" borderId="25" xfId="3" applyFont="1" applyBorder="1" applyAlignment="1">
      <alignment horizontal="center" vertical="top"/>
    </xf>
    <xf numFmtId="43" fontId="19" fillId="0" borderId="22" xfId="18" applyFont="1" applyBorder="1" applyAlignment="1">
      <alignment horizontal="center"/>
    </xf>
    <xf numFmtId="0" fontId="19" fillId="4" borderId="25" xfId="0" applyFont="1" applyFill="1" applyBorder="1" applyAlignment="1">
      <alignment horizontal="center" vertical="center"/>
    </xf>
    <xf numFmtId="0" fontId="19" fillId="0" borderId="23" xfId="0" applyFont="1" applyBorder="1" applyAlignment="1">
      <alignment horizontal="center"/>
    </xf>
    <xf numFmtId="0" fontId="19" fillId="0" borderId="25" xfId="0" applyFont="1" applyBorder="1" applyAlignment="1">
      <alignment horizontal="center"/>
    </xf>
    <xf numFmtId="43" fontId="19" fillId="0" borderId="23" xfId="18" applyFont="1" applyBorder="1" applyAlignment="1">
      <alignment horizontal="center"/>
    </xf>
    <xf numFmtId="43" fontId="19" fillId="0" borderId="25" xfId="18" applyFont="1" applyBorder="1" applyAlignment="1">
      <alignment horizontal="center"/>
    </xf>
    <xf numFmtId="9" fontId="20" fillId="0" borderId="11" xfId="3" applyNumberFormat="1" applyFont="1" applyBorder="1" applyAlignment="1">
      <alignment horizontal="center" vertical="center"/>
    </xf>
    <xf numFmtId="9" fontId="20" fillId="0" borderId="19" xfId="3" applyNumberFormat="1" applyFont="1" applyBorder="1" applyAlignment="1">
      <alignment horizontal="center" vertical="center"/>
    </xf>
    <xf numFmtId="0" fontId="55" fillId="0" borderId="5" xfId="3" applyFont="1" applyBorder="1" applyAlignment="1">
      <alignment horizontal="justify" vertical="center" wrapText="1"/>
    </xf>
    <xf numFmtId="0" fontId="55" fillId="0" borderId="7" xfId="3" applyFont="1" applyBorder="1" applyAlignment="1">
      <alignment horizontal="justify" vertical="center" wrapText="1"/>
    </xf>
    <xf numFmtId="0" fontId="53" fillId="0" borderId="5" xfId="3" applyFont="1" applyBorder="1" applyAlignment="1">
      <alignment horizontal="justify" vertical="center" wrapText="1"/>
    </xf>
    <xf numFmtId="0" fontId="53" fillId="0" borderId="7" xfId="3" applyFont="1" applyBorder="1" applyAlignment="1">
      <alignment horizontal="justify" vertical="center" wrapText="1"/>
    </xf>
    <xf numFmtId="0" fontId="59" fillId="0" borderId="5" xfId="3" applyFont="1" applyBorder="1" applyAlignment="1">
      <alignment horizontal="justify" vertical="top" wrapText="1"/>
    </xf>
    <xf numFmtId="0" fontId="53" fillId="0" borderId="7" xfId="3" applyFont="1" applyBorder="1" applyAlignment="1">
      <alignment horizontal="justify" vertical="top" wrapText="1"/>
    </xf>
    <xf numFmtId="0" fontId="53" fillId="0" borderId="5" xfId="3" applyFont="1" applyBorder="1" applyAlignment="1">
      <alignment horizontal="center" vertical="center" wrapText="1"/>
    </xf>
    <xf numFmtId="0" fontId="53" fillId="0" borderId="7" xfId="3" applyFont="1" applyBorder="1" applyAlignment="1">
      <alignment horizontal="center" vertical="center" wrapText="1"/>
    </xf>
    <xf numFmtId="0" fontId="53" fillId="0" borderId="7" xfId="3" applyFont="1" applyBorder="1" applyAlignment="1">
      <alignment horizontal="center" vertical="center"/>
    </xf>
    <xf numFmtId="9" fontId="0" fillId="0" borderId="25" xfId="0" applyNumberFormat="1" applyBorder="1" applyAlignment="1">
      <alignment horizontal="center" vertical="center"/>
    </xf>
    <xf numFmtId="0" fontId="53" fillId="0" borderId="23" xfId="3" applyFont="1" applyBorder="1" applyAlignment="1">
      <alignment horizontal="center" vertical="center" wrapText="1"/>
    </xf>
    <xf numFmtId="0" fontId="53" fillId="0" borderId="25" xfId="3" applyFont="1" applyBorder="1" applyAlignment="1">
      <alignment horizontal="center" vertical="center" wrapText="1"/>
    </xf>
    <xf numFmtId="0" fontId="10" fillId="0" borderId="23" xfId="3" applyFont="1" applyBorder="1" applyAlignment="1">
      <alignment horizontal="justify" vertical="center" wrapText="1"/>
    </xf>
    <xf numFmtId="0" fontId="70" fillId="0" borderId="25" xfId="3" applyFont="1" applyBorder="1" applyAlignment="1">
      <alignment horizontal="justify" vertical="center" wrapText="1"/>
    </xf>
    <xf numFmtId="0" fontId="10" fillId="0" borderId="23" xfId="3" applyFont="1" applyBorder="1" applyAlignment="1">
      <alignment horizontal="center" vertical="center" wrapText="1"/>
    </xf>
    <xf numFmtId="0" fontId="70" fillId="0" borderId="25" xfId="3" applyFont="1" applyBorder="1" applyAlignment="1">
      <alignment horizontal="center" vertical="center" wrapText="1"/>
    </xf>
    <xf numFmtId="0" fontId="10" fillId="0" borderId="23" xfId="3" applyFont="1" applyBorder="1" applyAlignment="1">
      <alignment horizontal="justify" vertical="top" wrapText="1"/>
    </xf>
    <xf numFmtId="0" fontId="70" fillId="0" borderId="25" xfId="3" applyFont="1" applyBorder="1" applyAlignment="1">
      <alignment horizontal="justify" vertical="top" wrapText="1"/>
    </xf>
    <xf numFmtId="0" fontId="53" fillId="0" borderId="23" xfId="3" applyFont="1" applyBorder="1" applyAlignment="1">
      <alignment horizontal="center" vertical="top" wrapText="1"/>
    </xf>
    <xf numFmtId="0" fontId="53" fillId="0" borderId="25" xfId="3" applyFont="1" applyBorder="1" applyAlignment="1">
      <alignment horizontal="center" vertical="top" wrapText="1"/>
    </xf>
    <xf numFmtId="0" fontId="53" fillId="0" borderId="22" xfId="3" applyFont="1" applyBorder="1" applyAlignment="1">
      <alignment horizontal="center" vertical="center" wrapText="1"/>
    </xf>
    <xf numFmtId="0" fontId="53" fillId="0" borderId="22" xfId="3" applyFont="1" applyBorder="1" applyAlignment="1">
      <alignment horizontal="center" vertical="center"/>
    </xf>
    <xf numFmtId="0" fontId="60" fillId="0" borderId="22" xfId="3" applyFont="1" applyBorder="1" applyAlignment="1">
      <alignment horizontal="center" vertical="top" wrapText="1"/>
    </xf>
    <xf numFmtId="0" fontId="54" fillId="0" borderId="22" xfId="3" applyFont="1" applyBorder="1" applyAlignment="1">
      <alignment horizontal="center" vertical="top"/>
    </xf>
    <xf numFmtId="0" fontId="53" fillId="0" borderId="25" xfId="3" applyFont="1" applyBorder="1" applyAlignment="1">
      <alignment horizontal="center" vertical="center"/>
    </xf>
    <xf numFmtId="0" fontId="53" fillId="0" borderId="22" xfId="0" applyFont="1" applyBorder="1" applyAlignment="1">
      <alignment horizontal="center" vertical="center" wrapText="1"/>
    </xf>
    <xf numFmtId="0" fontId="53" fillId="0" borderId="22" xfId="0" applyFont="1" applyBorder="1" applyAlignment="1">
      <alignment horizontal="center" vertical="top" wrapText="1"/>
    </xf>
    <xf numFmtId="0" fontId="13" fillId="0" borderId="5" xfId="3" applyFont="1" applyBorder="1" applyAlignment="1">
      <alignment horizontal="center" vertical="center" wrapText="1"/>
    </xf>
    <xf numFmtId="0" fontId="13" fillId="0" borderId="7" xfId="3" applyFont="1" applyBorder="1" applyAlignment="1">
      <alignment horizontal="center" vertical="center" wrapText="1"/>
    </xf>
    <xf numFmtId="0" fontId="12" fillId="5" borderId="29" xfId="3" applyFont="1" applyFill="1" applyBorder="1" applyAlignment="1">
      <alignment horizontal="center" vertical="center" wrapText="1"/>
    </xf>
    <xf numFmtId="0" fontId="12" fillId="5" borderId="28" xfId="3" applyFont="1" applyFill="1" applyBorder="1" applyAlignment="1">
      <alignment horizontal="center" vertical="center" wrapText="1"/>
    </xf>
    <xf numFmtId="0" fontId="7" fillId="5" borderId="5" xfId="3" applyFont="1" applyFill="1" applyBorder="1" applyAlignment="1">
      <alignment horizontal="center" vertical="center" wrapText="1"/>
    </xf>
    <xf numFmtId="0" fontId="7" fillId="5" borderId="6" xfId="3" applyFont="1" applyFill="1" applyBorder="1" applyAlignment="1">
      <alignment horizontal="center" vertical="center" wrapText="1"/>
    </xf>
    <xf numFmtId="0" fontId="7" fillId="5" borderId="7" xfId="3" applyFont="1" applyFill="1" applyBorder="1" applyAlignment="1">
      <alignment horizontal="center" vertical="center" wrapText="1"/>
    </xf>
    <xf numFmtId="0" fontId="7" fillId="0" borderId="5" xfId="3" applyFont="1" applyBorder="1" applyAlignment="1">
      <alignment horizontal="center" vertical="center" wrapText="1"/>
    </xf>
    <xf numFmtId="0" fontId="7" fillId="0" borderId="6" xfId="3" applyFont="1" applyBorder="1" applyAlignment="1">
      <alignment horizontal="center" vertical="center" wrapText="1"/>
    </xf>
    <xf numFmtId="0" fontId="7" fillId="0" borderId="7" xfId="3" applyFont="1" applyBorder="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7" fillId="0" borderId="5" xfId="3" applyFont="1" applyBorder="1" applyAlignment="1">
      <alignment horizontal="center" vertical="center"/>
    </xf>
    <xf numFmtId="0" fontId="7" fillId="0" borderId="6" xfId="3" applyFont="1" applyBorder="1" applyAlignment="1">
      <alignment horizontal="center" vertical="center"/>
    </xf>
    <xf numFmtId="0" fontId="7" fillId="0" borderId="7" xfId="3" applyFont="1" applyBorder="1" applyAlignment="1">
      <alignment horizontal="center" vertical="center"/>
    </xf>
    <xf numFmtId="0" fontId="12" fillId="5" borderId="2" xfId="2" applyFont="1" applyFill="1" applyBorder="1" applyAlignment="1">
      <alignment horizontal="center" vertical="center" wrapText="1"/>
    </xf>
    <xf numFmtId="0" fontId="12" fillId="5" borderId="8"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3" fillId="0" borderId="6" xfId="3" applyFont="1" applyBorder="1" applyAlignment="1">
      <alignment horizontal="center" vertical="center" wrapText="1"/>
    </xf>
    <xf numFmtId="1" fontId="12" fillId="0" borderId="29" xfId="2" applyNumberFormat="1" applyFont="1" applyBorder="1" applyAlignment="1">
      <alignment horizontal="center" vertical="center" wrapText="1"/>
    </xf>
    <xf numFmtId="1" fontId="12" fillId="0" borderId="27" xfId="2" applyNumberFormat="1" applyFont="1" applyBorder="1" applyAlignment="1">
      <alignment horizontal="center" vertical="center" wrapText="1"/>
    </xf>
    <xf numFmtId="1" fontId="12" fillId="0" borderId="28" xfId="2" applyNumberFormat="1" applyFont="1" applyBorder="1" applyAlignment="1">
      <alignment horizontal="center" vertical="center" wrapText="1"/>
    </xf>
    <xf numFmtId="0" fontId="7" fillId="5" borderId="26" xfId="3" applyFont="1" applyFill="1" applyBorder="1" applyAlignment="1">
      <alignment horizontal="center" vertical="center"/>
    </xf>
    <xf numFmtId="0" fontId="12" fillId="0" borderId="2" xfId="2" applyFont="1" applyBorder="1" applyAlignment="1">
      <alignment horizontal="center" vertical="center" wrapText="1"/>
    </xf>
    <xf numFmtId="0" fontId="12" fillId="0" borderId="18"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1" xfId="2" applyFont="1" applyAlignment="1">
      <alignment horizontal="center" vertical="center" wrapText="1"/>
    </xf>
    <xf numFmtId="0" fontId="12" fillId="0" borderId="16" xfId="2" applyFont="1" applyBorder="1" applyAlignment="1">
      <alignment horizontal="center" vertical="center" wrapText="1"/>
    </xf>
    <xf numFmtId="0" fontId="12" fillId="0" borderId="11"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19" xfId="2" applyFont="1" applyBorder="1" applyAlignment="1">
      <alignment horizontal="center" vertical="center" wrapText="1"/>
    </xf>
    <xf numFmtId="0" fontId="53" fillId="0" borderId="5" xfId="3" applyFont="1" applyBorder="1" applyAlignment="1">
      <alignment horizontal="justify" vertical="top" wrapText="1"/>
    </xf>
    <xf numFmtId="0" fontId="13" fillId="0" borderId="29"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59" fillId="0" borderId="5" xfId="3" applyFont="1" applyBorder="1" applyAlignment="1">
      <alignment horizontal="center" vertical="top" wrapText="1"/>
    </xf>
    <xf numFmtId="0" fontId="53" fillId="0" borderId="7" xfId="3" applyFont="1" applyBorder="1" applyAlignment="1">
      <alignment horizontal="center" vertical="top"/>
    </xf>
    <xf numFmtId="0" fontId="13" fillId="0" borderId="7" xfId="3" applyFont="1" applyBorder="1" applyAlignment="1">
      <alignment horizontal="center" vertical="center"/>
    </xf>
    <xf numFmtId="0" fontId="13" fillId="0" borderId="5" xfId="3" applyFont="1" applyBorder="1" applyAlignment="1">
      <alignment horizontal="left" vertical="center" wrapText="1"/>
    </xf>
    <xf numFmtId="0" fontId="13" fillId="0" borderId="7" xfId="3" applyFont="1" applyBorder="1" applyAlignment="1">
      <alignment horizontal="left" vertical="center" wrapText="1"/>
    </xf>
    <xf numFmtId="0" fontId="13" fillId="0" borderId="5" xfId="3" applyFont="1" applyBorder="1" applyAlignment="1">
      <alignment horizontal="center" vertical="center"/>
    </xf>
    <xf numFmtId="0" fontId="28" fillId="0" borderId="32" xfId="3" applyFont="1" applyBorder="1" applyAlignment="1">
      <alignment horizontal="center" vertical="center"/>
    </xf>
    <xf numFmtId="0" fontId="13" fillId="0" borderId="6" xfId="3" applyFont="1" applyBorder="1" applyAlignment="1">
      <alignment horizontal="center" vertical="center"/>
    </xf>
    <xf numFmtId="0" fontId="12" fillId="5" borderId="55" xfId="2" applyFont="1" applyFill="1" applyBorder="1" applyAlignment="1">
      <alignment horizontal="center" vertical="center" wrapText="1"/>
    </xf>
    <xf numFmtId="0" fontId="12" fillId="5" borderId="12" xfId="2" applyFont="1" applyFill="1" applyBorder="1" applyAlignment="1">
      <alignment horizontal="center" vertical="center" wrapText="1"/>
    </xf>
    <xf numFmtId="0" fontId="12" fillId="5" borderId="9" xfId="2" applyFont="1" applyFill="1" applyBorder="1" applyAlignment="1">
      <alignment horizontal="center" vertical="center" wrapText="1"/>
    </xf>
    <xf numFmtId="0" fontId="12" fillId="5" borderId="13"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3" borderId="5" xfId="2" applyFont="1" applyFill="1" applyBorder="1" applyAlignment="1">
      <alignment horizontal="center" vertical="center"/>
    </xf>
    <xf numFmtId="0" fontId="12" fillId="3" borderId="6" xfId="2" applyFont="1" applyFill="1" applyBorder="1" applyAlignment="1">
      <alignment horizontal="center" vertical="center"/>
    </xf>
    <xf numFmtId="0" fontId="12" fillId="3" borderId="7" xfId="2" applyFont="1" applyFill="1" applyBorder="1" applyAlignment="1">
      <alignment horizontal="center" vertical="center"/>
    </xf>
    <xf numFmtId="0" fontId="12" fillId="5" borderId="37" xfId="2" applyFont="1" applyFill="1" applyBorder="1" applyAlignment="1">
      <alignment horizontal="center" vertical="center" wrapText="1"/>
    </xf>
    <xf numFmtId="0" fontId="12" fillId="5" borderId="38" xfId="2" applyFont="1" applyFill="1" applyBorder="1" applyAlignment="1">
      <alignment horizontal="center" vertical="center" wrapText="1"/>
    </xf>
    <xf numFmtId="0" fontId="12" fillId="5" borderId="39" xfId="2" applyFont="1" applyFill="1" applyBorder="1" applyAlignment="1">
      <alignment horizontal="center" vertical="center" wrapText="1"/>
    </xf>
    <xf numFmtId="0" fontId="12" fillId="5" borderId="51" xfId="2" applyFont="1" applyFill="1" applyBorder="1" applyAlignment="1">
      <alignment horizontal="center" vertical="center" wrapText="1"/>
    </xf>
    <xf numFmtId="0" fontId="12" fillId="5" borderId="61" xfId="2" applyFont="1" applyFill="1" applyBorder="1" applyAlignment="1">
      <alignment horizontal="center" vertical="center" wrapText="1"/>
    </xf>
    <xf numFmtId="0" fontId="12" fillId="5" borderId="62" xfId="2"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5" xfId="2" applyFont="1" applyBorder="1" applyAlignment="1">
      <alignment horizontal="center" vertical="center" wrapText="1"/>
    </xf>
    <xf numFmtId="0" fontId="12" fillId="0" borderId="6" xfId="2" applyFont="1" applyBorder="1" applyAlignment="1">
      <alignment horizontal="center" vertical="center" wrapText="1"/>
    </xf>
    <xf numFmtId="0" fontId="12" fillId="0" borderId="7" xfId="2" applyFont="1" applyBorder="1" applyAlignment="1">
      <alignment horizontal="center" vertical="center" wrapText="1"/>
    </xf>
    <xf numFmtId="1" fontId="6" fillId="0" borderId="5" xfId="3" applyNumberFormat="1" applyFont="1" applyBorder="1" applyAlignment="1">
      <alignment horizontal="center" vertical="center"/>
    </xf>
    <xf numFmtId="1" fontId="6" fillId="0" borderId="7" xfId="3" applyNumberFormat="1" applyFont="1" applyBorder="1" applyAlignment="1">
      <alignment horizontal="center" vertical="center"/>
    </xf>
    <xf numFmtId="0" fontId="12" fillId="3" borderId="26" xfId="2" applyFont="1" applyFill="1" applyBorder="1" applyAlignment="1">
      <alignment horizontal="left" vertical="center" wrapText="1"/>
    </xf>
    <xf numFmtId="0" fontId="12" fillId="3" borderId="26" xfId="2" applyFont="1" applyFill="1" applyBorder="1" applyAlignment="1">
      <alignment horizontal="center" vertical="center" wrapText="1"/>
    </xf>
    <xf numFmtId="0" fontId="37" fillId="0" borderId="2" xfId="2" applyFont="1" applyBorder="1" applyAlignment="1">
      <alignment horizontal="center" vertical="center" wrapText="1"/>
    </xf>
    <xf numFmtId="0" fontId="37" fillId="0" borderId="18" xfId="2" applyFont="1" applyBorder="1" applyAlignment="1">
      <alignment horizontal="center" vertical="center" wrapText="1"/>
    </xf>
    <xf numFmtId="0" fontId="37" fillId="0" borderId="8" xfId="2" applyFont="1" applyBorder="1" applyAlignment="1">
      <alignment horizontal="center" vertical="center" wrapText="1"/>
    </xf>
    <xf numFmtId="0" fontId="37" fillId="0" borderId="1" xfId="2" applyFont="1" applyAlignment="1">
      <alignment horizontal="center" vertical="center" wrapText="1"/>
    </xf>
    <xf numFmtId="0" fontId="37" fillId="0" borderId="11" xfId="2" applyFont="1" applyBorder="1" applyAlignment="1">
      <alignment horizontal="center" vertical="center" wrapText="1"/>
    </xf>
    <xf numFmtId="0" fontId="37" fillId="0" borderId="20" xfId="2" applyFont="1" applyBorder="1" applyAlignment="1">
      <alignment horizontal="center" vertical="center" wrapText="1"/>
    </xf>
    <xf numFmtId="0" fontId="37" fillId="5" borderId="29" xfId="2" applyFont="1" applyFill="1" applyBorder="1" applyAlignment="1">
      <alignment horizontal="center" vertical="center" wrapText="1"/>
    </xf>
    <xf numFmtId="0" fontId="37" fillId="5" borderId="27" xfId="2" applyFont="1" applyFill="1" applyBorder="1" applyAlignment="1">
      <alignment horizontal="center" vertical="center" wrapText="1"/>
    </xf>
    <xf numFmtId="0" fontId="37" fillId="5" borderId="28" xfId="2"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3" borderId="5" xfId="3" applyFont="1" applyFill="1" applyBorder="1" applyAlignment="1">
      <alignment horizontal="center" vertical="center" wrapText="1"/>
    </xf>
    <xf numFmtId="0" fontId="12" fillId="3" borderId="6" xfId="3" applyFont="1" applyFill="1" applyBorder="1" applyAlignment="1">
      <alignment horizontal="center" vertical="center" wrapText="1"/>
    </xf>
    <xf numFmtId="0" fontId="12" fillId="3" borderId="7" xfId="3" applyFont="1" applyFill="1" applyBorder="1" applyAlignment="1">
      <alignment horizontal="center" vertical="center" wrapText="1"/>
    </xf>
    <xf numFmtId="0" fontId="12" fillId="5" borderId="6" xfId="3" applyFont="1" applyFill="1" applyBorder="1" applyAlignment="1">
      <alignment horizontal="center" vertical="center" wrapText="1"/>
    </xf>
    <xf numFmtId="0" fontId="19" fillId="5" borderId="6" xfId="3" applyFont="1" applyFill="1" applyBorder="1" applyAlignment="1">
      <alignment horizontal="center" vertical="center" wrapText="1"/>
    </xf>
    <xf numFmtId="0" fontId="19" fillId="5" borderId="7"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19" xfId="3" applyFont="1" applyFill="1" applyBorder="1" applyAlignment="1">
      <alignment horizontal="center" vertical="center" wrapText="1"/>
    </xf>
    <xf numFmtId="0" fontId="30" fillId="5" borderId="27"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12" fillId="3" borderId="11" xfId="3" applyFont="1" applyFill="1" applyBorder="1" applyAlignment="1">
      <alignment horizontal="center" vertical="center" wrapText="1"/>
    </xf>
    <xf numFmtId="0" fontId="12" fillId="3" borderId="20" xfId="3" applyFont="1" applyFill="1" applyBorder="1" applyAlignment="1">
      <alignment horizontal="center" vertical="center" wrapText="1"/>
    </xf>
    <xf numFmtId="0" fontId="12" fillId="3" borderId="19" xfId="3" applyFont="1" applyFill="1" applyBorder="1" applyAlignment="1">
      <alignment horizontal="center" vertical="center" wrapText="1"/>
    </xf>
    <xf numFmtId="0" fontId="33" fillId="10" borderId="2" xfId="2" applyFont="1" applyFill="1" applyBorder="1" applyAlignment="1">
      <alignment horizontal="center" vertical="center" wrapText="1"/>
    </xf>
    <xf numFmtId="0" fontId="33" fillId="10" borderId="18" xfId="2" applyFont="1" applyFill="1" applyBorder="1" applyAlignment="1">
      <alignment horizontal="center" vertical="center" wrapText="1"/>
    </xf>
    <xf numFmtId="0" fontId="33" fillId="10" borderId="17" xfId="2" applyFont="1" applyFill="1" applyBorder="1" applyAlignment="1">
      <alignment horizontal="center" vertical="center" wrapText="1"/>
    </xf>
    <xf numFmtId="0" fontId="33" fillId="10" borderId="8" xfId="2" applyFont="1" applyFill="1" applyBorder="1" applyAlignment="1">
      <alignment horizontal="center" vertical="center" wrapText="1"/>
    </xf>
    <xf numFmtId="0" fontId="33" fillId="10" borderId="1" xfId="2" applyFont="1" applyFill="1" applyAlignment="1">
      <alignment horizontal="center" vertical="center" wrapText="1"/>
    </xf>
    <xf numFmtId="0" fontId="33" fillId="10" borderId="16" xfId="2" applyFont="1" applyFill="1" applyBorder="1" applyAlignment="1">
      <alignment horizontal="center" vertical="center" wrapText="1"/>
    </xf>
    <xf numFmtId="0" fontId="33" fillId="10" borderId="11" xfId="2" applyFont="1" applyFill="1" applyBorder="1" applyAlignment="1">
      <alignment horizontal="center" vertical="center" wrapText="1"/>
    </xf>
    <xf numFmtId="0" fontId="33" fillId="10" borderId="20" xfId="2" applyFont="1" applyFill="1" applyBorder="1" applyAlignment="1">
      <alignment horizontal="center" vertical="center" wrapText="1"/>
    </xf>
    <xf numFmtId="0" fontId="33" fillId="10" borderId="19" xfId="2" applyFont="1" applyFill="1" applyBorder="1" applyAlignment="1">
      <alignment horizontal="center" vertical="center" wrapText="1"/>
    </xf>
    <xf numFmtId="0" fontId="12" fillId="5" borderId="5" xfId="2" applyFont="1" applyFill="1" applyBorder="1" applyAlignment="1">
      <alignment horizontal="left" vertical="center" wrapText="1"/>
    </xf>
    <xf numFmtId="0" fontId="12" fillId="5" borderId="7" xfId="2" applyFont="1" applyFill="1" applyBorder="1" applyAlignment="1">
      <alignment horizontal="left" vertical="center" wrapText="1"/>
    </xf>
    <xf numFmtId="0" fontId="11" fillId="0" borderId="26" xfId="0" applyFont="1" applyBorder="1" applyAlignment="1">
      <alignment horizontal="left" vertical="center" wrapText="1"/>
    </xf>
    <xf numFmtId="0" fontId="30" fillId="5" borderId="17" xfId="3" applyFont="1" applyFill="1" applyBorder="1" applyAlignment="1">
      <alignment horizontal="center" vertical="center" wrapText="1"/>
    </xf>
    <xf numFmtId="0" fontId="30" fillId="5" borderId="1" xfId="3" applyFont="1" applyFill="1" applyAlignment="1">
      <alignment horizontal="center" vertical="center" wrapText="1"/>
    </xf>
    <xf numFmtId="0" fontId="30" fillId="5" borderId="20" xfId="3" applyFont="1" applyFill="1" applyBorder="1" applyAlignment="1">
      <alignment horizontal="center" vertical="center" wrapText="1"/>
    </xf>
    <xf numFmtId="1" fontId="6" fillId="0" borderId="6" xfId="3" applyNumberFormat="1" applyFont="1" applyBorder="1" applyAlignment="1">
      <alignment horizontal="center" vertical="center"/>
    </xf>
    <xf numFmtId="0" fontId="40" fillId="5" borderId="9" xfId="19" applyFont="1" applyFill="1" applyBorder="1" applyAlignment="1">
      <alignment horizontal="center" vertical="center" wrapText="1"/>
    </xf>
    <xf numFmtId="0" fontId="40" fillId="5" borderId="13" xfId="19" applyFont="1" applyFill="1" applyBorder="1" applyAlignment="1">
      <alignment horizontal="center" vertical="center" wrapText="1"/>
    </xf>
    <xf numFmtId="0" fontId="24" fillId="11" borderId="55" xfId="14" quotePrefix="1" applyNumberFormat="1" applyFill="1" applyBorder="1" applyAlignment="1">
      <alignment horizontal="center" vertical="center" wrapText="1"/>
    </xf>
    <xf numFmtId="0" fontId="24" fillId="11" borderId="12" xfId="14" quotePrefix="1" applyNumberFormat="1" applyFill="1" applyBorder="1" applyAlignment="1">
      <alignment horizontal="center" vertical="center" wrapText="1"/>
    </xf>
    <xf numFmtId="0" fontId="24" fillId="11" borderId="9" xfId="14" quotePrefix="1" applyNumberFormat="1" applyFill="1" applyBorder="1" applyAlignment="1">
      <alignment horizontal="center" vertical="center" wrapText="1"/>
    </xf>
    <xf numFmtId="0" fontId="24" fillId="11" borderId="13" xfId="14" quotePrefix="1" applyNumberFormat="1" applyFill="1" applyBorder="1" applyAlignment="1">
      <alignment horizontal="center" vertical="center" wrapText="1"/>
    </xf>
    <xf numFmtId="0" fontId="24" fillId="11" borderId="9" xfId="14" applyNumberFormat="1" applyFill="1" applyBorder="1" applyAlignment="1">
      <alignment horizontal="center" vertical="center" wrapText="1"/>
    </xf>
    <xf numFmtId="0" fontId="24" fillId="11" borderId="13" xfId="14" applyNumberFormat="1" applyFill="1" applyBorder="1" applyAlignment="1">
      <alignment horizontal="center" vertical="center" wrapText="1"/>
    </xf>
    <xf numFmtId="0" fontId="24" fillId="3" borderId="9" xfId="12" quotePrefix="1" applyNumberFormat="1" applyFont="1" applyFill="1" applyBorder="1" applyAlignment="1">
      <alignment horizontal="center" vertical="center" wrapText="1"/>
    </xf>
    <xf numFmtId="0" fontId="24" fillId="3" borderId="13" xfId="12" quotePrefix="1" applyNumberFormat="1" applyFont="1" applyFill="1" applyBorder="1" applyAlignment="1">
      <alignment horizontal="center" vertical="center" wrapText="1"/>
    </xf>
    <xf numFmtId="0" fontId="40" fillId="5" borderId="37" xfId="19" applyFont="1" applyFill="1" applyBorder="1" applyAlignment="1">
      <alignment horizontal="center" vertical="center"/>
    </xf>
    <xf numFmtId="0" fontId="40" fillId="5" borderId="38" xfId="19" applyFont="1" applyFill="1" applyBorder="1" applyAlignment="1">
      <alignment horizontal="center" vertical="center"/>
    </xf>
    <xf numFmtId="0" fontId="40" fillId="5" borderId="56" xfId="19" applyFont="1" applyFill="1" applyBorder="1" applyAlignment="1">
      <alignment horizontal="center" vertical="center"/>
    </xf>
    <xf numFmtId="0" fontId="40" fillId="5" borderId="59" xfId="19" applyFont="1" applyFill="1" applyBorder="1" applyAlignment="1">
      <alignment horizontal="center" vertical="center"/>
    </xf>
    <xf numFmtId="0" fontId="40" fillId="0" borderId="1" xfId="19" applyFont="1" applyAlignment="1">
      <alignment horizontal="center" vertical="center" wrapText="1"/>
    </xf>
    <xf numFmtId="0" fontId="3" fillId="10" borderId="1" xfId="19" applyFill="1" applyAlignment="1">
      <alignment horizontal="center"/>
    </xf>
    <xf numFmtId="0" fontId="40" fillId="5" borderId="33" xfId="19" applyFont="1" applyFill="1" applyBorder="1" applyAlignment="1">
      <alignment horizontal="center" vertical="center" wrapText="1"/>
    </xf>
    <xf numFmtId="0" fontId="40" fillId="5" borderId="60" xfId="19" applyFont="1" applyFill="1" applyBorder="1" applyAlignment="1">
      <alignment horizontal="center" vertical="center" wrapText="1"/>
    </xf>
    <xf numFmtId="0" fontId="36" fillId="3" borderId="10" xfId="19" applyFont="1" applyFill="1" applyBorder="1" applyAlignment="1">
      <alignment horizontal="center" vertical="center" wrapText="1"/>
    </xf>
    <xf numFmtId="0" fontId="36" fillId="3" borderId="14" xfId="19" applyFont="1" applyFill="1" applyBorder="1" applyAlignment="1">
      <alignment horizontal="center" vertical="center" wrapText="1"/>
    </xf>
    <xf numFmtId="0" fontId="11" fillId="0" borderId="1" xfId="2" applyFont="1" applyAlignment="1">
      <alignment horizontal="center" vertical="center" wrapText="1"/>
    </xf>
    <xf numFmtId="0" fontId="11" fillId="0" borderId="20" xfId="2" applyFont="1" applyBorder="1" applyAlignment="1">
      <alignment horizontal="center" vertical="center" wrapText="1"/>
    </xf>
    <xf numFmtId="0" fontId="12" fillId="10" borderId="11" xfId="2" applyFont="1" applyFill="1" applyBorder="1" applyAlignment="1">
      <alignment horizontal="center" vertical="center"/>
    </xf>
    <xf numFmtId="0" fontId="12" fillId="10" borderId="20" xfId="2" applyFont="1" applyFill="1" applyBorder="1" applyAlignment="1">
      <alignment horizontal="center" vertical="center"/>
    </xf>
    <xf numFmtId="0" fontId="12" fillId="10" borderId="19" xfId="2" applyFont="1" applyFill="1" applyBorder="1" applyAlignment="1">
      <alignment horizontal="center" vertical="center"/>
    </xf>
    <xf numFmtId="0" fontId="12" fillId="10" borderId="29" xfId="2" applyFont="1" applyFill="1" applyBorder="1" applyAlignment="1">
      <alignment horizontal="center" vertical="center"/>
    </xf>
    <xf numFmtId="0" fontId="12" fillId="10" borderId="27" xfId="2" applyFont="1" applyFill="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0" fontId="12" fillId="5" borderId="45" xfId="2" applyFont="1" applyFill="1" applyBorder="1" applyAlignment="1">
      <alignment horizontal="center" vertical="center" wrapText="1"/>
    </xf>
    <xf numFmtId="0" fontId="12" fillId="5" borderId="46" xfId="2" applyFont="1" applyFill="1" applyBorder="1" applyAlignment="1">
      <alignment horizontal="center" vertical="center" wrapText="1"/>
    </xf>
    <xf numFmtId="0" fontId="12" fillId="0" borderId="29" xfId="2" applyFont="1" applyBorder="1" applyAlignment="1">
      <alignment horizontal="center" vertical="center"/>
    </xf>
    <xf numFmtId="0" fontId="12" fillId="0" borderId="27" xfId="2" applyFont="1" applyBorder="1" applyAlignment="1">
      <alignment horizontal="center" vertical="center"/>
    </xf>
    <xf numFmtId="0" fontId="12" fillId="5" borderId="41" xfId="2" applyFont="1" applyFill="1" applyBorder="1" applyAlignment="1">
      <alignment horizontal="center" vertical="center" wrapText="1"/>
    </xf>
    <xf numFmtId="0" fontId="12" fillId="5" borderId="42" xfId="2" applyFont="1" applyFill="1" applyBorder="1" applyAlignment="1">
      <alignment horizontal="center" vertical="center" wrapText="1"/>
    </xf>
    <xf numFmtId="0" fontId="12" fillId="0" borderId="71" xfId="2" applyFont="1" applyBorder="1" applyAlignment="1">
      <alignment horizontal="center" vertical="center" wrapText="1"/>
    </xf>
    <xf numFmtId="0" fontId="12" fillId="0" borderId="72" xfId="2" applyFont="1" applyBorder="1" applyAlignment="1">
      <alignment horizontal="center" vertical="center" wrapText="1"/>
    </xf>
    <xf numFmtId="0" fontId="12" fillId="0" borderId="73" xfId="2" applyFont="1" applyBorder="1" applyAlignment="1">
      <alignment horizontal="center" vertical="center" wrapText="1"/>
    </xf>
    <xf numFmtId="0" fontId="74" fillId="0" borderId="22" xfId="19" applyFont="1" applyBorder="1" applyAlignment="1">
      <alignment horizontal="justify" vertical="center" wrapText="1"/>
    </xf>
  </cellXfs>
  <cellStyles count="24">
    <cellStyle name="Hipervínculo" xfId="23"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xfId="22" builtinId="4"/>
    <cellStyle name="Moneda [0] 2" xfId="8" xr:uid="{00000000-0005-0000-0000-000003000000}"/>
    <cellStyle name="Moneda 130" xfId="21" xr:uid="{15A2E293-9D08-47CB-A10A-59C5C5BE7F9A}"/>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34" Type="http://schemas.openxmlformats.org/officeDocument/2006/relationships/calcChain" Target="calcChain.xml"/><Relationship Id="rId7" Type="http://schemas.openxmlformats.org/officeDocument/2006/relationships/worksheet" Target="worksheets/sheet7.xml"/><Relationship Id="rId33"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36" Type="http://schemas.openxmlformats.org/officeDocument/2006/relationships/customXml" Target="../customXml/item2.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30" Type="http://customschemas.google.com/relationships/workbookmetadata" Target="metadata"/><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35719</xdr:colOff>
      <xdr:row>62</xdr:row>
      <xdr:rowOff>47625</xdr:rowOff>
    </xdr:from>
    <xdr:to>
      <xdr:col>2</xdr:col>
      <xdr:colOff>571498</xdr:colOff>
      <xdr:row>62</xdr:row>
      <xdr:rowOff>492042</xdr:rowOff>
    </xdr:to>
    <xdr:pic>
      <xdr:nvPicPr>
        <xdr:cNvPr id="3" name="Imagen 2">
          <a:extLst>
            <a:ext uri="{FF2B5EF4-FFF2-40B4-BE49-F238E27FC236}">
              <a16:creationId xmlns:a16="http://schemas.microsoft.com/office/drawing/2014/main" id="{411C4D08-A73C-4A66-A969-9F8A93AEEE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50657" y="31194375"/>
          <a:ext cx="535779" cy="44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novo\Desktop\2025\planeaci&#243;n\8181%20-%20Plan%20de%20Accion_2025%20DGC%20marzo.xlsx" TargetMode="External"/><Relationship Id="rId1" Type="http://schemas.openxmlformats.org/officeDocument/2006/relationships/externalLinkPath" Target="https://secretariadistritald-my.sharepoint.com/personal/jbernal_sdmujer_gov_co/Documents/Plan%20de%20acci&#243;n/PA/6.%20Junio/8181%20-%20Plan%20de%20Accion_2025%20DGC%20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secretariadistritald.sharepoint.com/:f:/s/ContratacinSPI-2022/EsitN6nJ4ZpHt5bcQ2771RQBRdVm65JvPyuBAhe4D7lT5A?e=Ok3oyI" TargetMode="External"/><Relationship Id="rId7" Type="http://schemas.openxmlformats.org/officeDocument/2006/relationships/comments" Target="../comments1.xml"/><Relationship Id="rId2" Type="http://schemas.openxmlformats.org/officeDocument/2006/relationships/hyperlink" Target="https://omeg.sdmujer.gov.co/index.php/component/phocadownload/category/99" TargetMode="External"/><Relationship Id="rId1" Type="http://schemas.openxmlformats.org/officeDocument/2006/relationships/hyperlink" Target="https://omeg.sdmujer.gov.co/phocadownload/2025/RepAtenciones_Consolidado_MAR2025.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defaultColWidth="10.85546875" defaultRowHeight="13.9"/>
  <cols>
    <col min="1" max="1" width="53" style="249" customWidth="1"/>
    <col min="2" max="2" width="78.5703125" style="249" customWidth="1"/>
    <col min="3" max="3" width="36.42578125" style="249" customWidth="1"/>
    <col min="4" max="4" width="31.140625" style="249" customWidth="1"/>
    <col min="5" max="5" width="70.140625" style="249" customWidth="1"/>
    <col min="6" max="6" width="17.42578125" style="249" customWidth="1"/>
    <col min="7" max="8" width="21.85546875" style="249" customWidth="1"/>
    <col min="9" max="9" width="19.42578125" style="249" customWidth="1"/>
    <col min="10" max="10" width="42" style="249" customWidth="1"/>
    <col min="11" max="256" width="10.85546875" style="249"/>
    <col min="257" max="257" width="72" style="249" bestFit="1" customWidth="1"/>
    <col min="258" max="258" width="78.5703125" style="249" customWidth="1"/>
    <col min="259" max="259" width="10.85546875" style="249"/>
    <col min="260" max="260" width="31.140625" style="249" customWidth="1"/>
    <col min="261" max="261" width="70.140625" style="249" customWidth="1"/>
    <col min="262" max="262" width="17.42578125" style="249" customWidth="1"/>
    <col min="263" max="264" width="21.85546875" style="249" customWidth="1"/>
    <col min="265" max="265" width="19.42578125" style="249" customWidth="1"/>
    <col min="266" max="266" width="42" style="249" customWidth="1"/>
    <col min="267" max="512" width="10.85546875" style="249"/>
    <col min="513" max="513" width="72" style="249" bestFit="1" customWidth="1"/>
    <col min="514" max="514" width="78.5703125" style="249" customWidth="1"/>
    <col min="515" max="515" width="10.85546875" style="249"/>
    <col min="516" max="516" width="31.140625" style="249" customWidth="1"/>
    <col min="517" max="517" width="70.140625" style="249" customWidth="1"/>
    <col min="518" max="518" width="17.42578125" style="249" customWidth="1"/>
    <col min="519" max="520" width="21.85546875" style="249" customWidth="1"/>
    <col min="521" max="521" width="19.42578125" style="249" customWidth="1"/>
    <col min="522" max="522" width="42" style="249" customWidth="1"/>
    <col min="523" max="768" width="10.85546875" style="249"/>
    <col min="769" max="769" width="72" style="249" bestFit="1" customWidth="1"/>
    <col min="770" max="770" width="78.5703125" style="249" customWidth="1"/>
    <col min="771" max="771" width="10.85546875" style="249"/>
    <col min="772" max="772" width="31.140625" style="249" customWidth="1"/>
    <col min="773" max="773" width="70.140625" style="249" customWidth="1"/>
    <col min="774" max="774" width="17.42578125" style="249" customWidth="1"/>
    <col min="775" max="776" width="21.85546875" style="249" customWidth="1"/>
    <col min="777" max="777" width="19.42578125" style="249" customWidth="1"/>
    <col min="778" max="778" width="42" style="249" customWidth="1"/>
    <col min="779" max="1024" width="10.85546875" style="249"/>
    <col min="1025" max="1025" width="72" style="249" bestFit="1" customWidth="1"/>
    <col min="1026" max="1026" width="78.5703125" style="249" customWidth="1"/>
    <col min="1027" max="1027" width="10.85546875" style="249"/>
    <col min="1028" max="1028" width="31.140625" style="249" customWidth="1"/>
    <col min="1029" max="1029" width="70.140625" style="249" customWidth="1"/>
    <col min="1030" max="1030" width="17.42578125" style="249" customWidth="1"/>
    <col min="1031" max="1032" width="21.85546875" style="249" customWidth="1"/>
    <col min="1033" max="1033" width="19.42578125" style="249" customWidth="1"/>
    <col min="1034" max="1034" width="42" style="249" customWidth="1"/>
    <col min="1035" max="1280" width="10.85546875" style="249"/>
    <col min="1281" max="1281" width="72" style="249" bestFit="1" customWidth="1"/>
    <col min="1282" max="1282" width="78.5703125" style="249" customWidth="1"/>
    <col min="1283" max="1283" width="10.85546875" style="249"/>
    <col min="1284" max="1284" width="31.140625" style="249" customWidth="1"/>
    <col min="1285" max="1285" width="70.140625" style="249" customWidth="1"/>
    <col min="1286" max="1286" width="17.42578125" style="249" customWidth="1"/>
    <col min="1287" max="1288" width="21.85546875" style="249" customWidth="1"/>
    <col min="1289" max="1289" width="19.42578125" style="249" customWidth="1"/>
    <col min="1290" max="1290" width="42" style="249" customWidth="1"/>
    <col min="1291" max="1536" width="10.85546875" style="249"/>
    <col min="1537" max="1537" width="72" style="249" bestFit="1" customWidth="1"/>
    <col min="1538" max="1538" width="78.5703125" style="249" customWidth="1"/>
    <col min="1539" max="1539" width="10.85546875" style="249"/>
    <col min="1540" max="1540" width="31.140625" style="249" customWidth="1"/>
    <col min="1541" max="1541" width="70.140625" style="249" customWidth="1"/>
    <col min="1542" max="1542" width="17.42578125" style="249" customWidth="1"/>
    <col min="1543" max="1544" width="21.85546875" style="249" customWidth="1"/>
    <col min="1545" max="1545" width="19.42578125" style="249" customWidth="1"/>
    <col min="1546" max="1546" width="42" style="249" customWidth="1"/>
    <col min="1547" max="1792" width="10.85546875" style="249"/>
    <col min="1793" max="1793" width="72" style="249" bestFit="1" customWidth="1"/>
    <col min="1794" max="1794" width="78.5703125" style="249" customWidth="1"/>
    <col min="1795" max="1795" width="10.85546875" style="249"/>
    <col min="1796" max="1796" width="31.140625" style="249" customWidth="1"/>
    <col min="1797" max="1797" width="70.140625" style="249" customWidth="1"/>
    <col min="1798" max="1798" width="17.42578125" style="249" customWidth="1"/>
    <col min="1799" max="1800" width="21.85546875" style="249" customWidth="1"/>
    <col min="1801" max="1801" width="19.42578125" style="249" customWidth="1"/>
    <col min="1802" max="1802" width="42" style="249" customWidth="1"/>
    <col min="1803" max="2048" width="10.85546875" style="249"/>
    <col min="2049" max="2049" width="72" style="249" bestFit="1" customWidth="1"/>
    <col min="2050" max="2050" width="78.5703125" style="249" customWidth="1"/>
    <col min="2051" max="2051" width="10.85546875" style="249"/>
    <col min="2052" max="2052" width="31.140625" style="249" customWidth="1"/>
    <col min="2053" max="2053" width="70.140625" style="249" customWidth="1"/>
    <col min="2054" max="2054" width="17.42578125" style="249" customWidth="1"/>
    <col min="2055" max="2056" width="21.85546875" style="249" customWidth="1"/>
    <col min="2057" max="2057" width="19.42578125" style="249" customWidth="1"/>
    <col min="2058" max="2058" width="42" style="249" customWidth="1"/>
    <col min="2059" max="2304" width="10.85546875" style="249"/>
    <col min="2305" max="2305" width="72" style="249" bestFit="1" customWidth="1"/>
    <col min="2306" max="2306" width="78.5703125" style="249" customWidth="1"/>
    <col min="2307" max="2307" width="10.85546875" style="249"/>
    <col min="2308" max="2308" width="31.140625" style="249" customWidth="1"/>
    <col min="2309" max="2309" width="70.140625" style="249" customWidth="1"/>
    <col min="2310" max="2310" width="17.42578125" style="249" customWidth="1"/>
    <col min="2311" max="2312" width="21.85546875" style="249" customWidth="1"/>
    <col min="2313" max="2313" width="19.42578125" style="249" customWidth="1"/>
    <col min="2314" max="2314" width="42" style="249" customWidth="1"/>
    <col min="2315" max="2560" width="10.85546875" style="249"/>
    <col min="2561" max="2561" width="72" style="249" bestFit="1" customWidth="1"/>
    <col min="2562" max="2562" width="78.5703125" style="249" customWidth="1"/>
    <col min="2563" max="2563" width="10.85546875" style="249"/>
    <col min="2564" max="2564" width="31.140625" style="249" customWidth="1"/>
    <col min="2565" max="2565" width="70.140625" style="249" customWidth="1"/>
    <col min="2566" max="2566" width="17.42578125" style="249" customWidth="1"/>
    <col min="2567" max="2568" width="21.85546875" style="249" customWidth="1"/>
    <col min="2569" max="2569" width="19.42578125" style="249" customWidth="1"/>
    <col min="2570" max="2570" width="42" style="249" customWidth="1"/>
    <col min="2571" max="2816" width="10.85546875" style="249"/>
    <col min="2817" max="2817" width="72" style="249" bestFit="1" customWidth="1"/>
    <col min="2818" max="2818" width="78.5703125" style="249" customWidth="1"/>
    <col min="2819" max="2819" width="10.85546875" style="249"/>
    <col min="2820" max="2820" width="31.140625" style="249" customWidth="1"/>
    <col min="2821" max="2821" width="70.140625" style="249" customWidth="1"/>
    <col min="2822" max="2822" width="17.42578125" style="249" customWidth="1"/>
    <col min="2823" max="2824" width="21.85546875" style="249" customWidth="1"/>
    <col min="2825" max="2825" width="19.42578125" style="249" customWidth="1"/>
    <col min="2826" max="2826" width="42" style="249" customWidth="1"/>
    <col min="2827" max="3072" width="10.85546875" style="249"/>
    <col min="3073" max="3073" width="72" style="249" bestFit="1" customWidth="1"/>
    <col min="3074" max="3074" width="78.5703125" style="249" customWidth="1"/>
    <col min="3075" max="3075" width="10.85546875" style="249"/>
    <col min="3076" max="3076" width="31.140625" style="249" customWidth="1"/>
    <col min="3077" max="3077" width="70.140625" style="249" customWidth="1"/>
    <col min="3078" max="3078" width="17.42578125" style="249" customWidth="1"/>
    <col min="3079" max="3080" width="21.85546875" style="249" customWidth="1"/>
    <col min="3081" max="3081" width="19.42578125" style="249" customWidth="1"/>
    <col min="3082" max="3082" width="42" style="249" customWidth="1"/>
    <col min="3083" max="3328" width="10.85546875" style="249"/>
    <col min="3329" max="3329" width="72" style="249" bestFit="1" customWidth="1"/>
    <col min="3330" max="3330" width="78.5703125" style="249" customWidth="1"/>
    <col min="3331" max="3331" width="10.85546875" style="249"/>
    <col min="3332" max="3332" width="31.140625" style="249" customWidth="1"/>
    <col min="3333" max="3333" width="70.140625" style="249" customWidth="1"/>
    <col min="3334" max="3334" width="17.42578125" style="249" customWidth="1"/>
    <col min="3335" max="3336" width="21.85546875" style="249" customWidth="1"/>
    <col min="3337" max="3337" width="19.42578125" style="249" customWidth="1"/>
    <col min="3338" max="3338" width="42" style="249" customWidth="1"/>
    <col min="3339" max="3584" width="10.85546875" style="249"/>
    <col min="3585" max="3585" width="72" style="249" bestFit="1" customWidth="1"/>
    <col min="3586" max="3586" width="78.5703125" style="249" customWidth="1"/>
    <col min="3587" max="3587" width="10.85546875" style="249"/>
    <col min="3588" max="3588" width="31.140625" style="249" customWidth="1"/>
    <col min="3589" max="3589" width="70.140625" style="249" customWidth="1"/>
    <col min="3590" max="3590" width="17.42578125" style="249" customWidth="1"/>
    <col min="3591" max="3592" width="21.85546875" style="249" customWidth="1"/>
    <col min="3593" max="3593" width="19.42578125" style="249" customWidth="1"/>
    <col min="3594" max="3594" width="42" style="249" customWidth="1"/>
    <col min="3595" max="3840" width="10.85546875" style="249"/>
    <col min="3841" max="3841" width="72" style="249" bestFit="1" customWidth="1"/>
    <col min="3842" max="3842" width="78.5703125" style="249" customWidth="1"/>
    <col min="3843" max="3843" width="10.85546875" style="249"/>
    <col min="3844" max="3844" width="31.140625" style="249" customWidth="1"/>
    <col min="3845" max="3845" width="70.140625" style="249" customWidth="1"/>
    <col min="3846" max="3846" width="17.42578125" style="249" customWidth="1"/>
    <col min="3847" max="3848" width="21.85546875" style="249" customWidth="1"/>
    <col min="3849" max="3849" width="19.42578125" style="249" customWidth="1"/>
    <col min="3850" max="3850" width="42" style="249" customWidth="1"/>
    <col min="3851" max="4096" width="10.85546875" style="249"/>
    <col min="4097" max="4097" width="72" style="249" bestFit="1" customWidth="1"/>
    <col min="4098" max="4098" width="78.5703125" style="249" customWidth="1"/>
    <col min="4099" max="4099" width="10.85546875" style="249"/>
    <col min="4100" max="4100" width="31.140625" style="249" customWidth="1"/>
    <col min="4101" max="4101" width="70.140625" style="249" customWidth="1"/>
    <col min="4102" max="4102" width="17.42578125" style="249" customWidth="1"/>
    <col min="4103" max="4104" width="21.85546875" style="249" customWidth="1"/>
    <col min="4105" max="4105" width="19.42578125" style="249" customWidth="1"/>
    <col min="4106" max="4106" width="42" style="249" customWidth="1"/>
    <col min="4107" max="4352" width="10.85546875" style="249"/>
    <col min="4353" max="4353" width="72" style="249" bestFit="1" customWidth="1"/>
    <col min="4354" max="4354" width="78.5703125" style="249" customWidth="1"/>
    <col min="4355" max="4355" width="10.85546875" style="249"/>
    <col min="4356" max="4356" width="31.140625" style="249" customWidth="1"/>
    <col min="4357" max="4357" width="70.140625" style="249" customWidth="1"/>
    <col min="4358" max="4358" width="17.42578125" style="249" customWidth="1"/>
    <col min="4359" max="4360" width="21.85546875" style="249" customWidth="1"/>
    <col min="4361" max="4361" width="19.42578125" style="249" customWidth="1"/>
    <col min="4362" max="4362" width="42" style="249" customWidth="1"/>
    <col min="4363" max="4608" width="10.85546875" style="249"/>
    <col min="4609" max="4609" width="72" style="249" bestFit="1" customWidth="1"/>
    <col min="4610" max="4610" width="78.5703125" style="249" customWidth="1"/>
    <col min="4611" max="4611" width="10.85546875" style="249"/>
    <col min="4612" max="4612" width="31.140625" style="249" customWidth="1"/>
    <col min="4613" max="4613" width="70.140625" style="249" customWidth="1"/>
    <col min="4614" max="4614" width="17.42578125" style="249" customWidth="1"/>
    <col min="4615" max="4616" width="21.85546875" style="249" customWidth="1"/>
    <col min="4617" max="4617" width="19.42578125" style="249" customWidth="1"/>
    <col min="4618" max="4618" width="42" style="249" customWidth="1"/>
    <col min="4619" max="4864" width="10.85546875" style="249"/>
    <col min="4865" max="4865" width="72" style="249" bestFit="1" customWidth="1"/>
    <col min="4866" max="4866" width="78.5703125" style="249" customWidth="1"/>
    <col min="4867" max="4867" width="10.85546875" style="249"/>
    <col min="4868" max="4868" width="31.140625" style="249" customWidth="1"/>
    <col min="4869" max="4869" width="70.140625" style="249" customWidth="1"/>
    <col min="4870" max="4870" width="17.42578125" style="249" customWidth="1"/>
    <col min="4871" max="4872" width="21.85546875" style="249" customWidth="1"/>
    <col min="4873" max="4873" width="19.42578125" style="249" customWidth="1"/>
    <col min="4874" max="4874" width="42" style="249" customWidth="1"/>
    <col min="4875" max="5120" width="10.85546875" style="249"/>
    <col min="5121" max="5121" width="72" style="249" bestFit="1" customWidth="1"/>
    <col min="5122" max="5122" width="78.5703125" style="249" customWidth="1"/>
    <col min="5123" max="5123" width="10.85546875" style="249"/>
    <col min="5124" max="5124" width="31.140625" style="249" customWidth="1"/>
    <col min="5125" max="5125" width="70.140625" style="249" customWidth="1"/>
    <col min="5126" max="5126" width="17.42578125" style="249" customWidth="1"/>
    <col min="5127" max="5128" width="21.85546875" style="249" customWidth="1"/>
    <col min="5129" max="5129" width="19.42578125" style="249" customWidth="1"/>
    <col min="5130" max="5130" width="42" style="249" customWidth="1"/>
    <col min="5131" max="5376" width="10.85546875" style="249"/>
    <col min="5377" max="5377" width="72" style="249" bestFit="1" customWidth="1"/>
    <col min="5378" max="5378" width="78.5703125" style="249" customWidth="1"/>
    <col min="5379" max="5379" width="10.85546875" style="249"/>
    <col min="5380" max="5380" width="31.140625" style="249" customWidth="1"/>
    <col min="5381" max="5381" width="70.140625" style="249" customWidth="1"/>
    <col min="5382" max="5382" width="17.42578125" style="249" customWidth="1"/>
    <col min="5383" max="5384" width="21.85546875" style="249" customWidth="1"/>
    <col min="5385" max="5385" width="19.42578125" style="249" customWidth="1"/>
    <col min="5386" max="5386" width="42" style="249" customWidth="1"/>
    <col min="5387" max="5632" width="10.85546875" style="249"/>
    <col min="5633" max="5633" width="72" style="249" bestFit="1" customWidth="1"/>
    <col min="5634" max="5634" width="78.5703125" style="249" customWidth="1"/>
    <col min="5635" max="5635" width="10.85546875" style="249"/>
    <col min="5636" max="5636" width="31.140625" style="249" customWidth="1"/>
    <col min="5637" max="5637" width="70.140625" style="249" customWidth="1"/>
    <col min="5638" max="5638" width="17.42578125" style="249" customWidth="1"/>
    <col min="5639" max="5640" width="21.85546875" style="249" customWidth="1"/>
    <col min="5641" max="5641" width="19.42578125" style="249" customWidth="1"/>
    <col min="5642" max="5642" width="42" style="249" customWidth="1"/>
    <col min="5643" max="5888" width="10.85546875" style="249"/>
    <col min="5889" max="5889" width="72" style="249" bestFit="1" customWidth="1"/>
    <col min="5890" max="5890" width="78.5703125" style="249" customWidth="1"/>
    <col min="5891" max="5891" width="10.85546875" style="249"/>
    <col min="5892" max="5892" width="31.140625" style="249" customWidth="1"/>
    <col min="5893" max="5893" width="70.140625" style="249" customWidth="1"/>
    <col min="5894" max="5894" width="17.42578125" style="249" customWidth="1"/>
    <col min="5895" max="5896" width="21.85546875" style="249" customWidth="1"/>
    <col min="5897" max="5897" width="19.42578125" style="249" customWidth="1"/>
    <col min="5898" max="5898" width="42" style="249" customWidth="1"/>
    <col min="5899" max="6144" width="10.85546875" style="249"/>
    <col min="6145" max="6145" width="72" style="249" bestFit="1" customWidth="1"/>
    <col min="6146" max="6146" width="78.5703125" style="249" customWidth="1"/>
    <col min="6147" max="6147" width="10.85546875" style="249"/>
    <col min="6148" max="6148" width="31.140625" style="249" customWidth="1"/>
    <col min="6149" max="6149" width="70.140625" style="249" customWidth="1"/>
    <col min="6150" max="6150" width="17.42578125" style="249" customWidth="1"/>
    <col min="6151" max="6152" width="21.85546875" style="249" customWidth="1"/>
    <col min="6153" max="6153" width="19.42578125" style="249" customWidth="1"/>
    <col min="6154" max="6154" width="42" style="249" customWidth="1"/>
    <col min="6155" max="6400" width="10.85546875" style="249"/>
    <col min="6401" max="6401" width="72" style="249" bestFit="1" customWidth="1"/>
    <col min="6402" max="6402" width="78.5703125" style="249" customWidth="1"/>
    <col min="6403" max="6403" width="10.85546875" style="249"/>
    <col min="6404" max="6404" width="31.140625" style="249" customWidth="1"/>
    <col min="6405" max="6405" width="70.140625" style="249" customWidth="1"/>
    <col min="6406" max="6406" width="17.42578125" style="249" customWidth="1"/>
    <col min="6407" max="6408" width="21.85546875" style="249" customWidth="1"/>
    <col min="6409" max="6409" width="19.42578125" style="249" customWidth="1"/>
    <col min="6410" max="6410" width="42" style="249" customWidth="1"/>
    <col min="6411" max="6656" width="10.85546875" style="249"/>
    <col min="6657" max="6657" width="72" style="249" bestFit="1" customWidth="1"/>
    <col min="6658" max="6658" width="78.5703125" style="249" customWidth="1"/>
    <col min="6659" max="6659" width="10.85546875" style="249"/>
    <col min="6660" max="6660" width="31.140625" style="249" customWidth="1"/>
    <col min="6661" max="6661" width="70.140625" style="249" customWidth="1"/>
    <col min="6662" max="6662" width="17.42578125" style="249" customWidth="1"/>
    <col min="6663" max="6664" width="21.85546875" style="249" customWidth="1"/>
    <col min="6665" max="6665" width="19.42578125" style="249" customWidth="1"/>
    <col min="6666" max="6666" width="42" style="249" customWidth="1"/>
    <col min="6667" max="6912" width="10.85546875" style="249"/>
    <col min="6913" max="6913" width="72" style="249" bestFit="1" customWidth="1"/>
    <col min="6914" max="6914" width="78.5703125" style="249" customWidth="1"/>
    <col min="6915" max="6915" width="10.85546875" style="249"/>
    <col min="6916" max="6916" width="31.140625" style="249" customWidth="1"/>
    <col min="6917" max="6917" width="70.140625" style="249" customWidth="1"/>
    <col min="6918" max="6918" width="17.42578125" style="249" customWidth="1"/>
    <col min="6919" max="6920" width="21.85546875" style="249" customWidth="1"/>
    <col min="6921" max="6921" width="19.42578125" style="249" customWidth="1"/>
    <col min="6922" max="6922" width="42" style="249" customWidth="1"/>
    <col min="6923" max="7168" width="10.85546875" style="249"/>
    <col min="7169" max="7169" width="72" style="249" bestFit="1" customWidth="1"/>
    <col min="7170" max="7170" width="78.5703125" style="249" customWidth="1"/>
    <col min="7171" max="7171" width="10.85546875" style="249"/>
    <col min="7172" max="7172" width="31.140625" style="249" customWidth="1"/>
    <col min="7173" max="7173" width="70.140625" style="249" customWidth="1"/>
    <col min="7174" max="7174" width="17.42578125" style="249" customWidth="1"/>
    <col min="7175" max="7176" width="21.85546875" style="249" customWidth="1"/>
    <col min="7177" max="7177" width="19.42578125" style="249" customWidth="1"/>
    <col min="7178" max="7178" width="42" style="249" customWidth="1"/>
    <col min="7179" max="7424" width="10.85546875" style="249"/>
    <col min="7425" max="7425" width="72" style="249" bestFit="1" customWidth="1"/>
    <col min="7426" max="7426" width="78.5703125" style="249" customWidth="1"/>
    <col min="7427" max="7427" width="10.85546875" style="249"/>
    <col min="7428" max="7428" width="31.140625" style="249" customWidth="1"/>
    <col min="7429" max="7429" width="70.140625" style="249" customWidth="1"/>
    <col min="7430" max="7430" width="17.42578125" style="249" customWidth="1"/>
    <col min="7431" max="7432" width="21.85546875" style="249" customWidth="1"/>
    <col min="7433" max="7433" width="19.42578125" style="249" customWidth="1"/>
    <col min="7434" max="7434" width="42" style="249" customWidth="1"/>
    <col min="7435" max="7680" width="10.85546875" style="249"/>
    <col min="7681" max="7681" width="72" style="249" bestFit="1" customWidth="1"/>
    <col min="7682" max="7682" width="78.5703125" style="249" customWidth="1"/>
    <col min="7683" max="7683" width="10.85546875" style="249"/>
    <col min="7684" max="7684" width="31.140625" style="249" customWidth="1"/>
    <col min="7685" max="7685" width="70.140625" style="249" customWidth="1"/>
    <col min="7686" max="7686" width="17.42578125" style="249" customWidth="1"/>
    <col min="7687" max="7688" width="21.85546875" style="249" customWidth="1"/>
    <col min="7689" max="7689" width="19.42578125" style="249" customWidth="1"/>
    <col min="7690" max="7690" width="42" style="249" customWidth="1"/>
    <col min="7691" max="7936" width="10.85546875" style="249"/>
    <col min="7937" max="7937" width="72" style="249" bestFit="1" customWidth="1"/>
    <col min="7938" max="7938" width="78.5703125" style="249" customWidth="1"/>
    <col min="7939" max="7939" width="10.85546875" style="249"/>
    <col min="7940" max="7940" width="31.140625" style="249" customWidth="1"/>
    <col min="7941" max="7941" width="70.140625" style="249" customWidth="1"/>
    <col min="7942" max="7942" width="17.42578125" style="249" customWidth="1"/>
    <col min="7943" max="7944" width="21.85546875" style="249" customWidth="1"/>
    <col min="7945" max="7945" width="19.42578125" style="249" customWidth="1"/>
    <col min="7946" max="7946" width="42" style="249" customWidth="1"/>
    <col min="7947" max="8192" width="10.85546875" style="249"/>
    <col min="8193" max="8193" width="72" style="249" bestFit="1" customWidth="1"/>
    <col min="8194" max="8194" width="78.5703125" style="249" customWidth="1"/>
    <col min="8195" max="8195" width="10.85546875" style="249"/>
    <col min="8196" max="8196" width="31.140625" style="249" customWidth="1"/>
    <col min="8197" max="8197" width="70.140625" style="249" customWidth="1"/>
    <col min="8198" max="8198" width="17.42578125" style="249" customWidth="1"/>
    <col min="8199" max="8200" width="21.85546875" style="249" customWidth="1"/>
    <col min="8201" max="8201" width="19.42578125" style="249" customWidth="1"/>
    <col min="8202" max="8202" width="42" style="249" customWidth="1"/>
    <col min="8203" max="8448" width="10.85546875" style="249"/>
    <col min="8449" max="8449" width="72" style="249" bestFit="1" customWidth="1"/>
    <col min="8450" max="8450" width="78.5703125" style="249" customWidth="1"/>
    <col min="8451" max="8451" width="10.85546875" style="249"/>
    <col min="8452" max="8452" width="31.140625" style="249" customWidth="1"/>
    <col min="8453" max="8453" width="70.140625" style="249" customWidth="1"/>
    <col min="8454" max="8454" width="17.42578125" style="249" customWidth="1"/>
    <col min="8455" max="8456" width="21.85546875" style="249" customWidth="1"/>
    <col min="8457" max="8457" width="19.42578125" style="249" customWidth="1"/>
    <col min="8458" max="8458" width="42" style="249" customWidth="1"/>
    <col min="8459" max="8704" width="10.85546875" style="249"/>
    <col min="8705" max="8705" width="72" style="249" bestFit="1" customWidth="1"/>
    <col min="8706" max="8706" width="78.5703125" style="249" customWidth="1"/>
    <col min="8707" max="8707" width="10.85546875" style="249"/>
    <col min="8708" max="8708" width="31.140625" style="249" customWidth="1"/>
    <col min="8709" max="8709" width="70.140625" style="249" customWidth="1"/>
    <col min="8710" max="8710" width="17.42578125" style="249" customWidth="1"/>
    <col min="8711" max="8712" width="21.85546875" style="249" customWidth="1"/>
    <col min="8713" max="8713" width="19.42578125" style="249" customWidth="1"/>
    <col min="8714" max="8714" width="42" style="249" customWidth="1"/>
    <col min="8715" max="8960" width="10.85546875" style="249"/>
    <col min="8961" max="8961" width="72" style="249" bestFit="1" customWidth="1"/>
    <col min="8962" max="8962" width="78.5703125" style="249" customWidth="1"/>
    <col min="8963" max="8963" width="10.85546875" style="249"/>
    <col min="8964" max="8964" width="31.140625" style="249" customWidth="1"/>
    <col min="8965" max="8965" width="70.140625" style="249" customWidth="1"/>
    <col min="8966" max="8966" width="17.42578125" style="249" customWidth="1"/>
    <col min="8967" max="8968" width="21.85546875" style="249" customWidth="1"/>
    <col min="8969" max="8969" width="19.42578125" style="249" customWidth="1"/>
    <col min="8970" max="8970" width="42" style="249" customWidth="1"/>
    <col min="8971" max="9216" width="10.85546875" style="249"/>
    <col min="9217" max="9217" width="72" style="249" bestFit="1" customWidth="1"/>
    <col min="9218" max="9218" width="78.5703125" style="249" customWidth="1"/>
    <col min="9219" max="9219" width="10.85546875" style="249"/>
    <col min="9220" max="9220" width="31.140625" style="249" customWidth="1"/>
    <col min="9221" max="9221" width="70.140625" style="249" customWidth="1"/>
    <col min="9222" max="9222" width="17.42578125" style="249" customWidth="1"/>
    <col min="9223" max="9224" width="21.85546875" style="249" customWidth="1"/>
    <col min="9225" max="9225" width="19.42578125" style="249" customWidth="1"/>
    <col min="9226" max="9226" width="42" style="249" customWidth="1"/>
    <col min="9227" max="9472" width="10.85546875" style="249"/>
    <col min="9473" max="9473" width="72" style="249" bestFit="1" customWidth="1"/>
    <col min="9474" max="9474" width="78.5703125" style="249" customWidth="1"/>
    <col min="9475" max="9475" width="10.85546875" style="249"/>
    <col min="9476" max="9476" width="31.140625" style="249" customWidth="1"/>
    <col min="9477" max="9477" width="70.140625" style="249" customWidth="1"/>
    <col min="9478" max="9478" width="17.42578125" style="249" customWidth="1"/>
    <col min="9479" max="9480" width="21.85546875" style="249" customWidth="1"/>
    <col min="9481" max="9481" width="19.42578125" style="249" customWidth="1"/>
    <col min="9482" max="9482" width="42" style="249" customWidth="1"/>
    <col min="9483" max="9728" width="10.85546875" style="249"/>
    <col min="9729" max="9729" width="72" style="249" bestFit="1" customWidth="1"/>
    <col min="9730" max="9730" width="78.5703125" style="249" customWidth="1"/>
    <col min="9731" max="9731" width="10.85546875" style="249"/>
    <col min="9732" max="9732" width="31.140625" style="249" customWidth="1"/>
    <col min="9733" max="9733" width="70.140625" style="249" customWidth="1"/>
    <col min="9734" max="9734" width="17.42578125" style="249" customWidth="1"/>
    <col min="9735" max="9736" width="21.85546875" style="249" customWidth="1"/>
    <col min="9737" max="9737" width="19.42578125" style="249" customWidth="1"/>
    <col min="9738" max="9738" width="42" style="249" customWidth="1"/>
    <col min="9739" max="9984" width="10.85546875" style="249"/>
    <col min="9985" max="9985" width="72" style="249" bestFit="1" customWidth="1"/>
    <col min="9986" max="9986" width="78.5703125" style="249" customWidth="1"/>
    <col min="9987" max="9987" width="10.85546875" style="249"/>
    <col min="9988" max="9988" width="31.140625" style="249" customWidth="1"/>
    <col min="9989" max="9989" width="70.140625" style="249" customWidth="1"/>
    <col min="9990" max="9990" width="17.42578125" style="249" customWidth="1"/>
    <col min="9991" max="9992" width="21.85546875" style="249" customWidth="1"/>
    <col min="9993" max="9993" width="19.42578125" style="249" customWidth="1"/>
    <col min="9994" max="9994" width="42" style="249" customWidth="1"/>
    <col min="9995" max="10240" width="10.85546875" style="249"/>
    <col min="10241" max="10241" width="72" style="249" bestFit="1" customWidth="1"/>
    <col min="10242" max="10242" width="78.5703125" style="249" customWidth="1"/>
    <col min="10243" max="10243" width="10.85546875" style="249"/>
    <col min="10244" max="10244" width="31.140625" style="249" customWidth="1"/>
    <col min="10245" max="10245" width="70.140625" style="249" customWidth="1"/>
    <col min="10246" max="10246" width="17.42578125" style="249" customWidth="1"/>
    <col min="10247" max="10248" width="21.85546875" style="249" customWidth="1"/>
    <col min="10249" max="10249" width="19.42578125" style="249" customWidth="1"/>
    <col min="10250" max="10250" width="42" style="249" customWidth="1"/>
    <col min="10251" max="10496" width="10.85546875" style="249"/>
    <col min="10497" max="10497" width="72" style="249" bestFit="1" customWidth="1"/>
    <col min="10498" max="10498" width="78.5703125" style="249" customWidth="1"/>
    <col min="10499" max="10499" width="10.85546875" style="249"/>
    <col min="10500" max="10500" width="31.140625" style="249" customWidth="1"/>
    <col min="10501" max="10501" width="70.140625" style="249" customWidth="1"/>
    <col min="10502" max="10502" width="17.42578125" style="249" customWidth="1"/>
    <col min="10503" max="10504" width="21.85546875" style="249" customWidth="1"/>
    <col min="10505" max="10505" width="19.42578125" style="249" customWidth="1"/>
    <col min="10506" max="10506" width="42" style="249" customWidth="1"/>
    <col min="10507" max="10752" width="10.85546875" style="249"/>
    <col min="10753" max="10753" width="72" style="249" bestFit="1" customWidth="1"/>
    <col min="10754" max="10754" width="78.5703125" style="249" customWidth="1"/>
    <col min="10755" max="10755" width="10.85546875" style="249"/>
    <col min="10756" max="10756" width="31.140625" style="249" customWidth="1"/>
    <col min="10757" max="10757" width="70.140625" style="249" customWidth="1"/>
    <col min="10758" max="10758" width="17.42578125" style="249" customWidth="1"/>
    <col min="10759" max="10760" width="21.85546875" style="249" customWidth="1"/>
    <col min="10761" max="10761" width="19.42578125" style="249" customWidth="1"/>
    <col min="10762" max="10762" width="42" style="249" customWidth="1"/>
    <col min="10763" max="11008" width="10.85546875" style="249"/>
    <col min="11009" max="11009" width="72" style="249" bestFit="1" customWidth="1"/>
    <col min="11010" max="11010" width="78.5703125" style="249" customWidth="1"/>
    <col min="11011" max="11011" width="10.85546875" style="249"/>
    <col min="11012" max="11012" width="31.140625" style="249" customWidth="1"/>
    <col min="11013" max="11013" width="70.140625" style="249" customWidth="1"/>
    <col min="11014" max="11014" width="17.42578125" style="249" customWidth="1"/>
    <col min="11015" max="11016" width="21.85546875" style="249" customWidth="1"/>
    <col min="11017" max="11017" width="19.42578125" style="249" customWidth="1"/>
    <col min="11018" max="11018" width="42" style="249" customWidth="1"/>
    <col min="11019" max="11264" width="10.85546875" style="249"/>
    <col min="11265" max="11265" width="72" style="249" bestFit="1" customWidth="1"/>
    <col min="11266" max="11266" width="78.5703125" style="249" customWidth="1"/>
    <col min="11267" max="11267" width="10.85546875" style="249"/>
    <col min="11268" max="11268" width="31.140625" style="249" customWidth="1"/>
    <col min="11269" max="11269" width="70.140625" style="249" customWidth="1"/>
    <col min="11270" max="11270" width="17.42578125" style="249" customWidth="1"/>
    <col min="11271" max="11272" width="21.85546875" style="249" customWidth="1"/>
    <col min="11273" max="11273" width="19.42578125" style="249" customWidth="1"/>
    <col min="11274" max="11274" width="42" style="249" customWidth="1"/>
    <col min="11275" max="11520" width="10.85546875" style="249"/>
    <col min="11521" max="11521" width="72" style="249" bestFit="1" customWidth="1"/>
    <col min="11522" max="11522" width="78.5703125" style="249" customWidth="1"/>
    <col min="11523" max="11523" width="10.85546875" style="249"/>
    <col min="11524" max="11524" width="31.140625" style="249" customWidth="1"/>
    <col min="11525" max="11525" width="70.140625" style="249" customWidth="1"/>
    <col min="11526" max="11526" width="17.42578125" style="249" customWidth="1"/>
    <col min="11527" max="11528" width="21.85546875" style="249" customWidth="1"/>
    <col min="11529" max="11529" width="19.42578125" style="249" customWidth="1"/>
    <col min="11530" max="11530" width="42" style="249" customWidth="1"/>
    <col min="11531" max="11776" width="10.85546875" style="249"/>
    <col min="11777" max="11777" width="72" style="249" bestFit="1" customWidth="1"/>
    <col min="11778" max="11778" width="78.5703125" style="249" customWidth="1"/>
    <col min="11779" max="11779" width="10.85546875" style="249"/>
    <col min="11780" max="11780" width="31.140625" style="249" customWidth="1"/>
    <col min="11781" max="11781" width="70.140625" style="249" customWidth="1"/>
    <col min="11782" max="11782" width="17.42578125" style="249" customWidth="1"/>
    <col min="11783" max="11784" width="21.85546875" style="249" customWidth="1"/>
    <col min="11785" max="11785" width="19.42578125" style="249" customWidth="1"/>
    <col min="11786" max="11786" width="42" style="249" customWidth="1"/>
    <col min="11787" max="12032" width="10.85546875" style="249"/>
    <col min="12033" max="12033" width="72" style="249" bestFit="1" customWidth="1"/>
    <col min="12034" max="12034" width="78.5703125" style="249" customWidth="1"/>
    <col min="12035" max="12035" width="10.85546875" style="249"/>
    <col min="12036" max="12036" width="31.140625" style="249" customWidth="1"/>
    <col min="12037" max="12037" width="70.140625" style="249" customWidth="1"/>
    <col min="12038" max="12038" width="17.42578125" style="249" customWidth="1"/>
    <col min="12039" max="12040" width="21.85546875" style="249" customWidth="1"/>
    <col min="12041" max="12041" width="19.42578125" style="249" customWidth="1"/>
    <col min="12042" max="12042" width="42" style="249" customWidth="1"/>
    <col min="12043" max="12288" width="10.85546875" style="249"/>
    <col min="12289" max="12289" width="72" style="249" bestFit="1" customWidth="1"/>
    <col min="12290" max="12290" width="78.5703125" style="249" customWidth="1"/>
    <col min="12291" max="12291" width="10.85546875" style="249"/>
    <col min="12292" max="12292" width="31.140625" style="249" customWidth="1"/>
    <col min="12293" max="12293" width="70.140625" style="249" customWidth="1"/>
    <col min="12294" max="12294" width="17.42578125" style="249" customWidth="1"/>
    <col min="12295" max="12296" width="21.85546875" style="249" customWidth="1"/>
    <col min="12297" max="12297" width="19.42578125" style="249" customWidth="1"/>
    <col min="12298" max="12298" width="42" style="249" customWidth="1"/>
    <col min="12299" max="12544" width="10.85546875" style="249"/>
    <col min="12545" max="12545" width="72" style="249" bestFit="1" customWidth="1"/>
    <col min="12546" max="12546" width="78.5703125" style="249" customWidth="1"/>
    <col min="12547" max="12547" width="10.85546875" style="249"/>
    <col min="12548" max="12548" width="31.140625" style="249" customWidth="1"/>
    <col min="12549" max="12549" width="70.140625" style="249" customWidth="1"/>
    <col min="12550" max="12550" width="17.42578125" style="249" customWidth="1"/>
    <col min="12551" max="12552" width="21.85546875" style="249" customWidth="1"/>
    <col min="12553" max="12553" width="19.42578125" style="249" customWidth="1"/>
    <col min="12554" max="12554" width="42" style="249" customWidth="1"/>
    <col min="12555" max="12800" width="10.85546875" style="249"/>
    <col min="12801" max="12801" width="72" style="249" bestFit="1" customWidth="1"/>
    <col min="12802" max="12802" width="78.5703125" style="249" customWidth="1"/>
    <col min="12803" max="12803" width="10.85546875" style="249"/>
    <col min="12804" max="12804" width="31.140625" style="249" customWidth="1"/>
    <col min="12805" max="12805" width="70.140625" style="249" customWidth="1"/>
    <col min="12806" max="12806" width="17.42578125" style="249" customWidth="1"/>
    <col min="12807" max="12808" width="21.85546875" style="249" customWidth="1"/>
    <col min="12809" max="12809" width="19.42578125" style="249" customWidth="1"/>
    <col min="12810" max="12810" width="42" style="249" customWidth="1"/>
    <col min="12811" max="13056" width="10.85546875" style="249"/>
    <col min="13057" max="13057" width="72" style="249" bestFit="1" customWidth="1"/>
    <col min="13058" max="13058" width="78.5703125" style="249" customWidth="1"/>
    <col min="13059" max="13059" width="10.85546875" style="249"/>
    <col min="13060" max="13060" width="31.140625" style="249" customWidth="1"/>
    <col min="13061" max="13061" width="70.140625" style="249" customWidth="1"/>
    <col min="13062" max="13062" width="17.42578125" style="249" customWidth="1"/>
    <col min="13063" max="13064" width="21.85546875" style="249" customWidth="1"/>
    <col min="13065" max="13065" width="19.42578125" style="249" customWidth="1"/>
    <col min="13066" max="13066" width="42" style="249" customWidth="1"/>
    <col min="13067" max="13312" width="10.85546875" style="249"/>
    <col min="13313" max="13313" width="72" style="249" bestFit="1" customWidth="1"/>
    <col min="13314" max="13314" width="78.5703125" style="249" customWidth="1"/>
    <col min="13315" max="13315" width="10.85546875" style="249"/>
    <col min="13316" max="13316" width="31.140625" style="249" customWidth="1"/>
    <col min="13317" max="13317" width="70.140625" style="249" customWidth="1"/>
    <col min="13318" max="13318" width="17.42578125" style="249" customWidth="1"/>
    <col min="13319" max="13320" width="21.85546875" style="249" customWidth="1"/>
    <col min="13321" max="13321" width="19.42578125" style="249" customWidth="1"/>
    <col min="13322" max="13322" width="42" style="249" customWidth="1"/>
    <col min="13323" max="13568" width="10.85546875" style="249"/>
    <col min="13569" max="13569" width="72" style="249" bestFit="1" customWidth="1"/>
    <col min="13570" max="13570" width="78.5703125" style="249" customWidth="1"/>
    <col min="13571" max="13571" width="10.85546875" style="249"/>
    <col min="13572" max="13572" width="31.140625" style="249" customWidth="1"/>
    <col min="13573" max="13573" width="70.140625" style="249" customWidth="1"/>
    <col min="13574" max="13574" width="17.42578125" style="249" customWidth="1"/>
    <col min="13575" max="13576" width="21.85546875" style="249" customWidth="1"/>
    <col min="13577" max="13577" width="19.42578125" style="249" customWidth="1"/>
    <col min="13578" max="13578" width="42" style="249" customWidth="1"/>
    <col min="13579" max="13824" width="10.85546875" style="249"/>
    <col min="13825" max="13825" width="72" style="249" bestFit="1" customWidth="1"/>
    <col min="13826" max="13826" width="78.5703125" style="249" customWidth="1"/>
    <col min="13827" max="13827" width="10.85546875" style="249"/>
    <col min="13828" max="13828" width="31.140625" style="249" customWidth="1"/>
    <col min="13829" max="13829" width="70.140625" style="249" customWidth="1"/>
    <col min="13830" max="13830" width="17.42578125" style="249" customWidth="1"/>
    <col min="13831" max="13832" width="21.85546875" style="249" customWidth="1"/>
    <col min="13833" max="13833" width="19.42578125" style="249" customWidth="1"/>
    <col min="13834" max="13834" width="42" style="249" customWidth="1"/>
    <col min="13835" max="14080" width="10.85546875" style="249"/>
    <col min="14081" max="14081" width="72" style="249" bestFit="1" customWidth="1"/>
    <col min="14082" max="14082" width="78.5703125" style="249" customWidth="1"/>
    <col min="14083" max="14083" width="10.85546875" style="249"/>
    <col min="14084" max="14084" width="31.140625" style="249" customWidth="1"/>
    <col min="14085" max="14085" width="70.140625" style="249" customWidth="1"/>
    <col min="14086" max="14086" width="17.42578125" style="249" customWidth="1"/>
    <col min="14087" max="14088" width="21.85546875" style="249" customWidth="1"/>
    <col min="14089" max="14089" width="19.42578125" style="249" customWidth="1"/>
    <col min="14090" max="14090" width="42" style="249" customWidth="1"/>
    <col min="14091" max="14336" width="10.85546875" style="249"/>
    <col min="14337" max="14337" width="72" style="249" bestFit="1" customWidth="1"/>
    <col min="14338" max="14338" width="78.5703125" style="249" customWidth="1"/>
    <col min="14339" max="14339" width="10.85546875" style="249"/>
    <col min="14340" max="14340" width="31.140625" style="249" customWidth="1"/>
    <col min="14341" max="14341" width="70.140625" style="249" customWidth="1"/>
    <col min="14342" max="14342" width="17.42578125" style="249" customWidth="1"/>
    <col min="14343" max="14344" width="21.85546875" style="249" customWidth="1"/>
    <col min="14345" max="14345" width="19.42578125" style="249" customWidth="1"/>
    <col min="14346" max="14346" width="42" style="249" customWidth="1"/>
    <col min="14347" max="14592" width="10.85546875" style="249"/>
    <col min="14593" max="14593" width="72" style="249" bestFit="1" customWidth="1"/>
    <col min="14594" max="14594" width="78.5703125" style="249" customWidth="1"/>
    <col min="14595" max="14595" width="10.85546875" style="249"/>
    <col min="14596" max="14596" width="31.140625" style="249" customWidth="1"/>
    <col min="14597" max="14597" width="70.140625" style="249" customWidth="1"/>
    <col min="14598" max="14598" width="17.42578125" style="249" customWidth="1"/>
    <col min="14599" max="14600" width="21.85546875" style="249" customWidth="1"/>
    <col min="14601" max="14601" width="19.42578125" style="249" customWidth="1"/>
    <col min="14602" max="14602" width="42" style="249" customWidth="1"/>
    <col min="14603" max="14848" width="10.85546875" style="249"/>
    <col min="14849" max="14849" width="72" style="249" bestFit="1" customWidth="1"/>
    <col min="14850" max="14850" width="78.5703125" style="249" customWidth="1"/>
    <col min="14851" max="14851" width="10.85546875" style="249"/>
    <col min="14852" max="14852" width="31.140625" style="249" customWidth="1"/>
    <col min="14853" max="14853" width="70.140625" style="249" customWidth="1"/>
    <col min="14854" max="14854" width="17.42578125" style="249" customWidth="1"/>
    <col min="14855" max="14856" width="21.85546875" style="249" customWidth="1"/>
    <col min="14857" max="14857" width="19.42578125" style="249" customWidth="1"/>
    <col min="14858" max="14858" width="42" style="249" customWidth="1"/>
    <col min="14859" max="15104" width="10.85546875" style="249"/>
    <col min="15105" max="15105" width="72" style="249" bestFit="1" customWidth="1"/>
    <col min="15106" max="15106" width="78.5703125" style="249" customWidth="1"/>
    <col min="15107" max="15107" width="10.85546875" style="249"/>
    <col min="15108" max="15108" width="31.140625" style="249" customWidth="1"/>
    <col min="15109" max="15109" width="70.140625" style="249" customWidth="1"/>
    <col min="15110" max="15110" width="17.42578125" style="249" customWidth="1"/>
    <col min="15111" max="15112" width="21.85546875" style="249" customWidth="1"/>
    <col min="15113" max="15113" width="19.42578125" style="249" customWidth="1"/>
    <col min="15114" max="15114" width="42" style="249" customWidth="1"/>
    <col min="15115" max="15360" width="10.85546875" style="249"/>
    <col min="15361" max="15361" width="72" style="249" bestFit="1" customWidth="1"/>
    <col min="15362" max="15362" width="78.5703125" style="249" customWidth="1"/>
    <col min="15363" max="15363" width="10.85546875" style="249"/>
    <col min="15364" max="15364" width="31.140625" style="249" customWidth="1"/>
    <col min="15365" max="15365" width="70.140625" style="249" customWidth="1"/>
    <col min="15366" max="15366" width="17.42578125" style="249" customWidth="1"/>
    <col min="15367" max="15368" width="21.85546875" style="249" customWidth="1"/>
    <col min="15369" max="15369" width="19.42578125" style="249" customWidth="1"/>
    <col min="15370" max="15370" width="42" style="249" customWidth="1"/>
    <col min="15371" max="15616" width="10.85546875" style="249"/>
    <col min="15617" max="15617" width="72" style="249" bestFit="1" customWidth="1"/>
    <col min="15618" max="15618" width="78.5703125" style="249" customWidth="1"/>
    <col min="15619" max="15619" width="10.85546875" style="249"/>
    <col min="15620" max="15620" width="31.140625" style="249" customWidth="1"/>
    <col min="15621" max="15621" width="70.140625" style="249" customWidth="1"/>
    <col min="15622" max="15622" width="17.42578125" style="249" customWidth="1"/>
    <col min="15623" max="15624" width="21.85546875" style="249" customWidth="1"/>
    <col min="15625" max="15625" width="19.42578125" style="249" customWidth="1"/>
    <col min="15626" max="15626" width="42" style="249" customWidth="1"/>
    <col min="15627" max="15872" width="10.85546875" style="249"/>
    <col min="15873" max="15873" width="72" style="249" bestFit="1" customWidth="1"/>
    <col min="15874" max="15874" width="78.5703125" style="249" customWidth="1"/>
    <col min="15875" max="15875" width="10.85546875" style="249"/>
    <col min="15876" max="15876" width="31.140625" style="249" customWidth="1"/>
    <col min="15877" max="15877" width="70.140625" style="249" customWidth="1"/>
    <col min="15878" max="15878" width="17.42578125" style="249" customWidth="1"/>
    <col min="15879" max="15880" width="21.85546875" style="249" customWidth="1"/>
    <col min="15881" max="15881" width="19.42578125" style="249" customWidth="1"/>
    <col min="15882" max="15882" width="42" style="249" customWidth="1"/>
    <col min="15883" max="16128" width="10.85546875" style="249"/>
    <col min="16129" max="16129" width="72" style="249" bestFit="1" customWidth="1"/>
    <col min="16130" max="16130" width="78.5703125" style="249" customWidth="1"/>
    <col min="16131" max="16131" width="10.85546875" style="249"/>
    <col min="16132" max="16132" width="31.140625" style="249" customWidth="1"/>
    <col min="16133" max="16133" width="70.140625" style="249" customWidth="1"/>
    <col min="16134" max="16134" width="17.42578125" style="249" customWidth="1"/>
    <col min="16135" max="16136" width="21.85546875" style="249" customWidth="1"/>
    <col min="16137" max="16137" width="19.42578125" style="249" customWidth="1"/>
    <col min="16138" max="16138" width="42" style="249" customWidth="1"/>
    <col min="16139" max="16384" width="10.85546875" style="249"/>
  </cols>
  <sheetData>
    <row r="1" spans="1:2" ht="25.5" customHeight="1">
      <c r="A1" s="305" t="s">
        <v>0</v>
      </c>
      <c r="B1" s="306"/>
    </row>
    <row r="2" spans="1:2" ht="25.5" customHeight="1">
      <c r="A2" s="307" t="s">
        <v>1</v>
      </c>
      <c r="B2" s="308"/>
    </row>
    <row r="3" spans="1:2">
      <c r="A3" s="257" t="s">
        <v>2</v>
      </c>
      <c r="B3" s="258" t="s">
        <v>3</v>
      </c>
    </row>
    <row r="4" spans="1:2" ht="40.5" customHeight="1">
      <c r="A4" s="269" t="s">
        <v>4</v>
      </c>
      <c r="B4" s="270" t="s">
        <v>5</v>
      </c>
    </row>
    <row r="5" spans="1:2" ht="27.6">
      <c r="A5" s="269" t="s">
        <v>6</v>
      </c>
      <c r="B5" s="250" t="s">
        <v>7</v>
      </c>
    </row>
    <row r="6" spans="1:2" ht="124.5" customHeight="1">
      <c r="A6" s="269" t="s">
        <v>8</v>
      </c>
      <c r="B6" s="250" t="s">
        <v>9</v>
      </c>
    </row>
    <row r="7" spans="1:2" ht="26.45" customHeight="1">
      <c r="A7" s="309" t="s">
        <v>10</v>
      </c>
      <c r="B7" s="310"/>
    </row>
    <row r="8" spans="1:2" ht="41.45">
      <c r="A8" s="269" t="s">
        <v>11</v>
      </c>
      <c r="B8" s="250" t="s">
        <v>12</v>
      </c>
    </row>
    <row r="9" spans="1:2" ht="27.6">
      <c r="A9" s="269" t="s">
        <v>13</v>
      </c>
      <c r="B9" s="250" t="s">
        <v>14</v>
      </c>
    </row>
    <row r="10" spans="1:2" ht="41.45">
      <c r="A10" s="269" t="s">
        <v>15</v>
      </c>
      <c r="B10" s="250" t="s">
        <v>16</v>
      </c>
    </row>
    <row r="11" spans="1:2" ht="40.5" customHeight="1">
      <c r="A11" s="269" t="s">
        <v>17</v>
      </c>
      <c r="B11" s="270" t="s">
        <v>18</v>
      </c>
    </row>
    <row r="12" spans="1:2" ht="38.25" customHeight="1">
      <c r="A12" s="269" t="s">
        <v>19</v>
      </c>
      <c r="B12" s="270" t="s">
        <v>20</v>
      </c>
    </row>
    <row r="13" spans="1:2" ht="27.6">
      <c r="A13" s="269" t="s">
        <v>21</v>
      </c>
      <c r="B13" s="271" t="s">
        <v>22</v>
      </c>
    </row>
    <row r="14" spans="1:2" ht="23.45" customHeight="1">
      <c r="A14" s="272" t="s">
        <v>23</v>
      </c>
      <c r="B14" s="273"/>
    </row>
    <row r="15" spans="1:2" ht="41.45">
      <c r="A15" s="269" t="s">
        <v>24</v>
      </c>
      <c r="B15" s="253" t="s">
        <v>25</v>
      </c>
    </row>
    <row r="16" spans="1:2" ht="27.6">
      <c r="A16" s="269" t="s">
        <v>26</v>
      </c>
      <c r="B16" s="253" t="s">
        <v>27</v>
      </c>
    </row>
    <row r="17" spans="1:3" ht="27.6">
      <c r="A17" s="269" t="s">
        <v>28</v>
      </c>
      <c r="B17" s="253" t="s">
        <v>29</v>
      </c>
    </row>
    <row r="18" spans="1:3" ht="8.25" customHeight="1">
      <c r="A18" s="272"/>
      <c r="B18" s="274"/>
    </row>
    <row r="19" spans="1:3" ht="27.6">
      <c r="A19" s="269" t="s">
        <v>30</v>
      </c>
      <c r="B19" s="253" t="s">
        <v>31</v>
      </c>
    </row>
    <row r="20" spans="1:3" ht="27.6">
      <c r="A20" s="269" t="s">
        <v>32</v>
      </c>
      <c r="B20" s="253" t="s">
        <v>33</v>
      </c>
    </row>
    <row r="21" spans="1:3" ht="41.45">
      <c r="A21" s="269" t="s">
        <v>34</v>
      </c>
      <c r="B21" s="253" t="s">
        <v>35</v>
      </c>
    </row>
    <row r="22" spans="1:3" ht="20.25" customHeight="1">
      <c r="A22" s="313" t="s">
        <v>36</v>
      </c>
      <c r="B22" s="314"/>
    </row>
    <row r="23" spans="1:3" ht="41.45">
      <c r="A23" s="269" t="s">
        <v>37</v>
      </c>
      <c r="B23" s="253" t="s">
        <v>38</v>
      </c>
    </row>
    <row r="24" spans="1:3" ht="54" customHeight="1">
      <c r="A24" s="269" t="s">
        <v>39</v>
      </c>
      <c r="B24" s="253" t="s">
        <v>40</v>
      </c>
    </row>
    <row r="25" spans="1:3" ht="144" customHeight="1">
      <c r="A25" s="269" t="s">
        <v>41</v>
      </c>
      <c r="B25" s="253" t="s">
        <v>42</v>
      </c>
    </row>
    <row r="26" spans="1:3" ht="55.15">
      <c r="A26" s="269" t="s">
        <v>43</v>
      </c>
      <c r="B26" s="253" t="s">
        <v>44</v>
      </c>
    </row>
    <row r="27" spans="1:3" ht="55.15">
      <c r="A27" s="269" t="s">
        <v>45</v>
      </c>
      <c r="B27" s="253" t="s">
        <v>46</v>
      </c>
    </row>
    <row r="28" spans="1:3" ht="27.6">
      <c r="A28" s="269" t="s">
        <v>47</v>
      </c>
      <c r="B28" s="253" t="s">
        <v>48</v>
      </c>
    </row>
    <row r="29" spans="1:3" ht="41.45">
      <c r="A29" s="269" t="s">
        <v>49</v>
      </c>
      <c r="B29" s="253" t="s">
        <v>50</v>
      </c>
      <c r="C29" s="251"/>
    </row>
    <row r="30" spans="1:3" ht="90" customHeight="1">
      <c r="A30" s="275" t="s">
        <v>51</v>
      </c>
      <c r="B30" s="253" t="s">
        <v>52</v>
      </c>
    </row>
    <row r="31" spans="1:3" ht="81.599999999999994" customHeight="1">
      <c r="A31" s="275" t="s">
        <v>53</v>
      </c>
      <c r="B31" s="253" t="s">
        <v>54</v>
      </c>
    </row>
    <row r="32" spans="1:3" ht="54" customHeight="1">
      <c r="A32" s="275" t="s">
        <v>55</v>
      </c>
      <c r="B32" s="253" t="s">
        <v>56</v>
      </c>
    </row>
    <row r="33" spans="1:3" ht="28.5" customHeight="1">
      <c r="A33" s="315" t="s">
        <v>57</v>
      </c>
      <c r="B33" s="316"/>
    </row>
    <row r="34" spans="1:3" ht="69">
      <c r="A34" s="275" t="s">
        <v>58</v>
      </c>
      <c r="B34" s="253" t="s">
        <v>59</v>
      </c>
    </row>
    <row r="35" spans="1:3" ht="41.45">
      <c r="A35" s="275" t="s">
        <v>60</v>
      </c>
      <c r="B35" s="253" t="s">
        <v>61</v>
      </c>
    </row>
    <row r="36" spans="1:3" ht="36" customHeight="1">
      <c r="A36" s="275" t="s">
        <v>62</v>
      </c>
      <c r="B36" s="253" t="s">
        <v>63</v>
      </c>
      <c r="C36" s="252"/>
    </row>
    <row r="37" spans="1:3" ht="27.6">
      <c r="A37" s="275" t="s">
        <v>64</v>
      </c>
      <c r="B37" s="253" t="s">
        <v>65</v>
      </c>
    </row>
    <row r="38" spans="1:3" ht="69">
      <c r="A38" s="275" t="s">
        <v>66</v>
      </c>
      <c r="B38" s="253" t="s">
        <v>67</v>
      </c>
    </row>
    <row r="39" spans="1:3" ht="27.6">
      <c r="A39" s="269" t="s">
        <v>68</v>
      </c>
      <c r="B39" s="253" t="s">
        <v>69</v>
      </c>
    </row>
    <row r="40" spans="1:3" ht="25.5" customHeight="1">
      <c r="A40" s="309" t="s">
        <v>70</v>
      </c>
      <c r="B40" s="310"/>
    </row>
    <row r="41" spans="1:3" ht="24" customHeight="1">
      <c r="A41" s="272" t="s">
        <v>2</v>
      </c>
      <c r="B41" s="276" t="s">
        <v>3</v>
      </c>
    </row>
    <row r="42" spans="1:3" ht="27.6">
      <c r="A42" s="269" t="s">
        <v>21</v>
      </c>
      <c r="B42" s="254" t="s">
        <v>71</v>
      </c>
    </row>
    <row r="43" spans="1:3" ht="41.45">
      <c r="A43" s="269" t="s">
        <v>72</v>
      </c>
      <c r="B43" s="254" t="s">
        <v>73</v>
      </c>
    </row>
    <row r="44" spans="1:3" ht="41.45">
      <c r="A44" s="269" t="s">
        <v>74</v>
      </c>
      <c r="B44" s="254" t="s">
        <v>75</v>
      </c>
    </row>
    <row r="45" spans="1:3" ht="41.45">
      <c r="A45" s="269" t="s">
        <v>76</v>
      </c>
      <c r="B45" s="254" t="s">
        <v>77</v>
      </c>
    </row>
    <row r="46" spans="1:3" ht="41.45">
      <c r="A46" s="269" t="s">
        <v>78</v>
      </c>
      <c r="B46" s="254" t="s">
        <v>79</v>
      </c>
    </row>
    <row r="47" spans="1:3" ht="27.6">
      <c r="A47" s="269" t="s">
        <v>80</v>
      </c>
      <c r="B47" s="254" t="s">
        <v>81</v>
      </c>
    </row>
    <row r="48" spans="1:3" ht="152.25" customHeight="1">
      <c r="A48" s="269" t="s">
        <v>82</v>
      </c>
      <c r="B48" s="254" t="s">
        <v>83</v>
      </c>
    </row>
    <row r="49" spans="1:2" ht="22.9" customHeight="1">
      <c r="A49" s="313" t="s">
        <v>84</v>
      </c>
      <c r="B49" s="314"/>
    </row>
    <row r="50" spans="1:2" ht="69">
      <c r="A50" s="269" t="s">
        <v>85</v>
      </c>
      <c r="B50" s="253" t="s">
        <v>86</v>
      </c>
    </row>
    <row r="51" spans="1:2" ht="27.6">
      <c r="A51" s="269" t="s">
        <v>87</v>
      </c>
      <c r="B51" s="253" t="s">
        <v>88</v>
      </c>
    </row>
    <row r="52" spans="1:2" ht="41.45">
      <c r="A52" s="269" t="s">
        <v>89</v>
      </c>
      <c r="B52" s="253" t="s">
        <v>90</v>
      </c>
    </row>
    <row r="53" spans="1:2" ht="82.9">
      <c r="A53" s="269" t="s">
        <v>91</v>
      </c>
      <c r="B53" s="253" t="s">
        <v>92</v>
      </c>
    </row>
    <row r="54" spans="1:2" ht="82.9">
      <c r="A54" s="269" t="s">
        <v>93</v>
      </c>
      <c r="B54" s="253" t="s">
        <v>54</v>
      </c>
    </row>
    <row r="55" spans="1:2" ht="55.15">
      <c r="A55" s="269" t="s">
        <v>94</v>
      </c>
      <c r="B55" s="253" t="s">
        <v>95</v>
      </c>
    </row>
    <row r="56" spans="1:2" ht="27.6">
      <c r="A56" s="269" t="s">
        <v>96</v>
      </c>
      <c r="B56" s="253" t="s">
        <v>97</v>
      </c>
    </row>
    <row r="57" spans="1:2" ht="24" customHeight="1">
      <c r="A57" s="317" t="s">
        <v>98</v>
      </c>
      <c r="B57" s="318"/>
    </row>
    <row r="58" spans="1:2" ht="23.45" customHeight="1">
      <c r="A58" s="313" t="s">
        <v>99</v>
      </c>
      <c r="B58" s="314"/>
    </row>
    <row r="59" spans="1:2" ht="27.6">
      <c r="A59" s="269" t="s">
        <v>100</v>
      </c>
      <c r="B59" s="254" t="s">
        <v>101</v>
      </c>
    </row>
    <row r="60" spans="1:2" ht="27.6">
      <c r="A60" s="269" t="s">
        <v>102</v>
      </c>
      <c r="B60" s="254" t="s">
        <v>103</v>
      </c>
    </row>
    <row r="61" spans="1:2" ht="41.45">
      <c r="A61" s="269" t="s">
        <v>13</v>
      </c>
      <c r="B61" s="254" t="s">
        <v>104</v>
      </c>
    </row>
    <row r="62" spans="1:2" ht="55.15">
      <c r="A62" s="269" t="s">
        <v>26</v>
      </c>
      <c r="B62" s="253" t="s">
        <v>105</v>
      </c>
    </row>
    <row r="63" spans="1:2" ht="55.15">
      <c r="A63" s="269" t="s">
        <v>28</v>
      </c>
      <c r="B63" s="253" t="s">
        <v>106</v>
      </c>
    </row>
    <row r="64" spans="1:2" ht="41.45">
      <c r="A64" s="269" t="s">
        <v>107</v>
      </c>
      <c r="B64" s="254" t="s">
        <v>108</v>
      </c>
    </row>
    <row r="65" spans="1:2" ht="25.5" customHeight="1">
      <c r="A65" s="309" t="s">
        <v>109</v>
      </c>
      <c r="B65" s="310"/>
    </row>
    <row r="66" spans="1:2" ht="22.9" customHeight="1">
      <c r="A66" s="311" t="s">
        <v>110</v>
      </c>
      <c r="B66" s="312"/>
    </row>
    <row r="67" spans="1:2" ht="94.15" customHeight="1">
      <c r="A67" s="321" t="s">
        <v>111</v>
      </c>
      <c r="B67" s="322"/>
    </row>
    <row r="68" spans="1:2" ht="39.75" customHeight="1">
      <c r="A68" s="269" t="s">
        <v>112</v>
      </c>
      <c r="B68" s="277" t="s">
        <v>113</v>
      </c>
    </row>
    <row r="69" spans="1:2" ht="27.6">
      <c r="A69" s="269" t="s">
        <v>114</v>
      </c>
      <c r="B69" s="278" t="s">
        <v>115</v>
      </c>
    </row>
    <row r="70" spans="1:2" ht="37.5" customHeight="1">
      <c r="A70" s="275" t="s">
        <v>116</v>
      </c>
      <c r="B70" s="278" t="s">
        <v>117</v>
      </c>
    </row>
    <row r="71" spans="1:2" ht="37.5" customHeight="1">
      <c r="A71" s="269" t="s">
        <v>118</v>
      </c>
      <c r="B71" s="278" t="s">
        <v>119</v>
      </c>
    </row>
    <row r="72" spans="1:2" ht="37.5" customHeight="1">
      <c r="A72" s="275" t="s">
        <v>120</v>
      </c>
      <c r="B72" s="278" t="s">
        <v>121</v>
      </c>
    </row>
    <row r="73" spans="1:2" ht="25.5" customHeight="1">
      <c r="A73" s="309" t="s">
        <v>122</v>
      </c>
      <c r="B73" s="310"/>
    </row>
    <row r="74" spans="1:2" ht="27.6">
      <c r="A74" s="269" t="s">
        <v>123</v>
      </c>
      <c r="B74" s="254" t="s">
        <v>124</v>
      </c>
    </row>
    <row r="75" spans="1:2" ht="27.6">
      <c r="A75" s="269" t="s">
        <v>125</v>
      </c>
      <c r="B75" s="254" t="s">
        <v>126</v>
      </c>
    </row>
    <row r="76" spans="1:2" ht="27.6">
      <c r="A76" s="269" t="s">
        <v>127</v>
      </c>
      <c r="B76" s="254" t="s">
        <v>128</v>
      </c>
    </row>
    <row r="77" spans="1:2" ht="27.6">
      <c r="A77" s="269" t="s">
        <v>129</v>
      </c>
      <c r="B77" s="254" t="s">
        <v>130</v>
      </c>
    </row>
    <row r="78" spans="1:2" ht="27.6">
      <c r="A78" s="269" t="s">
        <v>131</v>
      </c>
      <c r="B78" s="254" t="s">
        <v>132</v>
      </c>
    </row>
    <row r="79" spans="1:2" ht="41.45">
      <c r="A79" s="269" t="s">
        <v>133</v>
      </c>
      <c r="B79" s="254" t="s">
        <v>134</v>
      </c>
    </row>
    <row r="80" spans="1:2" ht="27.6">
      <c r="A80" s="269" t="s">
        <v>135</v>
      </c>
      <c r="B80" s="254" t="s">
        <v>136</v>
      </c>
    </row>
    <row r="81" spans="1:2">
      <c r="A81" s="269" t="s">
        <v>137</v>
      </c>
      <c r="B81" s="254" t="s">
        <v>138</v>
      </c>
    </row>
    <row r="82" spans="1:2" ht="41.45">
      <c r="A82" s="279" t="s">
        <v>139</v>
      </c>
      <c r="B82" s="254" t="s">
        <v>140</v>
      </c>
    </row>
    <row r="83" spans="1:2" ht="41.45">
      <c r="A83" s="275" t="s">
        <v>141</v>
      </c>
      <c r="B83" s="254" t="s">
        <v>142</v>
      </c>
    </row>
    <row r="84" spans="1:2" ht="41.45">
      <c r="A84" s="269" t="s">
        <v>143</v>
      </c>
      <c r="B84" s="254" t="s">
        <v>144</v>
      </c>
    </row>
    <row r="85" spans="1:2" ht="27.6">
      <c r="A85" s="269" t="s">
        <v>45</v>
      </c>
      <c r="B85" s="254" t="s">
        <v>145</v>
      </c>
    </row>
    <row r="86" spans="1:2" ht="27.6">
      <c r="A86" s="269" t="s">
        <v>146</v>
      </c>
      <c r="B86" s="254" t="s">
        <v>147</v>
      </c>
    </row>
    <row r="87" spans="1:2" ht="41.45">
      <c r="A87" s="269" t="s">
        <v>148</v>
      </c>
      <c r="B87" s="254" t="s">
        <v>149</v>
      </c>
    </row>
    <row r="88" spans="1:2" ht="18.600000000000001" customHeight="1">
      <c r="A88" s="309" t="s">
        <v>150</v>
      </c>
      <c r="B88" s="310"/>
    </row>
    <row r="89" spans="1:2">
      <c r="A89" s="280" t="s">
        <v>151</v>
      </c>
      <c r="B89" s="281" t="s">
        <v>152</v>
      </c>
    </row>
    <row r="90" spans="1:2">
      <c r="A90" s="280" t="s">
        <v>153</v>
      </c>
      <c r="B90" s="281" t="s">
        <v>154</v>
      </c>
    </row>
    <row r="91" spans="1:2">
      <c r="A91" s="280" t="s">
        <v>155</v>
      </c>
      <c r="B91" s="281" t="s">
        <v>156</v>
      </c>
    </row>
    <row r="92" spans="1:2">
      <c r="A92" s="280" t="s">
        <v>157</v>
      </c>
      <c r="B92" s="281" t="s">
        <v>158</v>
      </c>
    </row>
    <row r="93" spans="1:2">
      <c r="A93" s="319" t="s">
        <v>159</v>
      </c>
      <c r="B93" s="320"/>
    </row>
  </sheetData>
  <mergeCells count="15">
    <mergeCell ref="A93:B93"/>
    <mergeCell ref="A58:B58"/>
    <mergeCell ref="A73:B73"/>
    <mergeCell ref="A67:B67"/>
    <mergeCell ref="A88:B88"/>
    <mergeCell ref="A1:B1"/>
    <mergeCell ref="A2:B2"/>
    <mergeCell ref="A40:B40"/>
    <mergeCell ref="A65:B65"/>
    <mergeCell ref="A66:B66"/>
    <mergeCell ref="A7:B7"/>
    <mergeCell ref="A22:B22"/>
    <mergeCell ref="A33:B33"/>
    <mergeCell ref="A57:B57"/>
    <mergeCell ref="A49:B4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6"/>
  <sheetViews>
    <sheetView showGridLines="0" topLeftCell="D53" zoomScale="70" zoomScaleNormal="70" workbookViewId="0">
      <selection activeCell="H53" sqref="H53"/>
    </sheetView>
  </sheetViews>
  <sheetFormatPr defaultColWidth="10.85546875" defaultRowHeight="13.9"/>
  <cols>
    <col min="1" max="1" width="49.7109375" style="1" customWidth="1"/>
    <col min="2" max="3" width="35.7109375" style="1" customWidth="1"/>
    <col min="4" max="4" width="50" style="1" customWidth="1"/>
    <col min="5" max="5" width="45.28515625" style="1" customWidth="1"/>
    <col min="6" max="6" width="43" style="1" customWidth="1"/>
    <col min="7" max="7" width="41.140625" style="1" customWidth="1"/>
    <col min="8" max="8" width="53.42578125" style="1" customWidth="1"/>
    <col min="9" max="9" width="46.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2" customFormat="1" ht="22.15" customHeight="1" thickBot="1">
      <c r="A1" s="388"/>
      <c r="B1" s="368" t="s">
        <v>160</v>
      </c>
      <c r="C1" s="369"/>
      <c r="D1" s="369"/>
      <c r="E1" s="369"/>
      <c r="F1" s="369"/>
      <c r="G1" s="369"/>
      <c r="H1" s="369"/>
      <c r="I1" s="369"/>
      <c r="J1" s="369"/>
      <c r="K1" s="369"/>
      <c r="L1" s="370"/>
      <c r="M1" s="365" t="s">
        <v>161</v>
      </c>
      <c r="N1" s="366"/>
      <c r="O1" s="367"/>
    </row>
    <row r="2" spans="1:15" s="82" customFormat="1" ht="18" customHeight="1" thickBot="1">
      <c r="A2" s="389"/>
      <c r="B2" s="371" t="s">
        <v>162</v>
      </c>
      <c r="C2" s="372"/>
      <c r="D2" s="372"/>
      <c r="E2" s="372"/>
      <c r="F2" s="372"/>
      <c r="G2" s="372"/>
      <c r="H2" s="372"/>
      <c r="I2" s="372"/>
      <c r="J2" s="372"/>
      <c r="K2" s="372"/>
      <c r="L2" s="373"/>
      <c r="M2" s="365" t="s">
        <v>163</v>
      </c>
      <c r="N2" s="366"/>
      <c r="O2" s="367"/>
    </row>
    <row r="3" spans="1:15" s="82" customFormat="1" ht="19.899999999999999" customHeight="1" thickBot="1">
      <c r="A3" s="389"/>
      <c r="B3" s="371" t="s">
        <v>0</v>
      </c>
      <c r="C3" s="372"/>
      <c r="D3" s="372"/>
      <c r="E3" s="372"/>
      <c r="F3" s="372"/>
      <c r="G3" s="372"/>
      <c r="H3" s="372"/>
      <c r="I3" s="372"/>
      <c r="J3" s="372"/>
      <c r="K3" s="372"/>
      <c r="L3" s="373"/>
      <c r="M3" s="365" t="s">
        <v>164</v>
      </c>
      <c r="N3" s="366"/>
      <c r="O3" s="367"/>
    </row>
    <row r="4" spans="1:15" s="82" customFormat="1" ht="21.75" customHeight="1" thickBot="1">
      <c r="A4" s="390"/>
      <c r="B4" s="374" t="s">
        <v>165</v>
      </c>
      <c r="C4" s="375"/>
      <c r="D4" s="375"/>
      <c r="E4" s="375"/>
      <c r="F4" s="375"/>
      <c r="G4" s="375"/>
      <c r="H4" s="375"/>
      <c r="I4" s="375"/>
      <c r="J4" s="375"/>
      <c r="K4" s="375"/>
      <c r="L4" s="376"/>
      <c r="M4" s="365" t="s">
        <v>166</v>
      </c>
      <c r="N4" s="366"/>
      <c r="O4" s="367"/>
    </row>
    <row r="5" spans="1:15" s="82" customFormat="1" ht="16.149999999999999" customHeight="1" thickBot="1">
      <c r="A5" s="83"/>
      <c r="B5" s="84"/>
      <c r="C5" s="84"/>
      <c r="D5" s="84"/>
      <c r="E5" s="84"/>
      <c r="F5" s="84"/>
      <c r="G5" s="84"/>
      <c r="H5" s="84"/>
      <c r="I5" s="84"/>
      <c r="J5" s="84"/>
      <c r="K5" s="84"/>
      <c r="L5" s="84"/>
      <c r="M5" s="85"/>
      <c r="N5" s="85"/>
      <c r="O5" s="85"/>
    </row>
    <row r="6" spans="1:15" ht="40.35" customHeight="1" thickBot="1">
      <c r="A6" s="52" t="s">
        <v>167</v>
      </c>
      <c r="B6" s="399" t="s">
        <v>168</v>
      </c>
      <c r="C6" s="400"/>
      <c r="D6" s="400"/>
      <c r="E6" s="400"/>
      <c r="F6" s="400"/>
      <c r="G6" s="400"/>
      <c r="H6" s="400"/>
      <c r="I6" s="400"/>
      <c r="J6" s="400"/>
      <c r="K6" s="401"/>
      <c r="L6" s="166" t="s">
        <v>169</v>
      </c>
      <c r="M6" s="402">
        <v>2024110010317</v>
      </c>
      <c r="N6" s="403"/>
      <c r="O6" s="404"/>
    </row>
    <row r="7" spans="1:15" s="82" customFormat="1" ht="18" customHeight="1" thickBot="1">
      <c r="A7" s="83"/>
      <c r="B7" s="84"/>
      <c r="C7" s="84"/>
      <c r="D7" s="84"/>
      <c r="E7" s="84"/>
      <c r="F7" s="84"/>
      <c r="G7" s="84"/>
      <c r="H7" s="84"/>
      <c r="I7" s="84"/>
      <c r="J7" s="84"/>
      <c r="K7" s="84"/>
      <c r="L7" s="84"/>
      <c r="M7" s="85"/>
      <c r="N7" s="85"/>
      <c r="O7" s="85"/>
    </row>
    <row r="8" spans="1:15" s="82" customFormat="1" ht="21.75" customHeight="1" thickBot="1">
      <c r="A8" s="392" t="s">
        <v>6</v>
      </c>
      <c r="B8" s="166" t="s">
        <v>170</v>
      </c>
      <c r="C8" s="129" t="s">
        <v>171</v>
      </c>
      <c r="D8" s="166" t="s">
        <v>172</v>
      </c>
      <c r="E8" s="129" t="s">
        <v>171</v>
      </c>
      <c r="F8" s="166" t="s">
        <v>173</v>
      </c>
      <c r="G8" s="129" t="s">
        <v>171</v>
      </c>
      <c r="H8" s="166" t="s">
        <v>174</v>
      </c>
      <c r="I8" s="131" t="s">
        <v>171</v>
      </c>
      <c r="J8" s="355" t="s">
        <v>8</v>
      </c>
      <c r="K8" s="391"/>
      <c r="L8" s="165" t="s">
        <v>175</v>
      </c>
      <c r="M8" s="352"/>
      <c r="N8" s="352"/>
      <c r="O8" s="352"/>
    </row>
    <row r="9" spans="1:15" s="82" customFormat="1" ht="21.75" customHeight="1" thickBot="1">
      <c r="A9" s="392"/>
      <c r="B9" s="167" t="s">
        <v>176</v>
      </c>
      <c r="C9" s="129" t="s">
        <v>171</v>
      </c>
      <c r="D9" s="166" t="s">
        <v>177</v>
      </c>
      <c r="E9" s="132" t="s">
        <v>171</v>
      </c>
      <c r="F9" s="166" t="s">
        <v>178</v>
      </c>
      <c r="G9" s="129" t="s">
        <v>171</v>
      </c>
      <c r="H9" s="166" t="s">
        <v>179</v>
      </c>
      <c r="I9" s="131" t="s">
        <v>171</v>
      </c>
      <c r="J9" s="355"/>
      <c r="K9" s="391"/>
      <c r="L9" s="165" t="s">
        <v>180</v>
      </c>
      <c r="M9" s="352"/>
      <c r="N9" s="352"/>
      <c r="O9" s="352"/>
    </row>
    <row r="10" spans="1:15" s="82" customFormat="1" ht="21.75" customHeight="1" thickBot="1">
      <c r="A10" s="392"/>
      <c r="B10" s="166" t="s">
        <v>181</v>
      </c>
      <c r="C10" s="129"/>
      <c r="D10" s="166" t="s">
        <v>182</v>
      </c>
      <c r="E10" s="133"/>
      <c r="F10" s="166" t="s">
        <v>183</v>
      </c>
      <c r="G10" s="133"/>
      <c r="H10" s="166" t="s">
        <v>184</v>
      </c>
      <c r="I10" s="131"/>
      <c r="J10" s="355"/>
      <c r="K10" s="391"/>
      <c r="L10" s="165" t="s">
        <v>185</v>
      </c>
      <c r="M10" s="352" t="s">
        <v>171</v>
      </c>
      <c r="N10" s="352"/>
      <c r="O10" s="352"/>
    </row>
    <row r="11" spans="1:15" ht="15" customHeight="1" thickBot="1">
      <c r="A11" s="6"/>
      <c r="B11" s="7"/>
      <c r="C11" s="7"/>
      <c r="D11" s="9"/>
      <c r="E11" s="8"/>
      <c r="F11" s="8"/>
      <c r="G11" s="238"/>
      <c r="H11" s="238"/>
      <c r="I11" s="10"/>
      <c r="J11" s="10"/>
      <c r="K11" s="7"/>
      <c r="L11" s="7"/>
      <c r="M11" s="7"/>
      <c r="N11" s="7"/>
      <c r="O11" s="7"/>
    </row>
    <row r="12" spans="1:15" ht="15" customHeight="1">
      <c r="A12" s="396" t="s">
        <v>186</v>
      </c>
      <c r="B12" s="377" t="s">
        <v>187</v>
      </c>
      <c r="C12" s="378"/>
      <c r="D12" s="378"/>
      <c r="E12" s="378"/>
      <c r="F12" s="378"/>
      <c r="G12" s="378"/>
      <c r="H12" s="378"/>
      <c r="I12" s="378"/>
      <c r="J12" s="378"/>
      <c r="K12" s="378"/>
      <c r="L12" s="378"/>
      <c r="M12" s="378"/>
      <c r="N12" s="378"/>
      <c r="O12" s="379"/>
    </row>
    <row r="13" spans="1:15" ht="15" customHeight="1">
      <c r="A13" s="397"/>
      <c r="B13" s="380"/>
      <c r="C13" s="381"/>
      <c r="D13" s="381"/>
      <c r="E13" s="381"/>
      <c r="F13" s="381"/>
      <c r="G13" s="381"/>
      <c r="H13" s="381"/>
      <c r="I13" s="381"/>
      <c r="J13" s="381"/>
      <c r="K13" s="381"/>
      <c r="L13" s="381"/>
      <c r="M13" s="381"/>
      <c r="N13" s="381"/>
      <c r="O13" s="382"/>
    </row>
    <row r="14" spans="1:15" ht="15" customHeight="1" thickBot="1">
      <c r="A14" s="398"/>
      <c r="B14" s="383"/>
      <c r="C14" s="384"/>
      <c r="D14" s="384"/>
      <c r="E14" s="384"/>
      <c r="F14" s="384"/>
      <c r="G14" s="384"/>
      <c r="H14" s="384"/>
      <c r="I14" s="384"/>
      <c r="J14" s="384"/>
      <c r="K14" s="384"/>
      <c r="L14" s="384"/>
      <c r="M14" s="384"/>
      <c r="N14" s="384"/>
      <c r="O14" s="385"/>
    </row>
    <row r="15" spans="1:15" ht="9" customHeight="1" thickBot="1">
      <c r="A15" s="14"/>
      <c r="B15" s="81"/>
      <c r="C15" s="15"/>
      <c r="D15" s="15"/>
      <c r="E15" s="15"/>
      <c r="F15" s="15"/>
      <c r="G15" s="16"/>
      <c r="H15" s="16"/>
      <c r="I15" s="16"/>
      <c r="J15" s="16"/>
      <c r="K15" s="16"/>
      <c r="L15" s="17"/>
      <c r="M15" s="17"/>
      <c r="N15" s="17"/>
      <c r="O15" s="17"/>
    </row>
    <row r="16" spans="1:15" s="18" customFormat="1" ht="37.5" customHeight="1" thickBot="1">
      <c r="A16" s="52" t="s">
        <v>13</v>
      </c>
      <c r="B16" s="386" t="s">
        <v>188</v>
      </c>
      <c r="C16" s="386"/>
      <c r="D16" s="386"/>
      <c r="E16" s="386"/>
      <c r="F16" s="386"/>
      <c r="G16" s="392" t="s">
        <v>15</v>
      </c>
      <c r="H16" s="392"/>
      <c r="I16" s="387" t="s">
        <v>189</v>
      </c>
      <c r="J16" s="387"/>
      <c r="K16" s="387"/>
      <c r="L16" s="387"/>
      <c r="M16" s="387"/>
      <c r="N16" s="387"/>
      <c r="O16" s="387"/>
    </row>
    <row r="17" spans="1:15" ht="9" customHeight="1">
      <c r="A17" s="14"/>
      <c r="B17" s="16"/>
      <c r="C17" s="15"/>
      <c r="D17" s="15"/>
      <c r="E17" s="15"/>
      <c r="F17" s="15"/>
      <c r="G17" s="16"/>
      <c r="H17" s="16"/>
      <c r="I17" s="16"/>
      <c r="J17" s="16"/>
      <c r="K17" s="16"/>
      <c r="L17" s="17"/>
      <c r="M17" s="17"/>
      <c r="N17" s="17"/>
      <c r="O17" s="17"/>
    </row>
    <row r="18" spans="1:15" ht="56.25" customHeight="1">
      <c r="A18" s="52" t="s">
        <v>17</v>
      </c>
      <c r="B18" s="394" t="s">
        <v>190</v>
      </c>
      <c r="C18" s="394"/>
      <c r="D18" s="394"/>
      <c r="E18" s="394"/>
      <c r="F18" s="52" t="s">
        <v>19</v>
      </c>
      <c r="G18" s="393" t="s">
        <v>191</v>
      </c>
      <c r="H18" s="393"/>
      <c r="I18" s="393"/>
      <c r="J18" s="52" t="s">
        <v>21</v>
      </c>
      <c r="K18" s="386" t="s">
        <v>192</v>
      </c>
      <c r="L18" s="386"/>
      <c r="M18" s="386"/>
      <c r="N18" s="386"/>
      <c r="O18" s="386"/>
    </row>
    <row r="19" spans="1:15" ht="9" customHeight="1">
      <c r="A19" s="5"/>
      <c r="B19" s="2"/>
      <c r="C19" s="395"/>
      <c r="D19" s="395"/>
      <c r="E19" s="395"/>
      <c r="F19" s="395"/>
      <c r="G19" s="395"/>
      <c r="H19" s="395"/>
      <c r="I19" s="395"/>
      <c r="J19" s="395"/>
      <c r="K19" s="395"/>
      <c r="L19" s="395"/>
      <c r="M19" s="395"/>
      <c r="N19" s="395"/>
      <c r="O19" s="395"/>
    </row>
    <row r="20" spans="1:15" ht="16.5" customHeight="1" thickBot="1">
      <c r="A20" s="79"/>
      <c r="B20" s="80"/>
      <c r="C20" s="80"/>
      <c r="D20" s="80"/>
      <c r="E20" s="80"/>
      <c r="F20" s="80"/>
      <c r="G20" s="80"/>
      <c r="H20" s="80"/>
      <c r="I20" s="80"/>
      <c r="J20" s="80"/>
      <c r="K20" s="80"/>
      <c r="L20" s="80"/>
      <c r="M20" s="80"/>
      <c r="N20" s="80"/>
      <c r="O20" s="80"/>
    </row>
    <row r="21" spans="1:15" ht="32.1" customHeight="1" thickBot="1">
      <c r="A21" s="353" t="s">
        <v>23</v>
      </c>
      <c r="B21" s="354"/>
      <c r="C21" s="354"/>
      <c r="D21" s="354"/>
      <c r="E21" s="354"/>
      <c r="F21" s="354"/>
      <c r="G21" s="354"/>
      <c r="H21" s="354"/>
      <c r="I21" s="354"/>
      <c r="J21" s="354"/>
      <c r="K21" s="354"/>
      <c r="L21" s="354"/>
      <c r="M21" s="354"/>
      <c r="N21" s="354"/>
      <c r="O21" s="355"/>
    </row>
    <row r="22" spans="1:15" ht="32.1" customHeight="1" thickBot="1">
      <c r="A22" s="353" t="s">
        <v>193</v>
      </c>
      <c r="B22" s="354"/>
      <c r="C22" s="354"/>
      <c r="D22" s="354"/>
      <c r="E22" s="354"/>
      <c r="F22" s="354"/>
      <c r="G22" s="354"/>
      <c r="H22" s="354"/>
      <c r="I22" s="354"/>
      <c r="J22" s="354"/>
      <c r="K22" s="354"/>
      <c r="L22" s="354"/>
      <c r="M22" s="354"/>
      <c r="N22" s="354"/>
      <c r="O22" s="355"/>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32">
        <v>968569000</v>
      </c>
      <c r="C24" s="232">
        <v>0</v>
      </c>
      <c r="D24" s="232">
        <v>34163000</v>
      </c>
      <c r="E24" s="232">
        <v>0</v>
      </c>
      <c r="F24" s="232">
        <v>0</v>
      </c>
      <c r="G24" s="232">
        <v>0</v>
      </c>
      <c r="H24" s="232">
        <v>0</v>
      </c>
      <c r="I24" s="232">
        <v>0</v>
      </c>
      <c r="J24" s="232">
        <v>6000000</v>
      </c>
      <c r="K24" s="232">
        <v>0</v>
      </c>
      <c r="L24" s="232">
        <v>80250000</v>
      </c>
      <c r="M24" s="232">
        <v>48796000</v>
      </c>
      <c r="N24" s="261">
        <f>SUM(B24:M24)</f>
        <v>1137778000</v>
      </c>
      <c r="O24" s="233">
        <v>1</v>
      </c>
    </row>
    <row r="25" spans="1:15" ht="32.1" customHeight="1">
      <c r="A25" s="21" t="s">
        <v>26</v>
      </c>
      <c r="B25" s="240">
        <v>546910000</v>
      </c>
      <c r="C25" s="240">
        <v>276172000</v>
      </c>
      <c r="D25" s="246">
        <v>106541066</v>
      </c>
      <c r="E25" s="246">
        <v>-24084543</v>
      </c>
      <c r="F25" s="232">
        <v>-11188667</v>
      </c>
      <c r="G25" s="232">
        <v>0</v>
      </c>
      <c r="H25" s="235">
        <v>1965500</v>
      </c>
      <c r="I25" s="301">
        <v>24551840</v>
      </c>
      <c r="J25" s="232">
        <v>0</v>
      </c>
      <c r="K25" s="232">
        <v>0</v>
      </c>
      <c r="L25" s="232">
        <v>0</v>
      </c>
      <c r="M25" s="232">
        <v>0</v>
      </c>
      <c r="N25" s="247">
        <f t="shared" ref="N25:N29" si="0">SUM(B25:M25)</f>
        <v>920867196</v>
      </c>
      <c r="O25" s="234">
        <f>N25/N24</f>
        <v>0.80935577590707497</v>
      </c>
    </row>
    <row r="26" spans="1:15" ht="32.1" customHeight="1">
      <c r="A26" s="21" t="s">
        <v>28</v>
      </c>
      <c r="B26" s="262">
        <v>0</v>
      </c>
      <c r="C26" s="241">
        <v>10017500</v>
      </c>
      <c r="D26" s="235">
        <v>52357966</v>
      </c>
      <c r="E26" s="235">
        <v>80818333</v>
      </c>
      <c r="F26" s="286">
        <v>85224490</v>
      </c>
      <c r="G26" s="235">
        <v>83944000</v>
      </c>
      <c r="H26" s="235">
        <v>83944000</v>
      </c>
      <c r="I26" s="235">
        <v>83056800</v>
      </c>
      <c r="J26" s="235">
        <v>0</v>
      </c>
      <c r="K26" s="235">
        <v>0</v>
      </c>
      <c r="L26" s="235">
        <v>0</v>
      </c>
      <c r="M26" s="235">
        <v>0</v>
      </c>
      <c r="N26" s="247">
        <f t="shared" si="0"/>
        <v>479363089</v>
      </c>
      <c r="O26" s="234">
        <f>N26/N24</f>
        <v>0.4213151326532944</v>
      </c>
    </row>
    <row r="27" spans="1:15" ht="32.1" customHeight="1">
      <c r="A27" s="21" t="s">
        <v>196</v>
      </c>
      <c r="B27" s="232">
        <f>130966259</f>
        <v>130966259</v>
      </c>
      <c r="C27" s="232">
        <v>20451136</v>
      </c>
      <c r="D27" s="232">
        <v>64661874</v>
      </c>
      <c r="E27" s="232">
        <v>0</v>
      </c>
      <c r="F27" s="232">
        <v>0</v>
      </c>
      <c r="G27" s="232">
        <v>0</v>
      </c>
      <c r="H27" s="232">
        <v>0</v>
      </c>
      <c r="I27" s="232">
        <v>0</v>
      </c>
      <c r="J27" s="232">
        <v>0</v>
      </c>
      <c r="K27" s="232">
        <v>0</v>
      </c>
      <c r="L27" s="232">
        <v>0</v>
      </c>
      <c r="M27" s="232">
        <v>0</v>
      </c>
      <c r="N27" s="247">
        <f t="shared" si="0"/>
        <v>216079269</v>
      </c>
      <c r="O27" s="234">
        <v>1</v>
      </c>
    </row>
    <row r="28" spans="1:15" ht="32.1" customHeight="1">
      <c r="A28" s="21" t="s">
        <v>197</v>
      </c>
      <c r="B28" s="235">
        <v>0</v>
      </c>
      <c r="C28" s="235">
        <v>0</v>
      </c>
      <c r="D28" s="235">
        <v>0</v>
      </c>
      <c r="E28" s="235">
        <v>0</v>
      </c>
      <c r="F28" s="235">
        <v>2633333</v>
      </c>
      <c r="G28" s="235">
        <v>1</v>
      </c>
      <c r="H28" s="235">
        <v>0</v>
      </c>
      <c r="I28" s="235">
        <v>0</v>
      </c>
      <c r="J28" s="235">
        <v>0</v>
      </c>
      <c r="K28" s="235">
        <v>0</v>
      </c>
      <c r="L28" s="235">
        <v>0</v>
      </c>
      <c r="M28" s="235">
        <v>0</v>
      </c>
      <c r="N28" s="261">
        <f t="shared" si="0"/>
        <v>2633334</v>
      </c>
      <c r="O28" s="234">
        <f>N28/N27</f>
        <v>1.2186888692223409E-2</v>
      </c>
    </row>
    <row r="29" spans="1:15" ht="32.1" customHeight="1" thickBot="1">
      <c r="A29" s="24" t="s">
        <v>34</v>
      </c>
      <c r="B29" s="236">
        <v>68203156</v>
      </c>
      <c r="C29" s="285">
        <v>11884606</v>
      </c>
      <c r="D29" s="236">
        <v>133358173</v>
      </c>
      <c r="E29" s="236">
        <v>0</v>
      </c>
      <c r="F29" s="236">
        <v>0</v>
      </c>
      <c r="G29" s="236">
        <v>0</v>
      </c>
      <c r="H29" s="236">
        <v>0</v>
      </c>
      <c r="I29" s="236">
        <v>0</v>
      </c>
      <c r="J29" s="236">
        <v>0</v>
      </c>
      <c r="K29" s="236">
        <v>0</v>
      </c>
      <c r="L29" s="236">
        <v>0</v>
      </c>
      <c r="M29" s="236">
        <v>0</v>
      </c>
      <c r="N29" s="263">
        <f t="shared" si="0"/>
        <v>213445935</v>
      </c>
      <c r="O29" s="237">
        <f>N29/N27</f>
        <v>0.9878131113077766</v>
      </c>
    </row>
    <row r="30" spans="1:15" s="26" customFormat="1" ht="16.5" customHeight="1">
      <c r="N30" s="301"/>
    </row>
    <row r="31" spans="1:15" s="26" customFormat="1" ht="17.25" customHeight="1"/>
    <row r="32" spans="1:15" ht="5.25" customHeight="1" thickBot="1">
      <c r="N32" s="302"/>
    </row>
    <row r="33" spans="1:13" ht="48" customHeight="1" thickBot="1">
      <c r="A33" s="412" t="s">
        <v>198</v>
      </c>
      <c r="B33" s="413"/>
      <c r="C33" s="413"/>
      <c r="D33" s="413"/>
      <c r="E33" s="413"/>
      <c r="F33" s="413"/>
      <c r="G33" s="413"/>
      <c r="H33" s="413"/>
      <c r="I33" s="414"/>
      <c r="J33" s="30"/>
    </row>
    <row r="34" spans="1:13" ht="50.25" customHeight="1" thickBot="1">
      <c r="A34" s="39" t="s">
        <v>199</v>
      </c>
      <c r="B34" s="415" t="str">
        <f>+B12</f>
        <v>Producir 4 boletines estadísticos con datos sobre los derechos de las mujeres</v>
      </c>
      <c r="C34" s="416"/>
      <c r="D34" s="416"/>
      <c r="E34" s="416"/>
      <c r="F34" s="416"/>
      <c r="G34" s="416"/>
      <c r="H34" s="416"/>
      <c r="I34" s="417"/>
      <c r="J34" s="28"/>
      <c r="M34" s="212"/>
    </row>
    <row r="35" spans="1:13" ht="18.75" customHeight="1" thickBot="1">
      <c r="A35" s="429" t="s">
        <v>39</v>
      </c>
      <c r="B35" s="88">
        <v>2024</v>
      </c>
      <c r="C35" s="88">
        <v>2025</v>
      </c>
      <c r="D35" s="88">
        <v>2026</v>
      </c>
      <c r="E35" s="88">
        <v>2027</v>
      </c>
      <c r="F35" s="88" t="s">
        <v>200</v>
      </c>
      <c r="G35" s="431" t="s">
        <v>41</v>
      </c>
      <c r="H35" s="431" t="s">
        <v>201</v>
      </c>
      <c r="I35" s="431"/>
      <c r="J35" s="28"/>
      <c r="M35" s="212"/>
    </row>
    <row r="36" spans="1:13" ht="50.25" customHeight="1" thickBot="1">
      <c r="A36" s="430"/>
      <c r="B36" s="190">
        <v>1</v>
      </c>
      <c r="C36" s="190">
        <v>1</v>
      </c>
      <c r="D36" s="190">
        <v>1</v>
      </c>
      <c r="E36" s="190">
        <v>1</v>
      </c>
      <c r="F36" s="191">
        <f>B36+C36+D36+E36</f>
        <v>4</v>
      </c>
      <c r="G36" s="431"/>
      <c r="H36" s="431"/>
      <c r="I36" s="431"/>
      <c r="J36" s="28"/>
      <c r="M36" s="213"/>
    </row>
    <row r="37" spans="1:13" ht="52.5" customHeight="1" thickBot="1">
      <c r="A37" s="40" t="s">
        <v>43</v>
      </c>
      <c r="B37" s="418">
        <v>0.28000000000000003</v>
      </c>
      <c r="C37" s="419"/>
      <c r="D37" s="424" t="s">
        <v>202</v>
      </c>
      <c r="E37" s="425"/>
      <c r="F37" s="425"/>
      <c r="G37" s="425"/>
      <c r="H37" s="425"/>
      <c r="I37" s="426"/>
    </row>
    <row r="38" spans="1:13" s="29" customFormat="1" ht="48" customHeight="1" thickBot="1">
      <c r="A38" s="429" t="s">
        <v>203</v>
      </c>
      <c r="B38" s="40" t="s">
        <v>204</v>
      </c>
      <c r="C38" s="39" t="s">
        <v>87</v>
      </c>
      <c r="D38" s="410" t="s">
        <v>89</v>
      </c>
      <c r="E38" s="411"/>
      <c r="F38" s="410" t="s">
        <v>91</v>
      </c>
      <c r="G38" s="411"/>
      <c r="H38" s="41" t="s">
        <v>93</v>
      </c>
      <c r="I38" s="43" t="s">
        <v>94</v>
      </c>
      <c r="M38" s="214"/>
    </row>
    <row r="39" spans="1:13" ht="211.5" customHeight="1" thickBot="1">
      <c r="A39" s="430"/>
      <c r="B39" s="192">
        <v>0</v>
      </c>
      <c r="C39" s="34">
        <v>0</v>
      </c>
      <c r="D39" s="420" t="s">
        <v>205</v>
      </c>
      <c r="E39" s="421"/>
      <c r="F39" s="427" t="s">
        <v>206</v>
      </c>
      <c r="G39" s="428"/>
      <c r="H39" s="230" t="s">
        <v>207</v>
      </c>
      <c r="I39" s="32" t="s">
        <v>208</v>
      </c>
      <c r="M39" s="212"/>
    </row>
    <row r="40" spans="1:13" s="29" customFormat="1" ht="54" customHeight="1" thickBot="1">
      <c r="A40" s="429" t="s">
        <v>209</v>
      </c>
      <c r="B40" s="42" t="s">
        <v>204</v>
      </c>
      <c r="C40" s="41" t="s">
        <v>87</v>
      </c>
      <c r="D40" s="410" t="s">
        <v>89</v>
      </c>
      <c r="E40" s="411"/>
      <c r="F40" s="410" t="s">
        <v>91</v>
      </c>
      <c r="G40" s="411"/>
      <c r="H40" s="41" t="s">
        <v>93</v>
      </c>
      <c r="I40" s="43" t="s">
        <v>94</v>
      </c>
    </row>
    <row r="41" spans="1:13" ht="223.5" customHeight="1" thickBot="1">
      <c r="A41" s="430"/>
      <c r="B41" s="216">
        <v>0.05</v>
      </c>
      <c r="C41" s="34">
        <v>0.05</v>
      </c>
      <c r="D41" s="422" t="s">
        <v>210</v>
      </c>
      <c r="E41" s="423"/>
      <c r="F41" s="427" t="s">
        <v>211</v>
      </c>
      <c r="G41" s="428"/>
      <c r="H41" s="230" t="s">
        <v>207</v>
      </c>
      <c r="I41" s="32" t="s">
        <v>208</v>
      </c>
    </row>
    <row r="42" spans="1:13" s="29" customFormat="1" ht="64.5" customHeight="1" thickBot="1">
      <c r="A42" s="429" t="s">
        <v>212</v>
      </c>
      <c r="B42" s="42" t="s">
        <v>204</v>
      </c>
      <c r="C42" s="41" t="s">
        <v>87</v>
      </c>
      <c r="D42" s="410" t="s">
        <v>89</v>
      </c>
      <c r="E42" s="411"/>
      <c r="F42" s="410" t="s">
        <v>91</v>
      </c>
      <c r="G42" s="411"/>
      <c r="H42" s="41" t="s">
        <v>93</v>
      </c>
      <c r="I42" s="43" t="s">
        <v>94</v>
      </c>
    </row>
    <row r="43" spans="1:13" ht="205.5" customHeight="1" thickBot="1">
      <c r="A43" s="430"/>
      <c r="B43" s="215">
        <v>0.1</v>
      </c>
      <c r="C43" s="215">
        <v>0.1</v>
      </c>
      <c r="D43" s="422" t="s">
        <v>213</v>
      </c>
      <c r="E43" s="423"/>
      <c r="F43" s="427" t="s">
        <v>214</v>
      </c>
      <c r="G43" s="428"/>
      <c r="H43" s="230" t="s">
        <v>207</v>
      </c>
      <c r="I43" s="32" t="s">
        <v>215</v>
      </c>
    </row>
    <row r="44" spans="1:13" s="29" customFormat="1" ht="44.25" customHeight="1" thickBot="1">
      <c r="A44" s="429" t="s">
        <v>216</v>
      </c>
      <c r="B44" s="42" t="s">
        <v>204</v>
      </c>
      <c r="C44" s="42" t="s">
        <v>87</v>
      </c>
      <c r="D44" s="410" t="s">
        <v>89</v>
      </c>
      <c r="E44" s="411"/>
      <c r="F44" s="410" t="s">
        <v>91</v>
      </c>
      <c r="G44" s="411"/>
      <c r="H44" s="41" t="s">
        <v>93</v>
      </c>
      <c r="I44" s="41" t="s">
        <v>94</v>
      </c>
    </row>
    <row r="45" spans="1:13" ht="210" customHeight="1">
      <c r="A45" s="430"/>
      <c r="B45" s="215">
        <v>0.1</v>
      </c>
      <c r="C45" s="215">
        <v>0.1</v>
      </c>
      <c r="D45" s="422" t="s">
        <v>217</v>
      </c>
      <c r="E45" s="423"/>
      <c r="F45" s="427" t="s">
        <v>218</v>
      </c>
      <c r="G45" s="428"/>
      <c r="H45" s="230" t="s">
        <v>207</v>
      </c>
      <c r="I45" s="268" t="s">
        <v>219</v>
      </c>
    </row>
    <row r="46" spans="1:13" s="29" customFormat="1" ht="47.25" customHeight="1">
      <c r="A46" s="429" t="s">
        <v>220</v>
      </c>
      <c r="B46" s="42" t="s">
        <v>204</v>
      </c>
      <c r="C46" s="41" t="s">
        <v>87</v>
      </c>
      <c r="D46" s="410" t="s">
        <v>89</v>
      </c>
      <c r="E46" s="411"/>
      <c r="F46" s="410" t="s">
        <v>91</v>
      </c>
      <c r="G46" s="411"/>
      <c r="H46" s="41" t="s">
        <v>93</v>
      </c>
      <c r="I46" s="43" t="s">
        <v>94</v>
      </c>
    </row>
    <row r="47" spans="1:13" ht="259.89999999999998" customHeight="1">
      <c r="A47" s="430"/>
      <c r="B47" s="215">
        <v>0.1</v>
      </c>
      <c r="C47" s="215">
        <v>0.1</v>
      </c>
      <c r="D47" s="422" t="s">
        <v>221</v>
      </c>
      <c r="E47" s="423"/>
      <c r="F47" s="427" t="s">
        <v>222</v>
      </c>
      <c r="G47" s="345"/>
      <c r="H47" s="230" t="s">
        <v>207</v>
      </c>
      <c r="I47" s="230" t="s">
        <v>208</v>
      </c>
    </row>
    <row r="48" spans="1:13" s="29" customFormat="1" ht="74.25" customHeight="1" thickBot="1">
      <c r="A48" s="429" t="s">
        <v>223</v>
      </c>
      <c r="B48" s="42" t="s">
        <v>204</v>
      </c>
      <c r="C48" s="41" t="s">
        <v>87</v>
      </c>
      <c r="D48" s="410" t="s">
        <v>89</v>
      </c>
      <c r="E48" s="411"/>
      <c r="F48" s="410" t="s">
        <v>91</v>
      </c>
      <c r="G48" s="411"/>
      <c r="H48" s="41" t="s">
        <v>93</v>
      </c>
      <c r="I48" s="43" t="s">
        <v>94</v>
      </c>
    </row>
    <row r="49" spans="1:9" ht="234" customHeight="1" thickBot="1">
      <c r="A49" s="430"/>
      <c r="B49" s="215">
        <v>0.1</v>
      </c>
      <c r="C49" s="215">
        <v>0.1</v>
      </c>
      <c r="D49" s="346" t="s">
        <v>224</v>
      </c>
      <c r="E49" s="347"/>
      <c r="F49" s="327" t="s">
        <v>225</v>
      </c>
      <c r="G49" s="328"/>
      <c r="H49" s="291" t="s">
        <v>226</v>
      </c>
      <c r="I49" s="291" t="s">
        <v>227</v>
      </c>
    </row>
    <row r="50" spans="1:9" ht="35.1" customHeight="1" thickBot="1">
      <c r="A50" s="429" t="s">
        <v>228</v>
      </c>
      <c r="B50" s="40" t="s">
        <v>204</v>
      </c>
      <c r="C50" s="39" t="s">
        <v>87</v>
      </c>
      <c r="D50" s="410" t="s">
        <v>89</v>
      </c>
      <c r="E50" s="411"/>
      <c r="F50" s="410" t="s">
        <v>91</v>
      </c>
      <c r="G50" s="411"/>
      <c r="H50" s="41" t="s">
        <v>93</v>
      </c>
      <c r="I50" s="43" t="s">
        <v>94</v>
      </c>
    </row>
    <row r="51" spans="1:9" ht="195.75" customHeight="1" thickBot="1">
      <c r="A51" s="430"/>
      <c r="B51" s="215">
        <v>0.1</v>
      </c>
      <c r="C51" s="215">
        <v>0.1</v>
      </c>
      <c r="D51" s="346" t="s">
        <v>229</v>
      </c>
      <c r="E51" s="347"/>
      <c r="F51" s="327" t="s">
        <v>230</v>
      </c>
      <c r="G51" s="328"/>
      <c r="H51" s="230" t="s">
        <v>207</v>
      </c>
      <c r="I51" s="291" t="s">
        <v>231</v>
      </c>
    </row>
    <row r="52" spans="1:9" ht="35.1" customHeight="1" thickBot="1">
      <c r="A52" s="429" t="s">
        <v>232</v>
      </c>
      <c r="B52" s="40" t="s">
        <v>204</v>
      </c>
      <c r="C52" s="39" t="s">
        <v>87</v>
      </c>
      <c r="D52" s="410" t="s">
        <v>89</v>
      </c>
      <c r="E52" s="411"/>
      <c r="F52" s="410" t="s">
        <v>91</v>
      </c>
      <c r="G52" s="411"/>
      <c r="H52" s="41" t="s">
        <v>93</v>
      </c>
      <c r="I52" s="43" t="s">
        <v>94</v>
      </c>
    </row>
    <row r="53" spans="1:9" ht="309" customHeight="1" thickBot="1">
      <c r="A53" s="430"/>
      <c r="B53" s="215">
        <v>0.1</v>
      </c>
      <c r="C53" s="215">
        <v>0.1</v>
      </c>
      <c r="D53" s="346" t="s">
        <v>233</v>
      </c>
      <c r="E53" s="347"/>
      <c r="F53" s="346" t="s">
        <v>234</v>
      </c>
      <c r="G53" s="347"/>
      <c r="H53" s="230" t="s">
        <v>207</v>
      </c>
      <c r="I53" s="291" t="s">
        <v>235</v>
      </c>
    </row>
    <row r="54" spans="1:9" ht="35.1" customHeight="1" thickBot="1">
      <c r="A54" s="429" t="s">
        <v>236</v>
      </c>
      <c r="B54" s="40" t="s">
        <v>204</v>
      </c>
      <c r="C54" s="39" t="s">
        <v>87</v>
      </c>
      <c r="D54" s="410" t="s">
        <v>89</v>
      </c>
      <c r="E54" s="411"/>
      <c r="F54" s="410" t="s">
        <v>91</v>
      </c>
      <c r="G54" s="411"/>
      <c r="H54" s="41" t="s">
        <v>93</v>
      </c>
      <c r="I54" s="43" t="s">
        <v>94</v>
      </c>
    </row>
    <row r="55" spans="1:9" ht="120.75" customHeight="1" thickBot="1">
      <c r="A55" s="430"/>
      <c r="B55" s="215">
        <v>0.1</v>
      </c>
      <c r="C55" s="35"/>
      <c r="D55" s="344"/>
      <c r="E55" s="345"/>
      <c r="F55" s="344"/>
      <c r="G55" s="345"/>
      <c r="H55" s="31"/>
      <c r="I55" s="31"/>
    </row>
    <row r="56" spans="1:9" ht="35.1" customHeight="1" thickBot="1">
      <c r="A56" s="429" t="s">
        <v>237</v>
      </c>
      <c r="B56" s="40" t="s">
        <v>204</v>
      </c>
      <c r="C56" s="39" t="s">
        <v>87</v>
      </c>
      <c r="D56" s="410" t="s">
        <v>89</v>
      </c>
      <c r="E56" s="411"/>
      <c r="F56" s="410" t="s">
        <v>91</v>
      </c>
      <c r="G56" s="411"/>
      <c r="H56" s="41" t="s">
        <v>93</v>
      </c>
      <c r="I56" s="43" t="s">
        <v>94</v>
      </c>
    </row>
    <row r="57" spans="1:9" ht="120.75" customHeight="1" thickBot="1">
      <c r="A57" s="430"/>
      <c r="B57" s="215">
        <v>0.1</v>
      </c>
      <c r="C57" s="35"/>
      <c r="D57" s="344"/>
      <c r="E57" s="345"/>
      <c r="F57" s="344"/>
      <c r="G57" s="345"/>
      <c r="H57" s="31"/>
      <c r="I57" s="33"/>
    </row>
    <row r="58" spans="1:9" ht="35.1" customHeight="1" thickBot="1">
      <c r="A58" s="429" t="s">
        <v>238</v>
      </c>
      <c r="B58" s="40" t="s">
        <v>204</v>
      </c>
      <c r="C58" s="39" t="s">
        <v>87</v>
      </c>
      <c r="D58" s="410" t="s">
        <v>89</v>
      </c>
      <c r="E58" s="411"/>
      <c r="F58" s="410" t="s">
        <v>91</v>
      </c>
      <c r="G58" s="411"/>
      <c r="H58" s="41" t="s">
        <v>93</v>
      </c>
      <c r="I58" s="43" t="s">
        <v>94</v>
      </c>
    </row>
    <row r="59" spans="1:9" ht="120.75" customHeight="1" thickBot="1">
      <c r="A59" s="430"/>
      <c r="B59" s="215">
        <v>0.1</v>
      </c>
      <c r="C59" s="35"/>
      <c r="D59" s="344"/>
      <c r="E59" s="345"/>
      <c r="F59" s="432"/>
      <c r="G59" s="432"/>
      <c r="H59" s="31"/>
      <c r="I59" s="31"/>
    </row>
    <row r="60" spans="1:9" ht="35.1" customHeight="1" thickBot="1">
      <c r="A60" s="429" t="s">
        <v>239</v>
      </c>
      <c r="B60" s="40" t="s">
        <v>204</v>
      </c>
      <c r="C60" s="39" t="s">
        <v>87</v>
      </c>
      <c r="D60" s="410" t="s">
        <v>89</v>
      </c>
      <c r="E60" s="411"/>
      <c r="F60" s="410" t="s">
        <v>91</v>
      </c>
      <c r="G60" s="411"/>
      <c r="H60" s="41" t="s">
        <v>93</v>
      </c>
      <c r="I60" s="43" t="s">
        <v>94</v>
      </c>
    </row>
    <row r="61" spans="1:9" ht="120.75" customHeight="1" thickBot="1">
      <c r="A61" s="430"/>
      <c r="B61" s="216">
        <v>0.05</v>
      </c>
      <c r="C61" s="35"/>
      <c r="D61" s="344"/>
      <c r="E61" s="345"/>
      <c r="F61" s="344"/>
      <c r="G61" s="345"/>
      <c r="H61" s="31"/>
      <c r="I61" s="31"/>
    </row>
    <row r="62" spans="1:9">
      <c r="B62" s="196">
        <f>+B47+B43+B41+B45+B49+B51+B53+B55+B57+B59+B61</f>
        <v>0.99999999999999989</v>
      </c>
    </row>
    <row r="64" spans="1:9" s="28" customFormat="1" ht="30" customHeight="1">
      <c r="A64" s="1"/>
      <c r="B64" s="1"/>
      <c r="C64" s="1"/>
      <c r="D64" s="1"/>
      <c r="E64" s="1"/>
      <c r="F64" s="1"/>
      <c r="G64" s="1"/>
      <c r="H64" s="1"/>
      <c r="I64" s="1"/>
    </row>
    <row r="65" spans="1:9" ht="34.5" customHeight="1">
      <c r="A65" s="356" t="s">
        <v>57</v>
      </c>
      <c r="B65" s="356"/>
      <c r="C65" s="356"/>
      <c r="D65" s="356"/>
      <c r="E65" s="356"/>
      <c r="F65" s="356"/>
      <c r="G65" s="356"/>
      <c r="H65" s="356"/>
      <c r="I65" s="356"/>
    </row>
    <row r="66" spans="1:9" ht="67.5" customHeight="1">
      <c r="A66" s="44" t="s">
        <v>58</v>
      </c>
      <c r="B66" s="357" t="s">
        <v>240</v>
      </c>
      <c r="C66" s="358"/>
      <c r="D66" s="357" t="s">
        <v>241</v>
      </c>
      <c r="E66" s="358"/>
      <c r="F66" s="357" t="s">
        <v>242</v>
      </c>
      <c r="G66" s="358"/>
      <c r="H66" s="359" t="s">
        <v>243</v>
      </c>
      <c r="I66" s="360"/>
    </row>
    <row r="67" spans="1:9" ht="45.75" customHeight="1">
      <c r="A67" s="44" t="s">
        <v>244</v>
      </c>
      <c r="B67" s="323">
        <v>0.09</v>
      </c>
      <c r="C67" s="324"/>
      <c r="D67" s="323">
        <v>0.1</v>
      </c>
      <c r="E67" s="324"/>
      <c r="F67" s="323">
        <v>0.09</v>
      </c>
      <c r="G67" s="324"/>
      <c r="H67" s="323"/>
      <c r="I67" s="324"/>
    </row>
    <row r="68" spans="1:9" ht="30" customHeight="1">
      <c r="A68" s="325" t="s">
        <v>170</v>
      </c>
      <c r="B68" s="92" t="s">
        <v>85</v>
      </c>
      <c r="C68" s="92" t="s">
        <v>87</v>
      </c>
      <c r="D68" s="92" t="s">
        <v>85</v>
      </c>
      <c r="E68" s="92" t="s">
        <v>87</v>
      </c>
      <c r="F68" s="92" t="s">
        <v>85</v>
      </c>
      <c r="G68" s="92" t="s">
        <v>87</v>
      </c>
      <c r="H68" s="92" t="s">
        <v>85</v>
      </c>
      <c r="I68" s="92" t="s">
        <v>87</v>
      </c>
    </row>
    <row r="69" spans="1:9" ht="30" customHeight="1">
      <c r="A69" s="326"/>
      <c r="B69" s="46">
        <v>0</v>
      </c>
      <c r="C69" s="46">
        <v>0</v>
      </c>
      <c r="D69" s="46">
        <v>0</v>
      </c>
      <c r="E69" s="46">
        <v>0</v>
      </c>
      <c r="F69" s="46">
        <v>0.08</v>
      </c>
      <c r="G69" s="46">
        <v>0.08</v>
      </c>
      <c r="H69" s="50"/>
      <c r="I69" s="46"/>
    </row>
    <row r="70" spans="1:9" ht="276.75" customHeight="1">
      <c r="A70" s="44" t="s">
        <v>245</v>
      </c>
      <c r="B70" s="329" t="s">
        <v>246</v>
      </c>
      <c r="C70" s="330"/>
      <c r="D70" s="331" t="s">
        <v>247</v>
      </c>
      <c r="E70" s="330"/>
      <c r="F70" s="361" t="s">
        <v>248</v>
      </c>
      <c r="G70" s="362"/>
      <c r="H70" s="363"/>
      <c r="I70" s="364"/>
    </row>
    <row r="71" spans="1:9" ht="167.25" customHeight="1">
      <c r="A71" s="44" t="s">
        <v>249</v>
      </c>
      <c r="B71" s="329" t="s">
        <v>250</v>
      </c>
      <c r="C71" s="330"/>
      <c r="D71" s="329" t="s">
        <v>251</v>
      </c>
      <c r="E71" s="330"/>
      <c r="F71" s="329" t="s">
        <v>252</v>
      </c>
      <c r="G71" s="330"/>
      <c r="H71" s="350"/>
      <c r="I71" s="351"/>
    </row>
    <row r="72" spans="1:9" ht="30.75" customHeight="1">
      <c r="A72" s="325" t="s">
        <v>172</v>
      </c>
      <c r="B72" s="92" t="s">
        <v>85</v>
      </c>
      <c r="C72" s="92" t="s">
        <v>87</v>
      </c>
      <c r="D72" s="92" t="s">
        <v>85</v>
      </c>
      <c r="E72" s="92" t="s">
        <v>87</v>
      </c>
      <c r="F72" s="92" t="s">
        <v>85</v>
      </c>
      <c r="G72" s="92" t="s">
        <v>87</v>
      </c>
      <c r="H72" s="92" t="s">
        <v>85</v>
      </c>
      <c r="I72" s="92" t="s">
        <v>87</v>
      </c>
    </row>
    <row r="73" spans="1:9" ht="30.75" customHeight="1">
      <c r="A73" s="326"/>
      <c r="B73" s="46">
        <v>0</v>
      </c>
      <c r="C73" s="46">
        <v>0</v>
      </c>
      <c r="D73" s="46">
        <v>0.06</v>
      </c>
      <c r="E73" s="46">
        <v>0.06</v>
      </c>
      <c r="F73" s="46">
        <v>0.08</v>
      </c>
      <c r="G73" s="47">
        <v>0.08</v>
      </c>
      <c r="H73" s="50"/>
      <c r="I73" s="47"/>
    </row>
    <row r="74" spans="1:9" ht="244.5" customHeight="1">
      <c r="A74" s="44" t="s">
        <v>245</v>
      </c>
      <c r="B74" s="329" t="s">
        <v>253</v>
      </c>
      <c r="C74" s="330"/>
      <c r="D74" s="408" t="s">
        <v>254</v>
      </c>
      <c r="E74" s="409"/>
      <c r="F74" s="361" t="s">
        <v>255</v>
      </c>
      <c r="G74" s="362"/>
      <c r="H74" s="406"/>
      <c r="I74" s="407"/>
    </row>
    <row r="75" spans="1:9" ht="312" customHeight="1">
      <c r="A75" s="44" t="s">
        <v>249</v>
      </c>
      <c r="B75" s="329" t="s">
        <v>256</v>
      </c>
      <c r="C75" s="330"/>
      <c r="D75" s="331" t="s">
        <v>257</v>
      </c>
      <c r="E75" s="330"/>
      <c r="F75" s="329" t="s">
        <v>258</v>
      </c>
      <c r="G75" s="330"/>
      <c r="H75" s="350"/>
      <c r="I75" s="351"/>
    </row>
    <row r="76" spans="1:9" ht="30.75" customHeight="1">
      <c r="A76" s="325" t="s">
        <v>173</v>
      </c>
      <c r="B76" s="92" t="s">
        <v>85</v>
      </c>
      <c r="C76" s="92" t="s">
        <v>87</v>
      </c>
      <c r="D76" s="92" t="s">
        <v>85</v>
      </c>
      <c r="E76" s="92" t="s">
        <v>87</v>
      </c>
      <c r="F76" s="92" t="s">
        <v>85</v>
      </c>
      <c r="G76" s="92" t="s">
        <v>87</v>
      </c>
      <c r="H76" s="92" t="s">
        <v>85</v>
      </c>
      <c r="I76" s="92" t="s">
        <v>87</v>
      </c>
    </row>
    <row r="77" spans="1:9" ht="30.75" customHeight="1">
      <c r="A77" s="326"/>
      <c r="B77" s="46">
        <v>0.25</v>
      </c>
      <c r="C77" s="46">
        <v>0.25</v>
      </c>
      <c r="D77" s="46">
        <v>9.4E-2</v>
      </c>
      <c r="E77" s="46">
        <v>0.09</v>
      </c>
      <c r="F77" s="46">
        <v>0.08</v>
      </c>
      <c r="G77" s="47">
        <v>0.08</v>
      </c>
      <c r="H77" s="50"/>
      <c r="I77" s="47"/>
    </row>
    <row r="78" spans="1:9" ht="206.25" customHeight="1">
      <c r="A78" s="44" t="s">
        <v>245</v>
      </c>
      <c r="B78" s="348" t="s">
        <v>259</v>
      </c>
      <c r="C78" s="349"/>
      <c r="D78" s="408" t="s">
        <v>260</v>
      </c>
      <c r="E78" s="409"/>
      <c r="F78" s="408" t="s">
        <v>261</v>
      </c>
      <c r="G78" s="409"/>
      <c r="H78" s="350"/>
      <c r="I78" s="351"/>
    </row>
    <row r="79" spans="1:9" ht="150" customHeight="1">
      <c r="A79" s="44" t="s">
        <v>249</v>
      </c>
      <c r="B79" s="329" t="s">
        <v>262</v>
      </c>
      <c r="C79" s="330"/>
      <c r="D79" s="329" t="s">
        <v>263</v>
      </c>
      <c r="E79" s="330"/>
      <c r="F79" s="348" t="s">
        <v>264</v>
      </c>
      <c r="G79" s="349"/>
      <c r="H79" s="350"/>
      <c r="I79" s="351"/>
    </row>
    <row r="80" spans="1:9" ht="30.75" customHeight="1">
      <c r="A80" s="325" t="s">
        <v>174</v>
      </c>
      <c r="B80" s="92" t="s">
        <v>85</v>
      </c>
      <c r="C80" s="92" t="s">
        <v>87</v>
      </c>
      <c r="D80" s="92" t="s">
        <v>85</v>
      </c>
      <c r="E80" s="92" t="s">
        <v>87</v>
      </c>
      <c r="F80" s="92" t="s">
        <v>85</v>
      </c>
      <c r="G80" s="92" t="s">
        <v>87</v>
      </c>
      <c r="H80" s="92" t="s">
        <v>85</v>
      </c>
      <c r="I80" s="92" t="s">
        <v>87</v>
      </c>
    </row>
    <row r="81" spans="1:9" ht="30.75" customHeight="1">
      <c r="A81" s="326"/>
      <c r="B81" s="46">
        <v>0</v>
      </c>
      <c r="C81" s="46">
        <v>0.05</v>
      </c>
      <c r="D81" s="46">
        <v>9.4E-2</v>
      </c>
      <c r="E81" s="46">
        <v>0.09</v>
      </c>
      <c r="F81" s="46">
        <v>0.08</v>
      </c>
      <c r="G81" s="47">
        <v>0.08</v>
      </c>
      <c r="H81" s="50"/>
      <c r="I81" s="47"/>
    </row>
    <row r="82" spans="1:9" ht="179.25" customHeight="1">
      <c r="A82" s="44" t="s">
        <v>245</v>
      </c>
      <c r="B82" s="348" t="s">
        <v>265</v>
      </c>
      <c r="C82" s="349"/>
      <c r="D82" s="408" t="s">
        <v>266</v>
      </c>
      <c r="E82" s="409"/>
      <c r="F82" s="408" t="s">
        <v>267</v>
      </c>
      <c r="G82" s="409"/>
      <c r="H82" s="350"/>
      <c r="I82" s="351"/>
    </row>
    <row r="83" spans="1:9" ht="118.5" customHeight="1">
      <c r="A83" s="44" t="s">
        <v>249</v>
      </c>
      <c r="B83" s="329" t="s">
        <v>268</v>
      </c>
      <c r="C83" s="330"/>
      <c r="D83" s="343" t="s">
        <v>269</v>
      </c>
      <c r="E83" s="330"/>
      <c r="F83" s="348" t="s">
        <v>270</v>
      </c>
      <c r="G83" s="349"/>
      <c r="H83" s="350"/>
      <c r="I83" s="351"/>
    </row>
    <row r="84" spans="1:9" ht="30" customHeight="1">
      <c r="A84" s="325" t="s">
        <v>176</v>
      </c>
      <c r="B84" s="92" t="s">
        <v>85</v>
      </c>
      <c r="C84" s="92" t="s">
        <v>87</v>
      </c>
      <c r="D84" s="92" t="s">
        <v>85</v>
      </c>
      <c r="E84" s="92" t="s">
        <v>87</v>
      </c>
      <c r="F84" s="92" t="s">
        <v>85</v>
      </c>
      <c r="G84" s="92" t="s">
        <v>87</v>
      </c>
      <c r="H84" s="92" t="s">
        <v>85</v>
      </c>
      <c r="I84" s="92" t="s">
        <v>87</v>
      </c>
    </row>
    <row r="85" spans="1:9" ht="30" customHeight="1">
      <c r="A85" s="326"/>
      <c r="B85" s="46">
        <v>0</v>
      </c>
      <c r="C85" s="46">
        <v>0.05</v>
      </c>
      <c r="D85" s="46">
        <v>9.4E-2</v>
      </c>
      <c r="E85" s="46">
        <v>9.4E-2</v>
      </c>
      <c r="F85" s="46">
        <v>0.08</v>
      </c>
      <c r="G85" s="46">
        <v>0.08</v>
      </c>
      <c r="H85" s="50"/>
      <c r="I85" s="47"/>
    </row>
    <row r="86" spans="1:9" ht="372.6" customHeight="1">
      <c r="A86" s="44" t="s">
        <v>245</v>
      </c>
      <c r="B86" s="348" t="s">
        <v>271</v>
      </c>
      <c r="C86" s="349"/>
      <c r="D86" s="435" t="s">
        <v>272</v>
      </c>
      <c r="E86" s="405"/>
      <c r="F86" s="436" t="s">
        <v>273</v>
      </c>
      <c r="G86" s="437"/>
      <c r="H86" s="405"/>
      <c r="I86" s="405"/>
    </row>
    <row r="87" spans="1:9" ht="181.5" customHeight="1">
      <c r="A87" s="44" t="s">
        <v>249</v>
      </c>
      <c r="B87" s="329" t="s">
        <v>268</v>
      </c>
      <c r="C87" s="332"/>
      <c r="D87" s="334" t="s">
        <v>274</v>
      </c>
      <c r="E87" s="335"/>
      <c r="F87" s="329" t="s">
        <v>275</v>
      </c>
      <c r="G87" s="332"/>
      <c r="H87" s="333"/>
      <c r="I87" s="332"/>
    </row>
    <row r="88" spans="1:9" ht="29.25" customHeight="1">
      <c r="A88" s="325" t="s">
        <v>177</v>
      </c>
      <c r="B88" s="92" t="s">
        <v>85</v>
      </c>
      <c r="C88" s="92" t="s">
        <v>87</v>
      </c>
      <c r="D88" s="92" t="s">
        <v>85</v>
      </c>
      <c r="E88" s="92" t="s">
        <v>87</v>
      </c>
      <c r="F88" s="92" t="s">
        <v>85</v>
      </c>
      <c r="G88" s="92" t="s">
        <v>87</v>
      </c>
      <c r="H88" s="92" t="s">
        <v>85</v>
      </c>
      <c r="I88" s="92" t="s">
        <v>87</v>
      </c>
    </row>
    <row r="89" spans="1:9" ht="29.25" customHeight="1">
      <c r="A89" s="326"/>
      <c r="B89" s="46">
        <v>0.1</v>
      </c>
      <c r="C89" s="46">
        <v>0.1</v>
      </c>
      <c r="D89" s="46">
        <v>9.4E-2</v>
      </c>
      <c r="E89" s="46">
        <v>9.4E-2</v>
      </c>
      <c r="F89" s="46">
        <v>0.08</v>
      </c>
      <c r="G89" s="46">
        <v>0.08</v>
      </c>
      <c r="H89" s="50"/>
      <c r="I89" s="47"/>
    </row>
    <row r="90" spans="1:9" ht="409.6" customHeight="1">
      <c r="A90" s="44" t="s">
        <v>245</v>
      </c>
      <c r="B90" s="336" t="s">
        <v>276</v>
      </c>
      <c r="C90" s="337"/>
      <c r="D90" s="338" t="s">
        <v>277</v>
      </c>
      <c r="E90" s="339"/>
      <c r="F90" s="340" t="s">
        <v>278</v>
      </c>
      <c r="G90" s="341"/>
      <c r="H90" s="342"/>
      <c r="I90" s="342"/>
    </row>
    <row r="91" spans="1:9" ht="408.75" customHeight="1">
      <c r="A91" s="44" t="s">
        <v>249</v>
      </c>
      <c r="B91" s="329" t="s">
        <v>256</v>
      </c>
      <c r="C91" s="330"/>
      <c r="D91" s="331" t="s">
        <v>279</v>
      </c>
      <c r="E91" s="330"/>
      <c r="F91" s="329" t="s">
        <v>280</v>
      </c>
      <c r="G91" s="332"/>
      <c r="H91" s="333"/>
      <c r="I91" s="332"/>
    </row>
    <row r="92" spans="1:9" ht="24.95" customHeight="1">
      <c r="A92" s="325" t="s">
        <v>178</v>
      </c>
      <c r="B92" s="92" t="s">
        <v>85</v>
      </c>
      <c r="C92" s="92" t="s">
        <v>87</v>
      </c>
      <c r="D92" s="92" t="s">
        <v>85</v>
      </c>
      <c r="E92" s="92" t="s">
        <v>87</v>
      </c>
      <c r="F92" s="92" t="s">
        <v>85</v>
      </c>
      <c r="G92" s="92" t="s">
        <v>87</v>
      </c>
      <c r="H92" s="92" t="s">
        <v>85</v>
      </c>
      <c r="I92" s="92" t="s">
        <v>87</v>
      </c>
    </row>
    <row r="93" spans="1:9" ht="24.95" customHeight="1">
      <c r="A93" s="326"/>
      <c r="B93" s="46">
        <v>0.1</v>
      </c>
      <c r="C93" s="48">
        <v>0.1</v>
      </c>
      <c r="D93" s="46">
        <v>9.4E-2</v>
      </c>
      <c r="E93" s="46">
        <v>0.09</v>
      </c>
      <c r="F93" s="46">
        <v>0.08</v>
      </c>
      <c r="G93" s="47">
        <v>0.08</v>
      </c>
      <c r="H93" s="50"/>
      <c r="I93" s="47"/>
    </row>
    <row r="94" spans="1:9" ht="408.75" customHeight="1">
      <c r="A94" s="44" t="s">
        <v>245</v>
      </c>
      <c r="B94" s="336" t="s">
        <v>281</v>
      </c>
      <c r="C94" s="337"/>
      <c r="D94" s="338" t="s">
        <v>282</v>
      </c>
      <c r="E94" s="339"/>
      <c r="F94" s="340" t="s">
        <v>283</v>
      </c>
      <c r="G94" s="341"/>
      <c r="H94" s="342"/>
      <c r="I94" s="342"/>
    </row>
    <row r="95" spans="1:9" ht="287.25" customHeight="1">
      <c r="A95" s="44" t="s">
        <v>249</v>
      </c>
      <c r="B95" s="329" t="s">
        <v>284</v>
      </c>
      <c r="C95" s="332"/>
      <c r="D95" s="338" t="s">
        <v>285</v>
      </c>
      <c r="E95" s="339"/>
      <c r="F95" s="338" t="s">
        <v>286</v>
      </c>
      <c r="G95" s="339"/>
      <c r="H95" s="333"/>
      <c r="I95" s="332"/>
    </row>
    <row r="96" spans="1:9" ht="24.95" customHeight="1">
      <c r="A96" s="325" t="s">
        <v>179</v>
      </c>
      <c r="B96" s="92" t="s">
        <v>85</v>
      </c>
      <c r="C96" s="92" t="s">
        <v>87</v>
      </c>
      <c r="D96" s="92" t="s">
        <v>85</v>
      </c>
      <c r="E96" s="92" t="s">
        <v>87</v>
      </c>
      <c r="F96" s="92" t="s">
        <v>85</v>
      </c>
      <c r="G96" s="92" t="s">
        <v>87</v>
      </c>
      <c r="H96" s="92" t="s">
        <v>85</v>
      </c>
      <c r="I96" s="92" t="s">
        <v>87</v>
      </c>
    </row>
    <row r="97" spans="1:9" ht="24.95" customHeight="1">
      <c r="A97" s="326"/>
      <c r="B97" s="46">
        <v>0.1</v>
      </c>
      <c r="C97" s="48"/>
      <c r="D97" s="46">
        <v>9.4E-2</v>
      </c>
      <c r="E97" s="46"/>
      <c r="F97" s="46">
        <v>0.08</v>
      </c>
      <c r="G97" s="47"/>
      <c r="H97" s="50"/>
      <c r="I97" s="47"/>
    </row>
    <row r="98" spans="1:9" ht="409.6" customHeight="1">
      <c r="A98" s="44" t="s">
        <v>245</v>
      </c>
      <c r="B98" s="336" t="s">
        <v>287</v>
      </c>
      <c r="C98" s="337"/>
      <c r="D98" s="336" t="s">
        <v>288</v>
      </c>
      <c r="E98" s="337"/>
      <c r="F98" s="433" t="s">
        <v>289</v>
      </c>
      <c r="G98" s="434"/>
      <c r="H98" s="342"/>
      <c r="I98" s="342"/>
    </row>
    <row r="99" spans="1:9" ht="304.14999999999998" customHeight="1">
      <c r="A99" s="44" t="s">
        <v>249</v>
      </c>
      <c r="B99" s="329" t="s">
        <v>290</v>
      </c>
      <c r="C99" s="332"/>
      <c r="D99" s="329" t="s">
        <v>291</v>
      </c>
      <c r="E99" s="332"/>
      <c r="F99" s="336" t="s">
        <v>292</v>
      </c>
      <c r="G99" s="439"/>
      <c r="H99" s="333"/>
      <c r="I99" s="332"/>
    </row>
    <row r="100" spans="1:9" ht="24.95" customHeight="1">
      <c r="A100" s="325" t="s">
        <v>181</v>
      </c>
      <c r="B100" s="92" t="s">
        <v>85</v>
      </c>
      <c r="C100" s="92" t="s">
        <v>87</v>
      </c>
      <c r="D100" s="92" t="s">
        <v>85</v>
      </c>
      <c r="E100" s="92" t="s">
        <v>87</v>
      </c>
      <c r="F100" s="92" t="s">
        <v>85</v>
      </c>
      <c r="G100" s="92" t="s">
        <v>87</v>
      </c>
      <c r="H100" s="92" t="s">
        <v>85</v>
      </c>
      <c r="I100" s="92" t="s">
        <v>87</v>
      </c>
    </row>
    <row r="101" spans="1:9" ht="24.95" customHeight="1">
      <c r="A101" s="326"/>
      <c r="B101" s="46">
        <v>0.1</v>
      </c>
      <c r="C101" s="48"/>
      <c r="D101" s="46">
        <v>9.4E-2</v>
      </c>
      <c r="E101" s="46"/>
      <c r="F101" s="46">
        <v>0.08</v>
      </c>
      <c r="G101" s="47"/>
      <c r="H101" s="50"/>
      <c r="I101" s="47"/>
    </row>
    <row r="102" spans="1:9" ht="80.25" customHeight="1">
      <c r="A102" s="44" t="s">
        <v>245</v>
      </c>
      <c r="B102" s="342"/>
      <c r="C102" s="342"/>
      <c r="D102" s="342"/>
      <c r="E102" s="342"/>
      <c r="F102" s="440"/>
      <c r="G102" s="441"/>
      <c r="H102" s="342"/>
      <c r="I102" s="342"/>
    </row>
    <row r="103" spans="1:9" ht="80.25" customHeight="1">
      <c r="A103" s="44" t="s">
        <v>249</v>
      </c>
      <c r="B103" s="333"/>
      <c r="C103" s="332"/>
      <c r="D103" s="333"/>
      <c r="E103" s="332"/>
      <c r="F103" s="333"/>
      <c r="G103" s="332"/>
      <c r="H103" s="333"/>
      <c r="I103" s="332"/>
    </row>
    <row r="104" spans="1:9" ht="24.95" customHeight="1">
      <c r="A104" s="325" t="s">
        <v>182</v>
      </c>
      <c r="B104" s="92" t="s">
        <v>85</v>
      </c>
      <c r="C104" s="92" t="s">
        <v>87</v>
      </c>
      <c r="D104" s="92" t="s">
        <v>85</v>
      </c>
      <c r="E104" s="92" t="s">
        <v>87</v>
      </c>
      <c r="F104" s="92" t="s">
        <v>85</v>
      </c>
      <c r="G104" s="92" t="s">
        <v>87</v>
      </c>
      <c r="H104" s="92" t="s">
        <v>85</v>
      </c>
      <c r="I104" s="92" t="s">
        <v>87</v>
      </c>
    </row>
    <row r="105" spans="1:9" ht="24.95" customHeight="1">
      <c r="A105" s="326"/>
      <c r="B105" s="46">
        <v>0.1</v>
      </c>
      <c r="C105" s="48"/>
      <c r="D105" s="46">
        <v>9.4E-2</v>
      </c>
      <c r="E105" s="46"/>
      <c r="F105" s="46">
        <v>0.08</v>
      </c>
      <c r="G105" s="47"/>
      <c r="H105" s="50"/>
      <c r="I105" s="47"/>
    </row>
    <row r="106" spans="1:9" ht="80.25" customHeight="1">
      <c r="A106" s="44" t="s">
        <v>245</v>
      </c>
      <c r="B106" s="342"/>
      <c r="C106" s="342"/>
      <c r="D106" s="342"/>
      <c r="E106" s="342"/>
      <c r="F106" s="440"/>
      <c r="G106" s="441"/>
      <c r="H106" s="342"/>
      <c r="I106" s="342"/>
    </row>
    <row r="107" spans="1:9" ht="80.25" customHeight="1">
      <c r="A107" s="44" t="s">
        <v>249</v>
      </c>
      <c r="B107" s="333"/>
      <c r="C107" s="332"/>
      <c r="D107" s="333"/>
      <c r="E107" s="332"/>
      <c r="F107" s="333"/>
      <c r="G107" s="332"/>
      <c r="H107" s="333"/>
      <c r="I107" s="332"/>
    </row>
    <row r="108" spans="1:9" ht="24.95" customHeight="1">
      <c r="A108" s="325" t="s">
        <v>183</v>
      </c>
      <c r="B108" s="92" t="s">
        <v>85</v>
      </c>
      <c r="C108" s="92" t="s">
        <v>87</v>
      </c>
      <c r="D108" s="92" t="s">
        <v>85</v>
      </c>
      <c r="E108" s="92" t="s">
        <v>87</v>
      </c>
      <c r="F108" s="92" t="s">
        <v>85</v>
      </c>
      <c r="G108" s="92" t="s">
        <v>87</v>
      </c>
      <c r="H108" s="92" t="s">
        <v>85</v>
      </c>
      <c r="I108" s="92" t="s">
        <v>87</v>
      </c>
    </row>
    <row r="109" spans="1:9" ht="24.95" customHeight="1">
      <c r="A109" s="326"/>
      <c r="B109" s="46">
        <v>0.1</v>
      </c>
      <c r="C109" s="48"/>
      <c r="D109" s="46">
        <v>9.4E-2</v>
      </c>
      <c r="E109" s="46"/>
      <c r="F109" s="46">
        <v>0.08</v>
      </c>
      <c r="G109" s="47"/>
      <c r="H109" s="50"/>
      <c r="I109" s="47"/>
    </row>
    <row r="110" spans="1:9" ht="80.25" customHeight="1">
      <c r="A110" s="44" t="s">
        <v>245</v>
      </c>
      <c r="B110" s="342"/>
      <c r="C110" s="342"/>
      <c r="D110" s="342"/>
      <c r="E110" s="342"/>
      <c r="F110" s="440"/>
      <c r="G110" s="441"/>
      <c r="H110" s="342"/>
      <c r="I110" s="342"/>
    </row>
    <row r="111" spans="1:9" ht="80.25" customHeight="1">
      <c r="A111" s="44" t="s">
        <v>249</v>
      </c>
      <c r="B111" s="333"/>
      <c r="C111" s="332"/>
      <c r="D111" s="333"/>
      <c r="E111" s="332"/>
      <c r="F111" s="333"/>
      <c r="G111" s="332"/>
      <c r="H111" s="333"/>
      <c r="I111" s="332"/>
    </row>
    <row r="112" spans="1:9" ht="24.95" customHeight="1">
      <c r="A112" s="325" t="s">
        <v>184</v>
      </c>
      <c r="B112" s="92" t="s">
        <v>85</v>
      </c>
      <c r="C112" s="92" t="s">
        <v>87</v>
      </c>
      <c r="D112" s="92" t="s">
        <v>85</v>
      </c>
      <c r="E112" s="92" t="s">
        <v>87</v>
      </c>
      <c r="F112" s="92" t="s">
        <v>85</v>
      </c>
      <c r="G112" s="92" t="s">
        <v>87</v>
      </c>
      <c r="H112" s="92" t="s">
        <v>85</v>
      </c>
      <c r="I112" s="92" t="s">
        <v>87</v>
      </c>
    </row>
    <row r="113" spans="1:9" ht="24.95" customHeight="1">
      <c r="A113" s="326"/>
      <c r="B113" s="46">
        <v>0.15</v>
      </c>
      <c r="C113" s="178"/>
      <c r="D113" s="46">
        <v>9.4E-2</v>
      </c>
      <c r="E113" s="178"/>
      <c r="F113" s="46">
        <v>0.12</v>
      </c>
      <c r="G113" s="179"/>
      <c r="H113" s="178"/>
      <c r="I113" s="179"/>
    </row>
    <row r="114" spans="1:9" ht="80.25" customHeight="1">
      <c r="A114" s="44" t="s">
        <v>245</v>
      </c>
      <c r="B114" s="438"/>
      <c r="C114" s="438"/>
      <c r="D114" s="438"/>
      <c r="E114" s="438"/>
      <c r="F114" s="442"/>
      <c r="G114" s="443"/>
      <c r="H114" s="438"/>
      <c r="I114" s="438"/>
    </row>
    <row r="115" spans="1:9" ht="80.25" customHeight="1">
      <c r="A115" s="44" t="s">
        <v>249</v>
      </c>
      <c r="B115" s="333"/>
      <c r="C115" s="332"/>
      <c r="D115" s="333"/>
      <c r="E115" s="332"/>
      <c r="F115" s="333"/>
      <c r="G115" s="332"/>
      <c r="H115" s="333"/>
      <c r="I115" s="332"/>
    </row>
    <row r="116" spans="1:9" ht="16.899999999999999">
      <c r="A116" s="45" t="s">
        <v>293</v>
      </c>
      <c r="B116" s="49">
        <f t="shared" ref="B116:I116" si="1">(B69+B73+B77+B81+B85+B89+B93+B97+B101+B105+B109+B113)</f>
        <v>0.99999999999999989</v>
      </c>
      <c r="C116" s="49">
        <f t="shared" si="1"/>
        <v>0.54999999999999993</v>
      </c>
      <c r="D116" s="49">
        <f t="shared" si="1"/>
        <v>0.99999999999999978</v>
      </c>
      <c r="E116" s="49">
        <f t="shared" si="1"/>
        <v>0.5179999999999999</v>
      </c>
      <c r="F116" s="49">
        <f t="shared" si="1"/>
        <v>0.99999999999999989</v>
      </c>
      <c r="G116" s="49">
        <f t="shared" si="1"/>
        <v>0.56000000000000005</v>
      </c>
      <c r="H116" s="49">
        <f t="shared" si="1"/>
        <v>0</v>
      </c>
      <c r="I116" s="49">
        <f t="shared" si="1"/>
        <v>0</v>
      </c>
    </row>
    <row r="121" spans="1:9" ht="37.5" customHeight="1"/>
    <row r="122" spans="1:9" ht="19.5" customHeight="1"/>
    <row r="123" spans="1:9" ht="19.5" customHeight="1"/>
    <row r="124" spans="1:9" ht="34.5" customHeight="1"/>
    <row r="125" spans="1:9" ht="15" customHeight="1"/>
    <row r="126" spans="1:9" ht="15.75" customHeight="1"/>
  </sheetData>
  <mergeCells count="211">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s>
  <phoneticPr fontId="32" type="noConversion"/>
  <hyperlinks>
    <hyperlink ref="D83" r:id="rId1" display="https://omeg.sdmujer.gov.co/phocadownload/2025/RepAtenciones_Consolidado_MAR2025.pdf" xr:uid="{9D014E21-AB61-41EB-967F-4E108024DFF3}"/>
    <hyperlink ref="D87:E87" r:id="rId2" display="https://omeg.sdmujer.gov.co/index.php/component/phocadownload/category/99" xr:uid="{20C038DE-571E-40B3-A5E6-CCCB859DA19A}"/>
    <hyperlink ref="F95" r:id="rId3" display="https://secretariadistritald.sharepoint.com/:f:/s/ContratacinSPI-2022/EsitN6nJ4ZpHt5bcQ2771RQBRdVm65JvPyuBAhe4D7lT5A?e=Ok3oyI" xr:uid="{CCE60C55-99E1-4C33-8753-946E19F16577}"/>
  </hyperlinks>
  <pageMargins left="0.25" right="0.25" top="0.75" bottom="0.75" header="0.3" footer="0.3"/>
  <pageSetup scale="21"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topLeftCell="C98" zoomScale="80" zoomScaleNormal="80" workbookViewId="0">
      <selection activeCell="F99" sqref="F99:G99"/>
    </sheetView>
  </sheetViews>
  <sheetFormatPr defaultColWidth="10.85546875" defaultRowHeight="13.9"/>
  <cols>
    <col min="1" max="1" width="49.7109375" style="1" customWidth="1"/>
    <col min="2" max="2" width="39.85546875" style="1" customWidth="1"/>
    <col min="3" max="3" width="42" style="1" customWidth="1"/>
    <col min="4" max="4" width="43" style="1" customWidth="1"/>
    <col min="5" max="5" width="49" style="1" customWidth="1"/>
    <col min="6" max="6" width="46.42578125" style="1" customWidth="1"/>
    <col min="7" max="7" width="43.85546875" style="1" customWidth="1"/>
    <col min="8" max="8" width="53.42578125" style="1" customWidth="1"/>
    <col min="9" max="9" width="45.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2" customFormat="1" ht="22.15" customHeight="1" thickBot="1">
      <c r="A1" s="388"/>
      <c r="B1" s="368" t="s">
        <v>160</v>
      </c>
      <c r="C1" s="369"/>
      <c r="D1" s="369"/>
      <c r="E1" s="369"/>
      <c r="F1" s="369"/>
      <c r="G1" s="369"/>
      <c r="H1" s="369"/>
      <c r="I1" s="369"/>
      <c r="J1" s="369"/>
      <c r="K1" s="369"/>
      <c r="L1" s="370"/>
      <c r="M1" s="365" t="s">
        <v>161</v>
      </c>
      <c r="N1" s="366"/>
      <c r="O1" s="367"/>
    </row>
    <row r="2" spans="1:15" s="82" customFormat="1" ht="18" customHeight="1" thickBot="1">
      <c r="A2" s="389"/>
      <c r="B2" s="371" t="s">
        <v>162</v>
      </c>
      <c r="C2" s="372"/>
      <c r="D2" s="372"/>
      <c r="E2" s="372"/>
      <c r="F2" s="372"/>
      <c r="G2" s="372"/>
      <c r="H2" s="372"/>
      <c r="I2" s="372"/>
      <c r="J2" s="372"/>
      <c r="K2" s="372"/>
      <c r="L2" s="373"/>
      <c r="M2" s="365" t="s">
        <v>163</v>
      </c>
      <c r="N2" s="366"/>
      <c r="O2" s="367"/>
    </row>
    <row r="3" spans="1:15" s="82" customFormat="1" ht="19.899999999999999" customHeight="1" thickBot="1">
      <c r="A3" s="389"/>
      <c r="B3" s="371" t="s">
        <v>0</v>
      </c>
      <c r="C3" s="372"/>
      <c r="D3" s="372"/>
      <c r="E3" s="372"/>
      <c r="F3" s="372"/>
      <c r="G3" s="372"/>
      <c r="H3" s="372"/>
      <c r="I3" s="372"/>
      <c r="J3" s="372"/>
      <c r="K3" s="372"/>
      <c r="L3" s="373"/>
      <c r="M3" s="365" t="s">
        <v>164</v>
      </c>
      <c r="N3" s="366"/>
      <c r="O3" s="367"/>
    </row>
    <row r="4" spans="1:15" s="82" customFormat="1" ht="21.75" customHeight="1" thickBot="1">
      <c r="A4" s="390"/>
      <c r="B4" s="374" t="s">
        <v>165</v>
      </c>
      <c r="C4" s="375"/>
      <c r="D4" s="375"/>
      <c r="E4" s="375"/>
      <c r="F4" s="375"/>
      <c r="G4" s="375"/>
      <c r="H4" s="375"/>
      <c r="I4" s="375"/>
      <c r="J4" s="375"/>
      <c r="K4" s="375"/>
      <c r="L4" s="376"/>
      <c r="M4" s="365" t="s">
        <v>166</v>
      </c>
      <c r="N4" s="366"/>
      <c r="O4" s="367"/>
    </row>
    <row r="5" spans="1:15" s="82" customFormat="1" ht="16.149999999999999" customHeight="1" thickBot="1">
      <c r="A5" s="83"/>
      <c r="B5" s="84"/>
      <c r="C5" s="84"/>
      <c r="D5" s="84"/>
      <c r="E5" s="84"/>
      <c r="F5" s="84"/>
      <c r="G5" s="84"/>
      <c r="H5" s="84"/>
      <c r="I5" s="84"/>
      <c r="J5" s="84"/>
      <c r="K5" s="84"/>
      <c r="L5" s="84"/>
      <c r="M5" s="85"/>
      <c r="N5" s="85"/>
      <c r="O5" s="85"/>
    </row>
    <row r="6" spans="1:15" ht="40.35" customHeight="1" thickBot="1">
      <c r="A6" s="52" t="s">
        <v>167</v>
      </c>
      <c r="B6" s="399" t="s">
        <v>168</v>
      </c>
      <c r="C6" s="400"/>
      <c r="D6" s="400"/>
      <c r="E6" s="400"/>
      <c r="F6" s="400"/>
      <c r="G6" s="400"/>
      <c r="H6" s="400"/>
      <c r="I6" s="400"/>
      <c r="J6" s="400"/>
      <c r="K6" s="401"/>
      <c r="L6" s="166" t="s">
        <v>169</v>
      </c>
      <c r="M6" s="402">
        <v>2024110010317</v>
      </c>
      <c r="N6" s="403"/>
      <c r="O6" s="404"/>
    </row>
    <row r="7" spans="1:15" s="82" customFormat="1" ht="18" customHeight="1" thickBot="1">
      <c r="A7" s="83"/>
      <c r="B7" s="84"/>
      <c r="C7" s="84"/>
      <c r="D7" s="84"/>
      <c r="E7" s="84"/>
      <c r="F7" s="84"/>
      <c r="G7" s="84"/>
      <c r="H7" s="84"/>
      <c r="I7" s="84"/>
      <c r="J7" s="84"/>
      <c r="K7" s="84"/>
      <c r="L7" s="84"/>
      <c r="M7" s="85"/>
      <c r="N7" s="85"/>
      <c r="O7" s="85"/>
    </row>
    <row r="8" spans="1:15" s="82" customFormat="1" ht="21.75" customHeight="1" thickBot="1">
      <c r="A8" s="392" t="s">
        <v>6</v>
      </c>
      <c r="B8" s="166" t="s">
        <v>170</v>
      </c>
      <c r="C8" s="129" t="s">
        <v>171</v>
      </c>
      <c r="D8" s="166" t="s">
        <v>172</v>
      </c>
      <c r="E8" s="129" t="s">
        <v>171</v>
      </c>
      <c r="F8" s="166" t="s">
        <v>173</v>
      </c>
      <c r="G8" s="129" t="s">
        <v>171</v>
      </c>
      <c r="H8" s="166" t="s">
        <v>174</v>
      </c>
      <c r="I8" s="131" t="s">
        <v>171</v>
      </c>
      <c r="J8" s="355" t="s">
        <v>8</v>
      </c>
      <c r="K8" s="391"/>
      <c r="L8" s="165" t="s">
        <v>175</v>
      </c>
      <c r="M8" s="352"/>
      <c r="N8" s="352"/>
      <c r="O8" s="352"/>
    </row>
    <row r="9" spans="1:15" s="82" customFormat="1" ht="21.75" customHeight="1">
      <c r="A9" s="392"/>
      <c r="B9" s="167" t="s">
        <v>176</v>
      </c>
      <c r="C9" s="129" t="s">
        <v>171</v>
      </c>
      <c r="D9" s="166" t="s">
        <v>177</v>
      </c>
      <c r="E9" s="129" t="s">
        <v>171</v>
      </c>
      <c r="F9" s="166" t="s">
        <v>178</v>
      </c>
      <c r="G9" s="129" t="s">
        <v>171</v>
      </c>
      <c r="H9" s="166" t="s">
        <v>179</v>
      </c>
      <c r="I9" s="131" t="s">
        <v>171</v>
      </c>
      <c r="J9" s="355"/>
      <c r="K9" s="391"/>
      <c r="L9" s="165" t="s">
        <v>180</v>
      </c>
      <c r="M9" s="352"/>
      <c r="N9" s="352"/>
      <c r="O9" s="352"/>
    </row>
    <row r="10" spans="1:15" s="82" customFormat="1" ht="21.75" customHeight="1" thickBot="1">
      <c r="A10" s="392"/>
      <c r="B10" s="166" t="s">
        <v>181</v>
      </c>
      <c r="C10" s="129"/>
      <c r="D10" s="166" t="s">
        <v>182</v>
      </c>
      <c r="E10" s="133"/>
      <c r="F10" s="166" t="s">
        <v>183</v>
      </c>
      <c r="G10" s="133"/>
      <c r="H10" s="166" t="s">
        <v>184</v>
      </c>
      <c r="I10" s="131"/>
      <c r="J10" s="355"/>
      <c r="K10" s="391"/>
      <c r="L10" s="165" t="s">
        <v>185</v>
      </c>
      <c r="M10" s="352" t="s">
        <v>171</v>
      </c>
      <c r="N10" s="352"/>
      <c r="O10" s="352"/>
    </row>
    <row r="11" spans="1:15" ht="15" customHeight="1" thickBot="1">
      <c r="A11" s="6"/>
      <c r="B11" s="7"/>
      <c r="C11" s="7"/>
      <c r="D11" s="9"/>
      <c r="E11" s="8"/>
      <c r="F11" s="8"/>
      <c r="G11" s="238"/>
      <c r="H11" s="238"/>
      <c r="I11" s="10"/>
      <c r="J11" s="10"/>
      <c r="K11" s="7"/>
      <c r="L11" s="7"/>
      <c r="M11" s="7"/>
      <c r="N11" s="7"/>
      <c r="O11" s="7"/>
    </row>
    <row r="12" spans="1:15" ht="15" customHeight="1">
      <c r="A12" s="396" t="s">
        <v>186</v>
      </c>
      <c r="B12" s="377" t="s">
        <v>294</v>
      </c>
      <c r="C12" s="378"/>
      <c r="D12" s="378"/>
      <c r="E12" s="378"/>
      <c r="F12" s="378"/>
      <c r="G12" s="378"/>
      <c r="H12" s="378"/>
      <c r="I12" s="378"/>
      <c r="J12" s="378"/>
      <c r="K12" s="378"/>
      <c r="L12" s="378"/>
      <c r="M12" s="378"/>
      <c r="N12" s="378"/>
      <c r="O12" s="379"/>
    </row>
    <row r="13" spans="1:15" ht="15" customHeight="1">
      <c r="A13" s="397"/>
      <c r="B13" s="380"/>
      <c r="C13" s="381"/>
      <c r="D13" s="381"/>
      <c r="E13" s="381"/>
      <c r="F13" s="381"/>
      <c r="G13" s="381"/>
      <c r="H13" s="381"/>
      <c r="I13" s="381"/>
      <c r="J13" s="381"/>
      <c r="K13" s="381"/>
      <c r="L13" s="381"/>
      <c r="M13" s="381"/>
      <c r="N13" s="381"/>
      <c r="O13" s="382"/>
    </row>
    <row r="14" spans="1:15" ht="15" customHeight="1" thickBot="1">
      <c r="A14" s="398"/>
      <c r="B14" s="383"/>
      <c r="C14" s="384"/>
      <c r="D14" s="384"/>
      <c r="E14" s="384"/>
      <c r="F14" s="384"/>
      <c r="G14" s="384"/>
      <c r="H14" s="384"/>
      <c r="I14" s="384"/>
      <c r="J14" s="384"/>
      <c r="K14" s="384"/>
      <c r="L14" s="384"/>
      <c r="M14" s="384"/>
      <c r="N14" s="384"/>
      <c r="O14" s="385"/>
    </row>
    <row r="15" spans="1:15" ht="9" customHeight="1" thickBot="1">
      <c r="A15" s="14"/>
      <c r="B15" s="81"/>
      <c r="C15" s="15"/>
      <c r="D15" s="15"/>
      <c r="E15" s="15"/>
      <c r="F15" s="15"/>
      <c r="G15" s="16"/>
      <c r="H15" s="16"/>
      <c r="I15" s="16"/>
      <c r="J15" s="16"/>
      <c r="K15" s="16"/>
      <c r="L15" s="17"/>
      <c r="M15" s="17"/>
      <c r="N15" s="17"/>
      <c r="O15" s="17"/>
    </row>
    <row r="16" spans="1:15" s="18" customFormat="1" ht="37.5" customHeight="1" thickBot="1">
      <c r="A16" s="52" t="s">
        <v>13</v>
      </c>
      <c r="B16" s="386" t="s">
        <v>295</v>
      </c>
      <c r="C16" s="386"/>
      <c r="D16" s="386"/>
      <c r="E16" s="386"/>
      <c r="F16" s="386"/>
      <c r="G16" s="392" t="s">
        <v>15</v>
      </c>
      <c r="H16" s="392"/>
      <c r="I16" s="387" t="s">
        <v>296</v>
      </c>
      <c r="J16" s="387"/>
      <c r="K16" s="387"/>
      <c r="L16" s="387"/>
      <c r="M16" s="387"/>
      <c r="N16" s="387"/>
      <c r="O16" s="387"/>
    </row>
    <row r="17" spans="1:15" ht="9" customHeight="1" thickBot="1">
      <c r="A17" s="14"/>
      <c r="B17" s="16"/>
      <c r="C17" s="15"/>
      <c r="D17" s="15"/>
      <c r="E17" s="15"/>
      <c r="F17" s="15"/>
      <c r="G17" s="16"/>
      <c r="H17" s="16"/>
      <c r="I17" s="16"/>
      <c r="J17" s="16"/>
      <c r="K17" s="16"/>
      <c r="L17" s="17"/>
      <c r="M17" s="17"/>
      <c r="N17" s="17"/>
      <c r="O17" s="17"/>
    </row>
    <row r="18" spans="1:15" ht="56.25" customHeight="1" thickBot="1">
      <c r="A18" s="52" t="s">
        <v>17</v>
      </c>
      <c r="B18" s="394" t="s">
        <v>190</v>
      </c>
      <c r="C18" s="394"/>
      <c r="D18" s="394"/>
      <c r="E18" s="394"/>
      <c r="F18" s="52" t="s">
        <v>19</v>
      </c>
      <c r="G18" s="393" t="s">
        <v>191</v>
      </c>
      <c r="H18" s="393"/>
      <c r="I18" s="393"/>
      <c r="J18" s="52" t="s">
        <v>21</v>
      </c>
      <c r="K18" s="386" t="s">
        <v>192</v>
      </c>
      <c r="L18" s="386"/>
      <c r="M18" s="386"/>
      <c r="N18" s="386"/>
      <c r="O18" s="386"/>
    </row>
    <row r="19" spans="1:15" ht="9" customHeight="1">
      <c r="A19" s="5"/>
      <c r="B19" s="2"/>
      <c r="C19" s="395"/>
      <c r="D19" s="395"/>
      <c r="E19" s="395"/>
      <c r="F19" s="395"/>
      <c r="G19" s="395"/>
      <c r="H19" s="395"/>
      <c r="I19" s="395"/>
      <c r="J19" s="395"/>
      <c r="K19" s="395"/>
      <c r="L19" s="395"/>
      <c r="M19" s="395"/>
      <c r="N19" s="395"/>
      <c r="O19" s="395"/>
    </row>
    <row r="20" spans="1:15" ht="16.5" customHeight="1" thickBot="1">
      <c r="A20" s="79"/>
      <c r="B20" s="80"/>
      <c r="C20" s="80"/>
      <c r="D20" s="80"/>
      <c r="E20" s="80"/>
      <c r="F20" s="80"/>
      <c r="G20" s="80"/>
      <c r="H20" s="80"/>
      <c r="I20" s="80"/>
      <c r="J20" s="80"/>
      <c r="K20" s="80"/>
      <c r="L20" s="80"/>
      <c r="M20" s="80"/>
      <c r="N20" s="80"/>
      <c r="O20" s="80"/>
    </row>
    <row r="21" spans="1:15" ht="32.1" customHeight="1" thickBot="1">
      <c r="A21" s="353" t="s">
        <v>23</v>
      </c>
      <c r="B21" s="354"/>
      <c r="C21" s="354"/>
      <c r="D21" s="354"/>
      <c r="E21" s="354"/>
      <c r="F21" s="354"/>
      <c r="G21" s="354"/>
      <c r="H21" s="354"/>
      <c r="I21" s="354"/>
      <c r="J21" s="354"/>
      <c r="K21" s="354"/>
      <c r="L21" s="354"/>
      <c r="M21" s="354"/>
      <c r="N21" s="354"/>
      <c r="O21" s="355"/>
    </row>
    <row r="22" spans="1:15" ht="32.1" customHeight="1" thickBot="1">
      <c r="A22" s="353" t="s">
        <v>193</v>
      </c>
      <c r="B22" s="354"/>
      <c r="C22" s="354"/>
      <c r="D22" s="354"/>
      <c r="E22" s="354"/>
      <c r="F22" s="354"/>
      <c r="G22" s="354"/>
      <c r="H22" s="354"/>
      <c r="I22" s="354"/>
      <c r="J22" s="354"/>
      <c r="K22" s="354"/>
      <c r="L22" s="354"/>
      <c r="M22" s="354"/>
      <c r="N22" s="354"/>
      <c r="O22" s="355"/>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92">
        <v>892417000</v>
      </c>
      <c r="C24" s="292">
        <v>1467846826</v>
      </c>
      <c r="D24" s="292">
        <v>99316174</v>
      </c>
      <c r="E24" s="292">
        <v>140064000</v>
      </c>
      <c r="F24" s="232">
        <v>0</v>
      </c>
      <c r="G24" s="232">
        <v>0</v>
      </c>
      <c r="H24" s="232">
        <v>0</v>
      </c>
      <c r="I24" s="232">
        <v>0</v>
      </c>
      <c r="J24" s="232">
        <v>30000000</v>
      </c>
      <c r="K24" s="232">
        <v>28250000</v>
      </c>
      <c r="L24" s="232">
        <v>218328000</v>
      </c>
      <c r="M24" s="232">
        <v>0</v>
      </c>
      <c r="N24" s="261">
        <f>SUM(B24:M24)</f>
        <v>2876222000</v>
      </c>
      <c r="O24" s="264">
        <v>1</v>
      </c>
    </row>
    <row r="25" spans="1:15" ht="32.1" customHeight="1">
      <c r="A25" s="21" t="s">
        <v>26</v>
      </c>
      <c r="B25" s="293">
        <v>269750000</v>
      </c>
      <c r="C25" s="293">
        <v>492888000</v>
      </c>
      <c r="D25" s="293">
        <v>189432849</v>
      </c>
      <c r="E25" s="246">
        <v>54821555</v>
      </c>
      <c r="F25" s="235">
        <v>159318122</v>
      </c>
      <c r="G25" s="235">
        <v>-17147667</v>
      </c>
      <c r="H25" s="235">
        <v>-3867833</v>
      </c>
      <c r="I25" s="235">
        <v>24551840</v>
      </c>
      <c r="J25" s="235">
        <v>0</v>
      </c>
      <c r="K25" s="235">
        <v>0</v>
      </c>
      <c r="L25" s="235">
        <v>0</v>
      </c>
      <c r="M25" s="235">
        <v>0</v>
      </c>
      <c r="N25" s="247">
        <f t="shared" ref="N25" si="0">SUM(B25:M25)</f>
        <v>1169746866</v>
      </c>
      <c r="O25" s="264">
        <f>N25/N24</f>
        <v>0.40669561181299635</v>
      </c>
    </row>
    <row r="26" spans="1:15" ht="32.1" customHeight="1">
      <c r="A26" s="21" t="s">
        <v>28</v>
      </c>
      <c r="B26" s="294">
        <v>0</v>
      </c>
      <c r="C26" s="293">
        <v>6111733</v>
      </c>
      <c r="D26" s="294">
        <v>34310006</v>
      </c>
      <c r="E26" s="293">
        <v>80507727</v>
      </c>
      <c r="F26" s="286">
        <v>93066194</v>
      </c>
      <c r="G26" s="235">
        <v>97423167</v>
      </c>
      <c r="H26" s="235">
        <v>169313702</v>
      </c>
      <c r="I26" s="235">
        <v>109189762</v>
      </c>
      <c r="J26" s="235">
        <v>0</v>
      </c>
      <c r="K26" s="235">
        <v>0</v>
      </c>
      <c r="L26" s="235">
        <v>0</v>
      </c>
      <c r="M26" s="235">
        <v>0</v>
      </c>
      <c r="N26" s="247">
        <f>SUM(B26:M26)</f>
        <v>589922291</v>
      </c>
      <c r="O26" s="264">
        <f t="array" ref="O26">N26:O26/N24</f>
        <v>0.20510318431609242</v>
      </c>
    </row>
    <row r="27" spans="1:15" ht="32.1" customHeight="1">
      <c r="A27" s="21" t="s">
        <v>196</v>
      </c>
      <c r="B27" s="292">
        <v>75758566</v>
      </c>
      <c r="C27" s="292">
        <v>15478095</v>
      </c>
      <c r="D27" s="292">
        <v>0</v>
      </c>
      <c r="E27" s="292">
        <v>0</v>
      </c>
      <c r="F27" s="232">
        <v>0</v>
      </c>
      <c r="G27" s="232">
        <v>0</v>
      </c>
      <c r="H27" s="232">
        <v>0</v>
      </c>
      <c r="I27" s="232">
        <v>0</v>
      </c>
      <c r="J27" s="232">
        <v>0</v>
      </c>
      <c r="K27" s="232">
        <v>0</v>
      </c>
      <c r="L27" s="232">
        <v>0</v>
      </c>
      <c r="M27" s="232">
        <v>0</v>
      </c>
      <c r="N27" s="247">
        <f t="shared" ref="N27:N29" si="1">SUM(B27:M27)</f>
        <v>91236661</v>
      </c>
      <c r="O27" s="264">
        <v>1</v>
      </c>
    </row>
    <row r="28" spans="1:15" ht="32.1" customHeight="1">
      <c r="A28" s="21" t="s">
        <v>197</v>
      </c>
      <c r="B28" s="294">
        <v>0</v>
      </c>
      <c r="C28" s="294">
        <v>0</v>
      </c>
      <c r="D28" s="294">
        <v>0</v>
      </c>
      <c r="E28" s="294">
        <v>0</v>
      </c>
      <c r="F28" s="235">
        <v>7243333</v>
      </c>
      <c r="G28" s="235">
        <v>0</v>
      </c>
      <c r="H28" s="235">
        <v>0</v>
      </c>
      <c r="I28" s="235">
        <v>0</v>
      </c>
      <c r="J28" s="235">
        <v>0</v>
      </c>
      <c r="K28" s="235">
        <v>0</v>
      </c>
      <c r="L28" s="235">
        <v>0</v>
      </c>
      <c r="M28" s="235">
        <v>0</v>
      </c>
      <c r="N28" s="261">
        <f t="shared" si="1"/>
        <v>7243333</v>
      </c>
      <c r="O28" s="264">
        <f>N28/N27</f>
        <v>7.9390597163567833E-2</v>
      </c>
    </row>
    <row r="29" spans="1:15" ht="32.1" customHeight="1">
      <c r="A29" s="24" t="s">
        <v>34</v>
      </c>
      <c r="B29" s="295">
        <v>8442034</v>
      </c>
      <c r="C29" s="296">
        <v>6854994</v>
      </c>
      <c r="D29" s="295">
        <v>68696300</v>
      </c>
      <c r="E29" s="295">
        <v>0</v>
      </c>
      <c r="F29" s="236">
        <v>0</v>
      </c>
      <c r="G29" s="236">
        <v>0</v>
      </c>
      <c r="H29" s="236">
        <v>0</v>
      </c>
      <c r="I29" s="236">
        <v>0</v>
      </c>
      <c r="J29" s="236">
        <v>0</v>
      </c>
      <c r="K29" s="236">
        <v>0</v>
      </c>
      <c r="L29" s="236">
        <v>0</v>
      </c>
      <c r="M29" s="236">
        <v>0</v>
      </c>
      <c r="N29" s="263">
        <f t="shared" si="1"/>
        <v>83993328</v>
      </c>
      <c r="O29" s="265">
        <f>N29/N27</f>
        <v>0.92060940283643211</v>
      </c>
    </row>
    <row r="30" spans="1:15" s="26" customFormat="1" ht="16.5" customHeight="1"/>
    <row r="31" spans="1:15" s="26" customFormat="1" ht="17.25" customHeight="1">
      <c r="M31" s="301"/>
    </row>
    <row r="32" spans="1:15" ht="5.25" customHeight="1" thickBot="1"/>
    <row r="33" spans="1:13" ht="48" customHeight="1" thickBot="1">
      <c r="A33" s="412" t="s">
        <v>198</v>
      </c>
      <c r="B33" s="413"/>
      <c r="C33" s="413"/>
      <c r="D33" s="413"/>
      <c r="E33" s="413"/>
      <c r="F33" s="413"/>
      <c r="G33" s="413"/>
      <c r="H33" s="413"/>
      <c r="I33" s="414"/>
      <c r="J33" s="30"/>
    </row>
    <row r="34" spans="1:13" ht="50.25" customHeight="1" thickBot="1">
      <c r="A34" s="39" t="s">
        <v>199</v>
      </c>
      <c r="B34" s="415" t="str">
        <f>+B12</f>
        <v>Elaborar 16 estudios y/o investigaciones con información sobre la situación de derechos de las mujeres con enfoque de género y diferencial</v>
      </c>
      <c r="C34" s="416"/>
      <c r="D34" s="416"/>
      <c r="E34" s="416"/>
      <c r="F34" s="416"/>
      <c r="G34" s="416"/>
      <c r="H34" s="416"/>
      <c r="I34" s="417"/>
      <c r="J34" s="28"/>
      <c r="M34" s="212"/>
    </row>
    <row r="35" spans="1:13" ht="18.75" customHeight="1" thickBot="1">
      <c r="A35" s="429" t="s">
        <v>39</v>
      </c>
      <c r="B35" s="88">
        <v>2024</v>
      </c>
      <c r="C35" s="88">
        <v>2025</v>
      </c>
      <c r="D35" s="88">
        <v>2026</v>
      </c>
      <c r="E35" s="88">
        <v>2027</v>
      </c>
      <c r="F35" s="88" t="s">
        <v>200</v>
      </c>
      <c r="G35" s="431" t="s">
        <v>41</v>
      </c>
      <c r="H35" s="431" t="s">
        <v>201</v>
      </c>
      <c r="I35" s="431"/>
      <c r="J35" s="28"/>
      <c r="M35" s="212"/>
    </row>
    <row r="36" spans="1:13" ht="50.25" customHeight="1" thickBot="1">
      <c r="A36" s="430"/>
      <c r="B36" s="190">
        <v>2</v>
      </c>
      <c r="C36" s="190">
        <v>4</v>
      </c>
      <c r="D36" s="190">
        <v>5</v>
      </c>
      <c r="E36" s="190">
        <v>5</v>
      </c>
      <c r="F36" s="191">
        <f>B36+C36+D36+E36</f>
        <v>16</v>
      </c>
      <c r="G36" s="431"/>
      <c r="H36" s="431"/>
      <c r="I36" s="431"/>
      <c r="J36" s="28"/>
      <c r="M36" s="213"/>
    </row>
    <row r="37" spans="1:13" ht="52.5" customHeight="1" thickBot="1">
      <c r="A37" s="40" t="s">
        <v>43</v>
      </c>
      <c r="B37" s="444">
        <v>0.72</v>
      </c>
      <c r="C37" s="445"/>
      <c r="D37" s="424" t="s">
        <v>202</v>
      </c>
      <c r="E37" s="425"/>
      <c r="F37" s="425"/>
      <c r="G37" s="425"/>
      <c r="H37" s="425"/>
      <c r="I37" s="426"/>
    </row>
    <row r="38" spans="1:13" s="29" customFormat="1" ht="48" customHeight="1" thickBot="1">
      <c r="A38" s="429" t="s">
        <v>203</v>
      </c>
      <c r="B38" s="40" t="s">
        <v>204</v>
      </c>
      <c r="C38" s="39" t="s">
        <v>87</v>
      </c>
      <c r="D38" s="410" t="s">
        <v>89</v>
      </c>
      <c r="E38" s="411"/>
      <c r="F38" s="410" t="s">
        <v>91</v>
      </c>
      <c r="G38" s="411"/>
      <c r="H38" s="41" t="s">
        <v>93</v>
      </c>
      <c r="I38" s="43" t="s">
        <v>94</v>
      </c>
      <c r="M38" s="214"/>
    </row>
    <row r="39" spans="1:13" ht="211.5" customHeight="1" thickBot="1">
      <c r="A39" s="430"/>
      <c r="B39" s="192">
        <v>0</v>
      </c>
      <c r="C39" s="34">
        <v>0</v>
      </c>
      <c r="D39" s="427" t="s">
        <v>297</v>
      </c>
      <c r="E39" s="428"/>
      <c r="F39" s="427" t="s">
        <v>298</v>
      </c>
      <c r="G39" s="428"/>
      <c r="H39" s="230" t="s">
        <v>207</v>
      </c>
      <c r="I39" s="230" t="s">
        <v>299</v>
      </c>
      <c r="M39" s="212"/>
    </row>
    <row r="40" spans="1:13" s="29" customFormat="1" ht="54" customHeight="1" thickBot="1">
      <c r="A40" s="429" t="s">
        <v>209</v>
      </c>
      <c r="B40" s="42" t="s">
        <v>204</v>
      </c>
      <c r="C40" s="41" t="s">
        <v>87</v>
      </c>
      <c r="D40" s="410" t="s">
        <v>89</v>
      </c>
      <c r="E40" s="411"/>
      <c r="F40" s="410" t="s">
        <v>91</v>
      </c>
      <c r="G40" s="411"/>
      <c r="H40" s="41" t="s">
        <v>93</v>
      </c>
      <c r="I40" s="43" t="s">
        <v>94</v>
      </c>
    </row>
    <row r="41" spans="1:13" ht="318" customHeight="1" thickBot="1">
      <c r="A41" s="430"/>
      <c r="B41" s="160">
        <v>0.3</v>
      </c>
      <c r="C41" s="160">
        <v>0.3</v>
      </c>
      <c r="D41" s="446" t="s">
        <v>300</v>
      </c>
      <c r="E41" s="447"/>
      <c r="F41" s="427" t="s">
        <v>301</v>
      </c>
      <c r="G41" s="428"/>
      <c r="H41" s="230" t="s">
        <v>207</v>
      </c>
      <c r="I41" s="32" t="s">
        <v>302</v>
      </c>
    </row>
    <row r="42" spans="1:13" s="29" customFormat="1" ht="64.5" customHeight="1" thickBot="1">
      <c r="A42" s="429" t="s">
        <v>212</v>
      </c>
      <c r="B42" s="42" t="s">
        <v>204</v>
      </c>
      <c r="C42" s="41" t="s">
        <v>87</v>
      </c>
      <c r="D42" s="410" t="s">
        <v>89</v>
      </c>
      <c r="E42" s="411"/>
      <c r="F42" s="410" t="s">
        <v>91</v>
      </c>
      <c r="G42" s="411"/>
      <c r="H42" s="41" t="s">
        <v>93</v>
      </c>
      <c r="I42" s="43" t="s">
        <v>94</v>
      </c>
    </row>
    <row r="43" spans="1:13" ht="390.75" customHeight="1">
      <c r="A43" s="430"/>
      <c r="B43" s="160">
        <v>0.3</v>
      </c>
      <c r="C43" s="160">
        <v>0.3</v>
      </c>
      <c r="D43" s="448" t="s">
        <v>303</v>
      </c>
      <c r="E43" s="449"/>
      <c r="F43" s="427" t="s">
        <v>304</v>
      </c>
      <c r="G43" s="428"/>
      <c r="H43" s="230" t="s">
        <v>207</v>
      </c>
      <c r="I43" s="32" t="s">
        <v>305</v>
      </c>
    </row>
    <row r="44" spans="1:13" s="29" customFormat="1" ht="75.75" customHeight="1" thickBot="1">
      <c r="A44" s="429" t="s">
        <v>216</v>
      </c>
      <c r="B44" s="42" t="s">
        <v>204</v>
      </c>
      <c r="C44" s="42" t="s">
        <v>87</v>
      </c>
      <c r="D44" s="410" t="s">
        <v>89</v>
      </c>
      <c r="E44" s="411"/>
      <c r="F44" s="410" t="s">
        <v>91</v>
      </c>
      <c r="G44" s="411"/>
      <c r="H44" s="41" t="s">
        <v>93</v>
      </c>
      <c r="I44" s="41" t="s">
        <v>94</v>
      </c>
    </row>
    <row r="45" spans="1:13" ht="409.5" customHeight="1">
      <c r="A45" s="430"/>
      <c r="B45" s="160">
        <v>0.3</v>
      </c>
      <c r="C45" s="160">
        <v>0.3</v>
      </c>
      <c r="D45" s="450" t="s">
        <v>306</v>
      </c>
      <c r="E45" s="451"/>
      <c r="F45" s="452" t="s">
        <v>307</v>
      </c>
      <c r="G45" s="453"/>
      <c r="H45" s="298" t="s">
        <v>207</v>
      </c>
      <c r="I45" s="288" t="s">
        <v>308</v>
      </c>
    </row>
    <row r="46" spans="1:13" s="29" customFormat="1" ht="47.25" customHeight="1">
      <c r="A46" s="429" t="s">
        <v>220</v>
      </c>
      <c r="B46" s="42" t="s">
        <v>204</v>
      </c>
      <c r="C46" s="41" t="s">
        <v>87</v>
      </c>
      <c r="D46" s="410" t="s">
        <v>89</v>
      </c>
      <c r="E46" s="411"/>
      <c r="F46" s="410" t="s">
        <v>91</v>
      </c>
      <c r="G46" s="411"/>
      <c r="H46" s="41" t="s">
        <v>93</v>
      </c>
      <c r="I46" s="43" t="s">
        <v>94</v>
      </c>
    </row>
    <row r="47" spans="1:13" ht="408.75" customHeight="1" thickBot="1">
      <c r="A47" s="430"/>
      <c r="B47" s="160">
        <v>0.3</v>
      </c>
      <c r="C47" s="160">
        <v>0.3</v>
      </c>
      <c r="D47" s="450" t="s">
        <v>309</v>
      </c>
      <c r="E47" s="451"/>
      <c r="F47" s="452" t="s">
        <v>310</v>
      </c>
      <c r="G47" s="454"/>
      <c r="H47" s="298" t="s">
        <v>207</v>
      </c>
      <c r="I47" s="288" t="s">
        <v>311</v>
      </c>
    </row>
    <row r="48" spans="1:13" s="29" customFormat="1" ht="52.5" customHeight="1" thickBot="1">
      <c r="A48" s="429" t="s">
        <v>223</v>
      </c>
      <c r="B48" s="42" t="s">
        <v>204</v>
      </c>
      <c r="C48" s="41" t="s">
        <v>87</v>
      </c>
      <c r="D48" s="410" t="s">
        <v>89</v>
      </c>
      <c r="E48" s="411"/>
      <c r="F48" s="410" t="s">
        <v>91</v>
      </c>
      <c r="G48" s="411"/>
      <c r="H48" s="41" t="s">
        <v>93</v>
      </c>
      <c r="I48" s="43" t="s">
        <v>94</v>
      </c>
    </row>
    <row r="49" spans="1:9" ht="360.75" customHeight="1" thickBot="1">
      <c r="A49" s="430"/>
      <c r="B49" s="160">
        <v>0.3</v>
      </c>
      <c r="C49" s="35">
        <v>0.1</v>
      </c>
      <c r="D49" s="450" t="s">
        <v>312</v>
      </c>
      <c r="E49" s="451"/>
      <c r="F49" s="452" t="s">
        <v>313</v>
      </c>
      <c r="G49" s="454"/>
      <c r="H49" s="288" t="s">
        <v>314</v>
      </c>
      <c r="I49" s="288" t="s">
        <v>315</v>
      </c>
    </row>
    <row r="50" spans="1:9" ht="35.1" customHeight="1" thickBot="1">
      <c r="A50" s="429" t="s">
        <v>228</v>
      </c>
      <c r="B50" s="41" t="s">
        <v>204</v>
      </c>
      <c r="C50" s="39" t="s">
        <v>87</v>
      </c>
      <c r="D50" s="410" t="s">
        <v>89</v>
      </c>
      <c r="E50" s="411"/>
      <c r="F50" s="410" t="s">
        <v>91</v>
      </c>
      <c r="G50" s="411"/>
      <c r="H50" s="41" t="s">
        <v>93</v>
      </c>
      <c r="I50" s="43" t="s">
        <v>94</v>
      </c>
    </row>
    <row r="51" spans="1:9" ht="370.5" customHeight="1" thickBot="1">
      <c r="A51" s="430"/>
      <c r="B51" s="160">
        <v>0.5</v>
      </c>
      <c r="C51" s="160">
        <v>0.5</v>
      </c>
      <c r="D51" s="450" t="s">
        <v>316</v>
      </c>
      <c r="E51" s="451"/>
      <c r="F51" s="452" t="s">
        <v>317</v>
      </c>
      <c r="G51" s="454"/>
      <c r="H51" s="298" t="s">
        <v>318</v>
      </c>
      <c r="I51" s="298" t="s">
        <v>319</v>
      </c>
    </row>
    <row r="52" spans="1:9" ht="35.1" customHeight="1" thickBot="1">
      <c r="A52" s="429" t="s">
        <v>232</v>
      </c>
      <c r="B52" s="41" t="s">
        <v>204</v>
      </c>
      <c r="C52" s="41" t="s">
        <v>87</v>
      </c>
      <c r="D52" s="410" t="s">
        <v>89</v>
      </c>
      <c r="E52" s="411"/>
      <c r="F52" s="410" t="s">
        <v>91</v>
      </c>
      <c r="G52" s="411"/>
      <c r="H52" s="41" t="s">
        <v>93</v>
      </c>
      <c r="I52" s="43" t="s">
        <v>94</v>
      </c>
    </row>
    <row r="53" spans="1:9" ht="330" customHeight="1" thickBot="1">
      <c r="A53" s="430"/>
      <c r="B53" s="266">
        <v>0.2</v>
      </c>
      <c r="C53" s="267">
        <v>0.2</v>
      </c>
      <c r="D53" s="450" t="s">
        <v>320</v>
      </c>
      <c r="E53" s="451"/>
      <c r="F53" s="452" t="s">
        <v>321</v>
      </c>
      <c r="G53" s="454"/>
      <c r="H53" s="299" t="s">
        <v>207</v>
      </c>
      <c r="I53" s="298" t="s">
        <v>322</v>
      </c>
    </row>
    <row r="54" spans="1:9" ht="35.1" customHeight="1" thickBot="1">
      <c r="A54" s="429" t="s">
        <v>236</v>
      </c>
      <c r="B54" s="41" t="s">
        <v>204</v>
      </c>
      <c r="C54" s="39" t="s">
        <v>87</v>
      </c>
      <c r="D54" s="410" t="s">
        <v>89</v>
      </c>
      <c r="E54" s="411"/>
      <c r="F54" s="410" t="s">
        <v>91</v>
      </c>
      <c r="G54" s="411"/>
      <c r="H54" s="41" t="s">
        <v>93</v>
      </c>
      <c r="I54" s="43" t="s">
        <v>94</v>
      </c>
    </row>
    <row r="55" spans="1:9" ht="120.75" customHeight="1" thickBot="1">
      <c r="A55" s="430"/>
      <c r="B55" s="266">
        <v>0.2</v>
      </c>
      <c r="C55" s="35"/>
      <c r="D55" s="344"/>
      <c r="E55" s="345"/>
      <c r="F55" s="344"/>
      <c r="G55" s="345"/>
      <c r="H55" s="31"/>
      <c r="I55" s="31"/>
    </row>
    <row r="56" spans="1:9" ht="35.1" customHeight="1" thickBot="1">
      <c r="A56" s="429" t="s">
        <v>237</v>
      </c>
      <c r="B56" s="41" t="s">
        <v>204</v>
      </c>
      <c r="C56" s="39" t="s">
        <v>87</v>
      </c>
      <c r="D56" s="410" t="s">
        <v>89</v>
      </c>
      <c r="E56" s="411"/>
      <c r="F56" s="410" t="s">
        <v>91</v>
      </c>
      <c r="G56" s="411"/>
      <c r="H56" s="41" t="s">
        <v>93</v>
      </c>
      <c r="I56" s="43" t="s">
        <v>94</v>
      </c>
    </row>
    <row r="57" spans="1:9" ht="120.75" customHeight="1" thickBot="1">
      <c r="A57" s="430"/>
      <c r="B57" s="266">
        <v>0.2</v>
      </c>
      <c r="C57" s="35"/>
      <c r="D57" s="344"/>
      <c r="E57" s="345"/>
      <c r="F57" s="344"/>
      <c r="G57" s="345"/>
      <c r="H57" s="31"/>
      <c r="I57" s="33"/>
    </row>
    <row r="58" spans="1:9" ht="35.1" customHeight="1" thickBot="1">
      <c r="A58" s="429" t="s">
        <v>238</v>
      </c>
      <c r="B58" s="41" t="s">
        <v>204</v>
      </c>
      <c r="C58" s="39" t="s">
        <v>87</v>
      </c>
      <c r="D58" s="410" t="s">
        <v>89</v>
      </c>
      <c r="E58" s="411"/>
      <c r="F58" s="410" t="s">
        <v>91</v>
      </c>
      <c r="G58" s="411"/>
      <c r="H58" s="41" t="s">
        <v>93</v>
      </c>
      <c r="I58" s="43" t="s">
        <v>94</v>
      </c>
    </row>
    <row r="59" spans="1:9" ht="120.75" customHeight="1" thickBot="1">
      <c r="A59" s="430"/>
      <c r="B59" s="266">
        <v>0.7</v>
      </c>
      <c r="C59" s="35"/>
      <c r="D59" s="344"/>
      <c r="E59" s="345"/>
      <c r="F59" s="432"/>
      <c r="G59" s="432"/>
      <c r="H59" s="31"/>
      <c r="I59" s="31"/>
    </row>
    <row r="60" spans="1:9" ht="35.1" customHeight="1" thickBot="1">
      <c r="A60" s="429" t="s">
        <v>239</v>
      </c>
      <c r="B60" s="41" t="s">
        <v>204</v>
      </c>
      <c r="C60" s="39" t="s">
        <v>87</v>
      </c>
      <c r="D60" s="410" t="s">
        <v>89</v>
      </c>
      <c r="E60" s="411"/>
      <c r="F60" s="410" t="s">
        <v>91</v>
      </c>
      <c r="G60" s="411"/>
      <c r="H60" s="41" t="s">
        <v>93</v>
      </c>
      <c r="I60" s="43" t="s">
        <v>94</v>
      </c>
    </row>
    <row r="61" spans="1:9" ht="120.75" customHeight="1" thickBot="1">
      <c r="A61" s="430"/>
      <c r="B61" s="267">
        <v>0.7</v>
      </c>
      <c r="C61" s="35"/>
      <c r="D61" s="344"/>
      <c r="E61" s="345"/>
      <c r="F61" s="344"/>
      <c r="G61" s="345"/>
      <c r="H61" s="31"/>
      <c r="I61" s="31"/>
    </row>
    <row r="62" spans="1:9">
      <c r="B62" s="196">
        <f>+B61+B59+B57+B55+B53+B51+B49+B47+B45+B43+B41</f>
        <v>3.9999999999999991</v>
      </c>
      <c r="C62" s="196">
        <f>+C61+C59+C57+C55+C53+C51+C49+C47+C45+C43+C41</f>
        <v>2</v>
      </c>
    </row>
    <row r="64" spans="1:9" s="28" customFormat="1" ht="30" customHeight="1">
      <c r="A64" s="1"/>
      <c r="B64" s="1"/>
      <c r="C64" s="1"/>
      <c r="D64" s="1"/>
      <c r="E64" s="1"/>
      <c r="F64" s="1"/>
      <c r="G64" s="1"/>
      <c r="H64" s="1"/>
      <c r="I64" s="1"/>
    </row>
    <row r="65" spans="1:9" ht="34.5" customHeight="1">
      <c r="A65" s="356" t="s">
        <v>57</v>
      </c>
      <c r="B65" s="356"/>
      <c r="C65" s="356"/>
      <c r="D65" s="356"/>
      <c r="E65" s="356"/>
      <c r="F65" s="356"/>
      <c r="G65" s="356"/>
      <c r="H65" s="356"/>
      <c r="I65" s="356"/>
    </row>
    <row r="66" spans="1:9" ht="67.5" customHeight="1">
      <c r="A66" s="44" t="s">
        <v>58</v>
      </c>
      <c r="B66" s="357" t="s">
        <v>323</v>
      </c>
      <c r="C66" s="358"/>
      <c r="D66" s="357" t="s">
        <v>324</v>
      </c>
      <c r="E66" s="358"/>
      <c r="F66" s="357" t="s">
        <v>325</v>
      </c>
      <c r="G66" s="358"/>
      <c r="H66" s="359" t="s">
        <v>326</v>
      </c>
      <c r="I66" s="360"/>
    </row>
    <row r="67" spans="1:9" ht="45.75" customHeight="1">
      <c r="A67" s="44" t="s">
        <v>244</v>
      </c>
      <c r="B67" s="323">
        <v>0.36</v>
      </c>
      <c r="C67" s="455"/>
      <c r="D67" s="323">
        <v>0.12</v>
      </c>
      <c r="E67" s="455"/>
      <c r="F67" s="323">
        <v>0.24</v>
      </c>
      <c r="G67" s="455"/>
      <c r="H67" s="323"/>
      <c r="I67" s="324"/>
    </row>
    <row r="68" spans="1:9" ht="30" customHeight="1">
      <c r="A68" s="325" t="s">
        <v>170</v>
      </c>
      <c r="B68" s="92" t="s">
        <v>85</v>
      </c>
      <c r="C68" s="92" t="s">
        <v>87</v>
      </c>
      <c r="D68" s="92" t="s">
        <v>85</v>
      </c>
      <c r="E68" s="92" t="s">
        <v>87</v>
      </c>
      <c r="F68" s="92" t="s">
        <v>85</v>
      </c>
      <c r="G68" s="92" t="s">
        <v>87</v>
      </c>
      <c r="H68" s="92" t="s">
        <v>85</v>
      </c>
      <c r="I68" s="92" t="s">
        <v>87</v>
      </c>
    </row>
    <row r="69" spans="1:9" ht="30" customHeight="1">
      <c r="A69" s="326"/>
      <c r="B69" s="46">
        <v>0</v>
      </c>
      <c r="C69" s="46">
        <v>0</v>
      </c>
      <c r="D69" s="46">
        <v>0</v>
      </c>
      <c r="E69" s="46">
        <v>0</v>
      </c>
      <c r="F69" s="46">
        <v>0</v>
      </c>
      <c r="G69" s="46">
        <v>0</v>
      </c>
      <c r="H69" s="50"/>
      <c r="I69" s="46"/>
    </row>
    <row r="70" spans="1:9" ht="59.25" customHeight="1">
      <c r="A70" s="44" t="s">
        <v>245</v>
      </c>
      <c r="B70" s="456" t="s">
        <v>297</v>
      </c>
      <c r="C70" s="457"/>
      <c r="D70" s="456" t="s">
        <v>297</v>
      </c>
      <c r="E70" s="457"/>
      <c r="F70" s="456" t="s">
        <v>297</v>
      </c>
      <c r="G70" s="457"/>
      <c r="H70" s="363"/>
      <c r="I70" s="364"/>
    </row>
    <row r="71" spans="1:9" ht="66.75" customHeight="1">
      <c r="A71" s="44" t="s">
        <v>249</v>
      </c>
      <c r="B71" s="456" t="s">
        <v>327</v>
      </c>
      <c r="C71" s="457"/>
      <c r="D71" s="456" t="s">
        <v>327</v>
      </c>
      <c r="E71" s="457"/>
      <c r="F71" s="456" t="s">
        <v>327</v>
      </c>
      <c r="G71" s="457"/>
      <c r="H71" s="350"/>
      <c r="I71" s="351"/>
    </row>
    <row r="72" spans="1:9" ht="30.75" customHeight="1">
      <c r="A72" s="325" t="s">
        <v>172</v>
      </c>
      <c r="B72" s="92" t="s">
        <v>85</v>
      </c>
      <c r="C72" s="92" t="s">
        <v>87</v>
      </c>
      <c r="D72" s="92" t="s">
        <v>85</v>
      </c>
      <c r="E72" s="92" t="s">
        <v>87</v>
      </c>
      <c r="F72" s="92" t="s">
        <v>85</v>
      </c>
      <c r="G72" s="92" t="s">
        <v>87</v>
      </c>
      <c r="H72" s="92" t="s">
        <v>85</v>
      </c>
      <c r="I72" s="92" t="s">
        <v>87</v>
      </c>
    </row>
    <row r="73" spans="1:9" ht="30.75" customHeight="1">
      <c r="A73" s="326"/>
      <c r="B73" s="46">
        <v>0</v>
      </c>
      <c r="C73" s="46">
        <v>0.02</v>
      </c>
      <c r="D73" s="46">
        <v>0.05</v>
      </c>
      <c r="E73" s="46">
        <v>0.05</v>
      </c>
      <c r="F73" s="46">
        <v>0.1</v>
      </c>
      <c r="G73" s="47">
        <v>0.1</v>
      </c>
      <c r="H73" s="50"/>
      <c r="I73" s="47"/>
    </row>
    <row r="74" spans="1:9" ht="147" customHeight="1">
      <c r="A74" s="44" t="s">
        <v>245</v>
      </c>
      <c r="B74" s="458" t="s">
        <v>328</v>
      </c>
      <c r="C74" s="459"/>
      <c r="D74" s="458" t="s">
        <v>329</v>
      </c>
      <c r="E74" s="459"/>
      <c r="F74" s="458" t="s">
        <v>330</v>
      </c>
      <c r="G74" s="459"/>
      <c r="H74" s="406"/>
      <c r="I74" s="407"/>
    </row>
    <row r="75" spans="1:9" ht="135" customHeight="1">
      <c r="A75" s="44" t="s">
        <v>249</v>
      </c>
      <c r="B75" s="460" t="s">
        <v>331</v>
      </c>
      <c r="C75" s="461"/>
      <c r="D75" s="460" t="s">
        <v>332</v>
      </c>
      <c r="E75" s="461"/>
      <c r="F75" s="460" t="s">
        <v>333</v>
      </c>
      <c r="G75" s="461"/>
      <c r="H75" s="350"/>
      <c r="I75" s="351"/>
    </row>
    <row r="76" spans="1:9" ht="30.75" customHeight="1">
      <c r="A76" s="325" t="s">
        <v>173</v>
      </c>
      <c r="B76" s="92" t="s">
        <v>85</v>
      </c>
      <c r="C76" s="92" t="s">
        <v>87</v>
      </c>
      <c r="D76" s="92" t="s">
        <v>85</v>
      </c>
      <c r="E76" s="92" t="s">
        <v>87</v>
      </c>
      <c r="F76" s="92" t="s">
        <v>85</v>
      </c>
      <c r="G76" s="92" t="s">
        <v>87</v>
      </c>
      <c r="H76" s="92" t="s">
        <v>85</v>
      </c>
      <c r="I76" s="92" t="s">
        <v>87</v>
      </c>
    </row>
    <row r="77" spans="1:9" ht="30.75" customHeight="1">
      <c r="A77" s="326"/>
      <c r="B77" s="46">
        <v>0.1</v>
      </c>
      <c r="C77" s="46">
        <v>0.1</v>
      </c>
      <c r="D77" s="46">
        <v>0.05</v>
      </c>
      <c r="E77" s="46">
        <v>0.05</v>
      </c>
      <c r="F77" s="46">
        <v>0.15</v>
      </c>
      <c r="G77" s="47">
        <v>0.15</v>
      </c>
      <c r="H77" s="50"/>
      <c r="I77" s="47"/>
    </row>
    <row r="78" spans="1:9" ht="319.5" customHeight="1">
      <c r="A78" s="44" t="s">
        <v>245</v>
      </c>
      <c r="B78" s="458" t="s">
        <v>334</v>
      </c>
      <c r="C78" s="459"/>
      <c r="D78" s="458" t="s">
        <v>335</v>
      </c>
      <c r="E78" s="459"/>
      <c r="F78" s="462" t="s">
        <v>336</v>
      </c>
      <c r="G78" s="463"/>
      <c r="H78" s="350"/>
      <c r="I78" s="351"/>
    </row>
    <row r="79" spans="1:9" ht="212.25" customHeight="1">
      <c r="A79" s="44" t="s">
        <v>249</v>
      </c>
      <c r="B79" s="456" t="s">
        <v>337</v>
      </c>
      <c r="C79" s="457"/>
      <c r="D79" s="456" t="s">
        <v>338</v>
      </c>
      <c r="E79" s="457"/>
      <c r="F79" s="456" t="s">
        <v>339</v>
      </c>
      <c r="G79" s="457"/>
      <c r="H79" s="350"/>
      <c r="I79" s="351"/>
    </row>
    <row r="80" spans="1:9" ht="30.75" customHeight="1">
      <c r="A80" s="325" t="s">
        <v>174</v>
      </c>
      <c r="B80" s="92" t="s">
        <v>85</v>
      </c>
      <c r="C80" s="92" t="s">
        <v>87</v>
      </c>
      <c r="D80" s="92" t="s">
        <v>85</v>
      </c>
      <c r="E80" s="92" t="s">
        <v>87</v>
      </c>
      <c r="F80" s="92" t="s">
        <v>85</v>
      </c>
      <c r="G80" s="92" t="s">
        <v>87</v>
      </c>
      <c r="H80" s="92" t="s">
        <v>85</v>
      </c>
      <c r="I80" s="92" t="s">
        <v>87</v>
      </c>
    </row>
    <row r="81" spans="1:9" ht="30.75" customHeight="1">
      <c r="A81" s="326"/>
      <c r="B81" s="46">
        <v>0.1</v>
      </c>
      <c r="C81" s="46">
        <v>0.1</v>
      </c>
      <c r="D81" s="46">
        <v>0.05</v>
      </c>
      <c r="E81" s="46">
        <v>0.05</v>
      </c>
      <c r="F81" s="46">
        <v>0.15</v>
      </c>
      <c r="G81" s="47">
        <v>0.15</v>
      </c>
      <c r="H81" s="50"/>
      <c r="I81" s="47"/>
    </row>
    <row r="82" spans="1:9" ht="312" customHeight="1">
      <c r="A82" s="44" t="s">
        <v>245</v>
      </c>
      <c r="B82" s="458" t="s">
        <v>340</v>
      </c>
      <c r="C82" s="459"/>
      <c r="D82" s="458" t="s">
        <v>341</v>
      </c>
      <c r="E82" s="459"/>
      <c r="F82" s="458" t="s">
        <v>342</v>
      </c>
      <c r="G82" s="459"/>
      <c r="H82" s="350"/>
      <c r="I82" s="351"/>
    </row>
    <row r="83" spans="1:9" ht="154.5" customHeight="1">
      <c r="A83" s="44" t="s">
        <v>249</v>
      </c>
      <c r="B83" s="464" t="s">
        <v>343</v>
      </c>
      <c r="C83" s="465"/>
      <c r="D83" s="464" t="s">
        <v>344</v>
      </c>
      <c r="E83" s="465"/>
      <c r="F83" s="464" t="s">
        <v>345</v>
      </c>
      <c r="G83" s="465"/>
      <c r="H83" s="350"/>
      <c r="I83" s="351"/>
    </row>
    <row r="84" spans="1:9" ht="30" customHeight="1">
      <c r="A84" s="325" t="s">
        <v>176</v>
      </c>
      <c r="B84" s="92" t="s">
        <v>85</v>
      </c>
      <c r="C84" s="92" t="s">
        <v>87</v>
      </c>
      <c r="D84" s="92" t="s">
        <v>85</v>
      </c>
      <c r="E84" s="92" t="s">
        <v>87</v>
      </c>
      <c r="F84" s="92" t="s">
        <v>85</v>
      </c>
      <c r="G84" s="92" t="s">
        <v>87</v>
      </c>
      <c r="H84" s="92" t="s">
        <v>85</v>
      </c>
      <c r="I84" s="92" t="s">
        <v>87</v>
      </c>
    </row>
    <row r="85" spans="1:9" ht="30" customHeight="1">
      <c r="A85" s="326"/>
      <c r="B85" s="46">
        <v>0.1</v>
      </c>
      <c r="C85" s="46">
        <v>0.1</v>
      </c>
      <c r="D85" s="46">
        <v>0.05</v>
      </c>
      <c r="E85" s="46">
        <v>0.05</v>
      </c>
      <c r="F85" s="46">
        <v>0.15</v>
      </c>
      <c r="G85" s="47">
        <v>0.15</v>
      </c>
      <c r="H85" s="50"/>
      <c r="I85" s="47"/>
    </row>
    <row r="86" spans="1:9" ht="377.25" customHeight="1">
      <c r="A86" s="44" t="s">
        <v>245</v>
      </c>
      <c r="B86" s="466" t="s">
        <v>346</v>
      </c>
      <c r="C86" s="467"/>
      <c r="D86" s="466" t="s">
        <v>347</v>
      </c>
      <c r="E86" s="467"/>
      <c r="F86" s="468" t="s">
        <v>348</v>
      </c>
      <c r="G86" s="469"/>
      <c r="H86" s="405"/>
      <c r="I86" s="405"/>
    </row>
    <row r="87" spans="1:9" ht="147.75" customHeight="1">
      <c r="A87" s="44" t="s">
        <v>249</v>
      </c>
      <c r="B87" s="456" t="s">
        <v>349</v>
      </c>
      <c r="C87" s="470"/>
      <c r="D87" s="456" t="s">
        <v>350</v>
      </c>
      <c r="E87" s="470"/>
      <c r="F87" s="456" t="s">
        <v>351</v>
      </c>
      <c r="G87" s="470"/>
      <c r="H87" s="333"/>
      <c r="I87" s="332"/>
    </row>
    <row r="88" spans="1:9" ht="29.25" customHeight="1">
      <c r="A88" s="325" t="s">
        <v>177</v>
      </c>
      <c r="B88" s="92" t="s">
        <v>85</v>
      </c>
      <c r="C88" s="92" t="s">
        <v>87</v>
      </c>
      <c r="D88" s="92" t="s">
        <v>85</v>
      </c>
      <c r="E88" s="92" t="s">
        <v>87</v>
      </c>
      <c r="F88" s="92" t="s">
        <v>85</v>
      </c>
      <c r="G88" s="92" t="s">
        <v>87</v>
      </c>
      <c r="H88" s="92" t="s">
        <v>85</v>
      </c>
      <c r="I88" s="92" t="s">
        <v>87</v>
      </c>
    </row>
    <row r="89" spans="1:9" ht="29.25" customHeight="1">
      <c r="A89" s="326"/>
      <c r="B89" s="46">
        <v>0.15</v>
      </c>
      <c r="C89" s="46">
        <v>0.15</v>
      </c>
      <c r="D89" s="46">
        <v>0.1</v>
      </c>
      <c r="E89" s="46">
        <v>0.1</v>
      </c>
      <c r="F89" s="46">
        <v>0.15</v>
      </c>
      <c r="G89" s="46">
        <v>0.15</v>
      </c>
      <c r="H89" s="50"/>
      <c r="I89" s="47"/>
    </row>
    <row r="90" spans="1:9" ht="327" customHeight="1">
      <c r="A90" s="44" t="s">
        <v>245</v>
      </c>
      <c r="B90" s="456" t="s">
        <v>352</v>
      </c>
      <c r="C90" s="470"/>
      <c r="D90" s="456" t="s">
        <v>353</v>
      </c>
      <c r="E90" s="470"/>
      <c r="F90" s="464" t="s">
        <v>354</v>
      </c>
      <c r="G90" s="465"/>
      <c r="H90" s="342"/>
      <c r="I90" s="342"/>
    </row>
    <row r="91" spans="1:9" ht="174" customHeight="1">
      <c r="A91" s="44" t="s">
        <v>249</v>
      </c>
      <c r="B91" s="456" t="s">
        <v>355</v>
      </c>
      <c r="C91" s="470"/>
      <c r="D91" s="456" t="s">
        <v>356</v>
      </c>
      <c r="E91" s="470"/>
      <c r="F91" s="456" t="s">
        <v>357</v>
      </c>
      <c r="G91" s="470"/>
      <c r="H91" s="333"/>
      <c r="I91" s="332"/>
    </row>
    <row r="92" spans="1:9" ht="24.95" customHeight="1">
      <c r="A92" s="325" t="s">
        <v>178</v>
      </c>
      <c r="B92" s="92" t="s">
        <v>85</v>
      </c>
      <c r="C92" s="92" t="s">
        <v>87</v>
      </c>
      <c r="D92" s="92" t="s">
        <v>85</v>
      </c>
      <c r="E92" s="92" t="s">
        <v>87</v>
      </c>
      <c r="F92" s="92" t="s">
        <v>85</v>
      </c>
      <c r="G92" s="92" t="s">
        <v>87</v>
      </c>
      <c r="H92" s="92" t="s">
        <v>85</v>
      </c>
      <c r="I92" s="92" t="s">
        <v>87</v>
      </c>
    </row>
    <row r="93" spans="1:9" ht="24.95" customHeight="1">
      <c r="A93" s="326"/>
      <c r="B93" s="46">
        <v>0.15</v>
      </c>
      <c r="C93" s="46">
        <v>0.15</v>
      </c>
      <c r="D93" s="46">
        <v>0.1</v>
      </c>
      <c r="E93" s="46">
        <v>0.1</v>
      </c>
      <c r="F93" s="46">
        <v>0.05</v>
      </c>
      <c r="G93" s="47">
        <v>0.05</v>
      </c>
      <c r="H93" s="50"/>
      <c r="I93" s="47"/>
    </row>
    <row r="94" spans="1:9" ht="363.75" customHeight="1">
      <c r="A94" s="44" t="s">
        <v>245</v>
      </c>
      <c r="B94" s="471" t="s">
        <v>358</v>
      </c>
      <c r="C94" s="471"/>
      <c r="D94" s="471" t="s">
        <v>359</v>
      </c>
      <c r="E94" s="471"/>
      <c r="F94" s="472" t="s">
        <v>360</v>
      </c>
      <c r="G94" s="472"/>
      <c r="H94" s="342"/>
      <c r="I94" s="342"/>
    </row>
    <row r="95" spans="1:9" ht="265.5" customHeight="1">
      <c r="A95" s="44" t="s">
        <v>249</v>
      </c>
      <c r="B95" s="456" t="s">
        <v>361</v>
      </c>
      <c r="C95" s="470"/>
      <c r="D95" s="456" t="s">
        <v>362</v>
      </c>
      <c r="E95" s="470"/>
      <c r="F95" s="456" t="s">
        <v>363</v>
      </c>
      <c r="G95" s="470"/>
      <c r="H95" s="333"/>
      <c r="I95" s="332"/>
    </row>
    <row r="96" spans="1:9" ht="24.95" customHeight="1">
      <c r="A96" s="325" t="s">
        <v>179</v>
      </c>
      <c r="B96" s="92" t="s">
        <v>85</v>
      </c>
      <c r="C96" s="92" t="s">
        <v>87</v>
      </c>
      <c r="D96" s="92" t="s">
        <v>85</v>
      </c>
      <c r="E96" s="92" t="s">
        <v>87</v>
      </c>
      <c r="F96" s="92" t="s">
        <v>85</v>
      </c>
      <c r="G96" s="92" t="s">
        <v>87</v>
      </c>
      <c r="H96" s="92" t="s">
        <v>85</v>
      </c>
      <c r="I96" s="92" t="s">
        <v>87</v>
      </c>
    </row>
    <row r="97" spans="1:9" ht="24.95" customHeight="1">
      <c r="A97" s="326"/>
      <c r="B97" s="46">
        <v>0.15</v>
      </c>
      <c r="C97" s="46">
        <v>0.15</v>
      </c>
      <c r="D97" s="46">
        <v>0.1</v>
      </c>
      <c r="E97" s="46">
        <v>0.1</v>
      </c>
      <c r="F97" s="46">
        <v>0.05</v>
      </c>
      <c r="G97" s="46">
        <v>0.05</v>
      </c>
      <c r="H97" s="50"/>
      <c r="I97" s="47"/>
    </row>
    <row r="98" spans="1:9" ht="279" customHeight="1">
      <c r="A98" s="44" t="s">
        <v>245</v>
      </c>
      <c r="B98" s="456" t="s">
        <v>364</v>
      </c>
      <c r="C98" s="470"/>
      <c r="D98" s="456" t="s">
        <v>365</v>
      </c>
      <c r="E98" s="470"/>
      <c r="F98" s="456" t="s">
        <v>366</v>
      </c>
      <c r="G98" s="470"/>
      <c r="H98" s="342"/>
      <c r="I98" s="342"/>
    </row>
    <row r="99" spans="1:9" ht="189" customHeight="1">
      <c r="A99" s="44" t="s">
        <v>249</v>
      </c>
      <c r="B99" s="456" t="s">
        <v>367</v>
      </c>
      <c r="C99" s="470"/>
      <c r="D99" s="456" t="s">
        <v>368</v>
      </c>
      <c r="E99" s="470"/>
      <c r="F99" s="456" t="s">
        <v>369</v>
      </c>
      <c r="G99" s="470"/>
      <c r="H99" s="333"/>
      <c r="I99" s="332"/>
    </row>
    <row r="100" spans="1:9" ht="24.95" customHeight="1">
      <c r="A100" s="325" t="s">
        <v>181</v>
      </c>
      <c r="B100" s="92" t="s">
        <v>85</v>
      </c>
      <c r="C100" s="92" t="s">
        <v>87</v>
      </c>
      <c r="D100" s="92" t="s">
        <v>85</v>
      </c>
      <c r="E100" s="92" t="s">
        <v>87</v>
      </c>
      <c r="F100" s="92" t="s">
        <v>85</v>
      </c>
      <c r="G100" s="92" t="s">
        <v>87</v>
      </c>
      <c r="H100" s="92" t="s">
        <v>85</v>
      </c>
      <c r="I100" s="92" t="s">
        <v>87</v>
      </c>
    </row>
    <row r="101" spans="1:9" ht="24.95" customHeight="1">
      <c r="A101" s="326"/>
      <c r="B101" s="46">
        <v>0.25</v>
      </c>
      <c r="C101" s="48"/>
      <c r="D101" s="46">
        <v>0.1</v>
      </c>
      <c r="E101" s="46"/>
      <c r="F101" s="46">
        <v>0.05</v>
      </c>
      <c r="G101" s="47"/>
      <c r="H101" s="50"/>
      <c r="I101" s="47"/>
    </row>
    <row r="102" spans="1:9" ht="80.25" customHeight="1">
      <c r="A102" s="44" t="s">
        <v>245</v>
      </c>
      <c r="B102" s="342"/>
      <c r="C102" s="342"/>
      <c r="D102" s="342"/>
      <c r="E102" s="342"/>
      <c r="F102" s="342"/>
      <c r="G102" s="342"/>
      <c r="H102" s="342"/>
      <c r="I102" s="342"/>
    </row>
    <row r="103" spans="1:9" ht="80.25" customHeight="1">
      <c r="A103" s="44" t="s">
        <v>249</v>
      </c>
      <c r="B103" s="333"/>
      <c r="C103" s="332"/>
      <c r="D103" s="333"/>
      <c r="E103" s="332"/>
      <c r="F103" s="333"/>
      <c r="G103" s="332"/>
      <c r="H103" s="333"/>
      <c r="I103" s="332"/>
    </row>
    <row r="104" spans="1:9" ht="24.95" customHeight="1">
      <c r="A104" s="325" t="s">
        <v>182</v>
      </c>
      <c r="B104" s="92" t="s">
        <v>85</v>
      </c>
      <c r="C104" s="92" t="s">
        <v>87</v>
      </c>
      <c r="D104" s="92" t="s">
        <v>85</v>
      </c>
      <c r="E104" s="92" t="s">
        <v>87</v>
      </c>
      <c r="F104" s="92" t="s">
        <v>85</v>
      </c>
      <c r="G104" s="92" t="s">
        <v>87</v>
      </c>
      <c r="H104" s="92" t="s">
        <v>85</v>
      </c>
      <c r="I104" s="92" t="s">
        <v>87</v>
      </c>
    </row>
    <row r="105" spans="1:9" ht="24.95" customHeight="1">
      <c r="A105" s="326"/>
      <c r="B105" s="46">
        <v>0</v>
      </c>
      <c r="C105" s="48"/>
      <c r="D105" s="46">
        <v>0.1</v>
      </c>
      <c r="E105" s="46"/>
      <c r="F105" s="46">
        <v>0.05</v>
      </c>
      <c r="G105" s="47"/>
      <c r="H105" s="50"/>
      <c r="I105" s="47"/>
    </row>
    <row r="106" spans="1:9" ht="80.25" customHeight="1">
      <c r="A106" s="44" t="s">
        <v>245</v>
      </c>
      <c r="B106" s="342"/>
      <c r="C106" s="342"/>
      <c r="D106" s="342"/>
      <c r="E106" s="342"/>
      <c r="F106" s="342"/>
      <c r="G106" s="342"/>
      <c r="H106" s="342"/>
      <c r="I106" s="342"/>
    </row>
    <row r="107" spans="1:9" ht="80.25" customHeight="1">
      <c r="A107" s="44" t="s">
        <v>249</v>
      </c>
      <c r="B107" s="333"/>
      <c r="C107" s="332"/>
      <c r="D107" s="333"/>
      <c r="E107" s="332"/>
      <c r="F107" s="333"/>
      <c r="G107" s="332"/>
      <c r="H107" s="333"/>
      <c r="I107" s="332"/>
    </row>
    <row r="108" spans="1:9" ht="24.95" customHeight="1">
      <c r="A108" s="325" t="s">
        <v>183</v>
      </c>
      <c r="B108" s="92" t="s">
        <v>85</v>
      </c>
      <c r="C108" s="92" t="s">
        <v>87</v>
      </c>
      <c r="D108" s="92" t="s">
        <v>85</v>
      </c>
      <c r="E108" s="92" t="s">
        <v>87</v>
      </c>
      <c r="F108" s="92" t="s">
        <v>85</v>
      </c>
      <c r="G108" s="92" t="s">
        <v>87</v>
      </c>
      <c r="H108" s="92" t="s">
        <v>85</v>
      </c>
      <c r="I108" s="92" t="s">
        <v>87</v>
      </c>
    </row>
    <row r="109" spans="1:9" ht="24.95" customHeight="1">
      <c r="A109" s="326"/>
      <c r="B109" s="46">
        <v>0</v>
      </c>
      <c r="C109" s="48"/>
      <c r="D109" s="46">
        <v>0.1</v>
      </c>
      <c r="E109" s="46"/>
      <c r="F109" s="46">
        <v>0.05</v>
      </c>
      <c r="G109" s="47"/>
      <c r="H109" s="50"/>
      <c r="I109" s="47"/>
    </row>
    <row r="110" spans="1:9" ht="80.25" customHeight="1">
      <c r="A110" s="44" t="s">
        <v>245</v>
      </c>
      <c r="B110" s="342"/>
      <c r="C110" s="342"/>
      <c r="D110" s="342"/>
      <c r="E110" s="342"/>
      <c r="F110" s="342"/>
      <c r="G110" s="342"/>
      <c r="H110" s="342"/>
      <c r="I110" s="342"/>
    </row>
    <row r="111" spans="1:9" ht="80.25" customHeight="1">
      <c r="A111" s="44" t="s">
        <v>249</v>
      </c>
      <c r="B111" s="333"/>
      <c r="C111" s="332"/>
      <c r="D111" s="333"/>
      <c r="E111" s="332"/>
      <c r="F111" s="333"/>
      <c r="G111" s="332"/>
      <c r="H111" s="333"/>
      <c r="I111" s="332"/>
    </row>
    <row r="112" spans="1:9" ht="24.95" customHeight="1">
      <c r="A112" s="325" t="s">
        <v>184</v>
      </c>
      <c r="B112" s="92" t="s">
        <v>85</v>
      </c>
      <c r="C112" s="92" t="s">
        <v>87</v>
      </c>
      <c r="D112" s="92" t="s">
        <v>85</v>
      </c>
      <c r="E112" s="92" t="s">
        <v>87</v>
      </c>
      <c r="F112" s="92" t="s">
        <v>85</v>
      </c>
      <c r="G112" s="92" t="s">
        <v>87</v>
      </c>
      <c r="H112" s="92" t="s">
        <v>85</v>
      </c>
      <c r="I112" s="92" t="s">
        <v>87</v>
      </c>
    </row>
    <row r="113" spans="1:9" ht="24.95" customHeight="1">
      <c r="A113" s="326"/>
      <c r="B113" s="46">
        <v>0</v>
      </c>
      <c r="C113" s="178"/>
      <c r="D113" s="46">
        <v>0.2</v>
      </c>
      <c r="E113" s="178"/>
      <c r="F113" s="46">
        <v>0.05</v>
      </c>
      <c r="G113" s="179"/>
      <c r="H113" s="178"/>
      <c r="I113" s="179"/>
    </row>
    <row r="114" spans="1:9" ht="80.25" customHeight="1">
      <c r="A114" s="44" t="s">
        <v>245</v>
      </c>
      <c r="B114" s="438"/>
      <c r="C114" s="438"/>
      <c r="D114" s="438"/>
      <c r="E114" s="438"/>
      <c r="F114" s="438"/>
      <c r="G114" s="438"/>
      <c r="H114" s="438"/>
      <c r="I114" s="438"/>
    </row>
    <row r="115" spans="1:9" ht="80.25" customHeight="1">
      <c r="A115" s="44" t="s">
        <v>249</v>
      </c>
      <c r="B115" s="333"/>
      <c r="C115" s="332"/>
      <c r="D115" s="333"/>
      <c r="E115" s="332"/>
      <c r="F115" s="333"/>
      <c r="G115" s="332"/>
      <c r="H115" s="333"/>
      <c r="I115" s="332"/>
    </row>
    <row r="116" spans="1:9" ht="16.899999999999999">
      <c r="A116" s="45" t="s">
        <v>293</v>
      </c>
      <c r="B116" s="49">
        <f t="shared" ref="B116:I116" si="2">(B69+B73+B77+B81+B85+B89+B93+B97+B101+B105+B109+B113)</f>
        <v>1</v>
      </c>
      <c r="C116" s="49">
        <f t="shared" si="2"/>
        <v>0.77000000000000013</v>
      </c>
      <c r="D116" s="49">
        <f t="shared" si="2"/>
        <v>1</v>
      </c>
      <c r="E116" s="49">
        <f t="shared" si="2"/>
        <v>0.5</v>
      </c>
      <c r="F116" s="49">
        <f t="shared" si="2"/>
        <v>1.0000000000000002</v>
      </c>
      <c r="G116" s="49">
        <f t="shared" si="2"/>
        <v>0.80000000000000016</v>
      </c>
      <c r="H116" s="49">
        <f t="shared" si="2"/>
        <v>0</v>
      </c>
      <c r="I116" s="49">
        <f t="shared" si="2"/>
        <v>0</v>
      </c>
    </row>
    <row r="121" spans="1:9" ht="37.5" customHeight="1"/>
    <row r="122" spans="1:9" ht="19.5" customHeight="1"/>
    <row r="123" spans="1:9" ht="19.5" customHeight="1"/>
    <row r="124" spans="1:9" ht="34.5" customHeight="1"/>
    <row r="125" spans="1:9" ht="15" customHeight="1"/>
    <row r="126" spans="1:9" ht="15.75" customHeight="1"/>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A1:A4"/>
    <mergeCell ref="B1:L1"/>
    <mergeCell ref="M1:O1"/>
    <mergeCell ref="B2:L2"/>
    <mergeCell ref="M2:O2"/>
    <mergeCell ref="B3:L3"/>
    <mergeCell ref="M3:O3"/>
    <mergeCell ref="B4:L4"/>
    <mergeCell ref="M4:O4"/>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opLeftCell="C43" zoomScale="90" zoomScaleNormal="90" workbookViewId="0">
      <selection activeCell="I43" sqref="I43"/>
    </sheetView>
  </sheetViews>
  <sheetFormatPr defaultColWidth="10.85546875" defaultRowHeight="13.9"/>
  <cols>
    <col min="1" max="1" width="42.425781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2.5703125" style="1" customWidth="1"/>
    <col min="11" max="13" width="35.7109375" style="1" customWidth="1"/>
    <col min="14" max="21" width="18.140625" style="1" customWidth="1"/>
    <col min="22" max="22" width="22.7109375" style="1" customWidth="1"/>
    <col min="23" max="23" width="19" style="1" customWidth="1"/>
    <col min="24" max="24" width="19.425781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c r="A1" s="506"/>
      <c r="B1" s="368" t="s">
        <v>160</v>
      </c>
      <c r="C1" s="369"/>
      <c r="D1" s="369"/>
      <c r="E1" s="369"/>
      <c r="F1" s="369"/>
      <c r="G1" s="369"/>
      <c r="H1" s="370"/>
      <c r="I1" s="52" t="s">
        <v>370</v>
      </c>
      <c r="J1" s="365" t="s">
        <v>161</v>
      </c>
      <c r="K1" s="366"/>
      <c r="L1" s="367"/>
      <c r="M1" s="87"/>
    </row>
    <row r="2" spans="1:25" ht="24" customHeight="1" thickBot="1">
      <c r="A2" s="507"/>
      <c r="B2" s="371" t="s">
        <v>162</v>
      </c>
      <c r="C2" s="372"/>
      <c r="D2" s="372"/>
      <c r="E2" s="372"/>
      <c r="F2" s="372"/>
      <c r="G2" s="372"/>
      <c r="H2" s="373"/>
      <c r="I2" s="52" t="s">
        <v>371</v>
      </c>
      <c r="J2" s="365" t="s">
        <v>163</v>
      </c>
      <c r="K2" s="366"/>
      <c r="L2" s="367"/>
      <c r="M2" s="87"/>
    </row>
    <row r="3" spans="1:25" ht="24" customHeight="1" thickBot="1">
      <c r="A3" s="507"/>
      <c r="B3" s="371" t="s">
        <v>0</v>
      </c>
      <c r="C3" s="372"/>
      <c r="D3" s="372"/>
      <c r="E3" s="372"/>
      <c r="F3" s="372"/>
      <c r="G3" s="372"/>
      <c r="H3" s="373"/>
      <c r="I3" s="52" t="s">
        <v>372</v>
      </c>
      <c r="J3" s="365" t="s">
        <v>164</v>
      </c>
      <c r="K3" s="366"/>
      <c r="L3" s="367"/>
      <c r="M3" s="87"/>
    </row>
    <row r="4" spans="1:25" ht="24" customHeight="1" thickBot="1">
      <c r="A4" s="508"/>
      <c r="B4" s="374" t="s">
        <v>373</v>
      </c>
      <c r="C4" s="375"/>
      <c r="D4" s="375"/>
      <c r="E4" s="375"/>
      <c r="F4" s="375"/>
      <c r="G4" s="375"/>
      <c r="H4" s="376"/>
      <c r="I4" s="52" t="s">
        <v>374</v>
      </c>
      <c r="J4" s="365" t="s">
        <v>375</v>
      </c>
      <c r="K4" s="366"/>
      <c r="L4" s="367"/>
      <c r="M4" s="87"/>
    </row>
    <row r="6" spans="1:25" ht="15" customHeight="1" thickBot="1">
      <c r="A6" s="6"/>
      <c r="B6" s="7"/>
      <c r="C6" s="7"/>
      <c r="D6" s="9"/>
      <c r="E6" s="8"/>
      <c r="F6" s="8"/>
      <c r="G6" s="238"/>
      <c r="H6" s="238"/>
      <c r="I6" s="10"/>
      <c r="J6" s="10"/>
      <c r="K6" s="7"/>
      <c r="L6" s="7"/>
      <c r="M6" s="7"/>
      <c r="N6" s="7"/>
      <c r="O6" s="7"/>
      <c r="P6" s="7"/>
      <c r="Q6" s="7"/>
      <c r="R6" s="7"/>
      <c r="S6" s="7"/>
      <c r="T6" s="11"/>
      <c r="U6" s="7"/>
      <c r="V6" s="7"/>
      <c r="X6" s="12"/>
      <c r="Y6" s="13"/>
    </row>
    <row r="7" spans="1:25" ht="15" customHeight="1">
      <c r="A7" s="488" t="s">
        <v>4</v>
      </c>
      <c r="B7" s="496" t="s">
        <v>168</v>
      </c>
      <c r="C7" s="497"/>
      <c r="D7" s="497"/>
      <c r="E7" s="497"/>
      <c r="F7" s="497"/>
      <c r="G7" s="497"/>
      <c r="H7" s="498"/>
      <c r="I7" s="488" t="s">
        <v>169</v>
      </c>
      <c r="J7" s="492">
        <v>2024110010317</v>
      </c>
      <c r="K7" s="7"/>
      <c r="L7" s="7"/>
      <c r="M7" s="7"/>
      <c r="N7" s="7"/>
      <c r="O7" s="7"/>
      <c r="P7" s="7"/>
      <c r="Q7" s="7"/>
      <c r="R7" s="7"/>
      <c r="S7" s="7"/>
      <c r="T7" s="7"/>
      <c r="U7" s="7"/>
      <c r="V7" s="7"/>
      <c r="W7" s="7"/>
      <c r="X7" s="7"/>
      <c r="Y7" s="7"/>
    </row>
    <row r="8" spans="1:25" ht="15" customHeight="1">
      <c r="A8" s="489"/>
      <c r="B8" s="499"/>
      <c r="C8" s="500"/>
      <c r="D8" s="500"/>
      <c r="E8" s="500"/>
      <c r="F8" s="500"/>
      <c r="G8" s="500"/>
      <c r="H8" s="501"/>
      <c r="I8" s="489"/>
      <c r="J8" s="493"/>
      <c r="K8" s="7"/>
      <c r="L8" s="7"/>
      <c r="M8" s="7"/>
      <c r="N8" s="7"/>
      <c r="O8" s="7"/>
      <c r="P8" s="7"/>
      <c r="Q8" s="7"/>
      <c r="R8" s="7"/>
      <c r="S8" s="7"/>
      <c r="T8" s="7"/>
      <c r="U8" s="7"/>
      <c r="V8" s="7"/>
      <c r="W8" s="7"/>
      <c r="X8" s="7"/>
      <c r="Y8" s="7"/>
    </row>
    <row r="9" spans="1:25" ht="15" customHeight="1">
      <c r="A9" s="489"/>
      <c r="B9" s="499"/>
      <c r="C9" s="500"/>
      <c r="D9" s="500"/>
      <c r="E9" s="500"/>
      <c r="F9" s="500"/>
      <c r="G9" s="500"/>
      <c r="H9" s="501"/>
      <c r="I9" s="489"/>
      <c r="J9" s="493"/>
      <c r="K9" s="7"/>
      <c r="L9" s="7"/>
      <c r="M9" s="7"/>
      <c r="N9" s="7"/>
      <c r="O9" s="7"/>
      <c r="P9" s="7"/>
      <c r="Q9" s="7"/>
      <c r="R9" s="7"/>
      <c r="S9" s="7"/>
      <c r="T9" s="7"/>
      <c r="U9" s="7"/>
      <c r="V9" s="7"/>
      <c r="W9" s="7"/>
      <c r="X9" s="7"/>
      <c r="Y9" s="7"/>
    </row>
    <row r="10" spans="1:25" ht="15" customHeight="1" thickBot="1">
      <c r="A10" s="490"/>
      <c r="B10" s="502"/>
      <c r="C10" s="503"/>
      <c r="D10" s="503"/>
      <c r="E10" s="503"/>
      <c r="F10" s="503"/>
      <c r="G10" s="503"/>
      <c r="H10" s="504"/>
      <c r="I10" s="490"/>
      <c r="J10" s="494"/>
      <c r="K10" s="7"/>
      <c r="L10" s="7"/>
      <c r="M10" s="7"/>
      <c r="N10" s="7"/>
      <c r="O10" s="7"/>
      <c r="P10" s="7"/>
      <c r="Q10" s="7"/>
      <c r="R10" s="7"/>
      <c r="S10" s="7"/>
      <c r="T10" s="7"/>
      <c r="U10" s="7"/>
      <c r="V10" s="7"/>
      <c r="W10" s="7"/>
      <c r="X10" s="7"/>
      <c r="Y10" s="7"/>
    </row>
    <row r="11" spans="1:25" ht="9" customHeight="1" thickBot="1">
      <c r="A11" s="14"/>
      <c r="B11" s="81"/>
      <c r="C11" s="7"/>
      <c r="D11" s="7"/>
      <c r="E11" s="7"/>
      <c r="F11" s="7"/>
      <c r="G11" s="7"/>
      <c r="H11" s="7"/>
      <c r="I11" s="7"/>
      <c r="J11" s="7"/>
      <c r="K11" s="7"/>
      <c r="L11" s="7"/>
      <c r="M11" s="7"/>
      <c r="N11" s="7"/>
      <c r="O11" s="7"/>
      <c r="P11" s="7"/>
      <c r="Q11" s="7"/>
      <c r="R11" s="7"/>
      <c r="S11" s="7"/>
      <c r="T11" s="7"/>
      <c r="U11" s="7"/>
      <c r="V11" s="7"/>
      <c r="W11" s="7"/>
      <c r="X11" s="7"/>
      <c r="Y11" s="7"/>
    </row>
    <row r="12" spans="1:25" s="82" customFormat="1" ht="21.75" customHeight="1" thickBot="1">
      <c r="A12" s="392" t="s">
        <v>6</v>
      </c>
      <c r="B12" s="146" t="s">
        <v>170</v>
      </c>
      <c r="C12" s="168" t="s">
        <v>171</v>
      </c>
      <c r="D12" s="146" t="s">
        <v>172</v>
      </c>
      <c r="E12" s="168" t="s">
        <v>171</v>
      </c>
      <c r="F12" s="146" t="s">
        <v>173</v>
      </c>
      <c r="G12" s="168" t="s">
        <v>171</v>
      </c>
      <c r="H12" s="146" t="s">
        <v>174</v>
      </c>
      <c r="I12" s="169" t="s">
        <v>171</v>
      </c>
    </row>
    <row r="13" spans="1:25" s="82" customFormat="1" ht="21.75" customHeight="1">
      <c r="A13" s="392"/>
      <c r="B13" s="148" t="s">
        <v>176</v>
      </c>
      <c r="C13" s="168" t="s">
        <v>171</v>
      </c>
      <c r="D13" s="146" t="s">
        <v>177</v>
      </c>
      <c r="E13" s="168" t="s">
        <v>171</v>
      </c>
      <c r="F13" s="146" t="s">
        <v>178</v>
      </c>
      <c r="G13" s="168" t="s">
        <v>171</v>
      </c>
      <c r="H13" s="146" t="s">
        <v>179</v>
      </c>
      <c r="I13" s="169" t="s">
        <v>171</v>
      </c>
    </row>
    <row r="14" spans="1:25" s="82" customFormat="1" ht="21.75" customHeight="1" thickBot="1">
      <c r="A14" s="392"/>
      <c r="B14" s="146" t="s">
        <v>181</v>
      </c>
      <c r="C14" s="168"/>
      <c r="D14" s="146" t="s">
        <v>182</v>
      </c>
      <c r="E14" s="53"/>
      <c r="F14" s="146" t="s">
        <v>183</v>
      </c>
      <c r="G14" s="53"/>
      <c r="H14" s="146" t="s">
        <v>184</v>
      </c>
      <c r="I14" s="169"/>
    </row>
    <row r="15" spans="1:25" s="82" customFormat="1" ht="21.75" customHeight="1" thickBot="1">
      <c r="A15" s="1"/>
      <c r="B15" s="1"/>
      <c r="C15" s="1"/>
      <c r="D15" s="1"/>
      <c r="E15" s="1"/>
      <c r="F15" s="1"/>
      <c r="G15" s="1"/>
      <c r="H15" s="1"/>
      <c r="I15" s="1"/>
      <c r="J15" s="1"/>
      <c r="K15" s="1"/>
      <c r="L15" s="93"/>
      <c r="M15" s="94"/>
      <c r="N15" s="94"/>
      <c r="O15" s="94"/>
    </row>
    <row r="16" spans="1:25" s="82" customFormat="1" ht="21.75" customHeight="1" thickBot="1">
      <c r="A16" s="391" t="s">
        <v>8</v>
      </c>
      <c r="B16" s="391"/>
      <c r="C16" s="165" t="s">
        <v>175</v>
      </c>
      <c r="D16" s="352"/>
      <c r="E16" s="352"/>
      <c r="F16" s="352"/>
      <c r="G16" s="1"/>
      <c r="H16" s="1"/>
      <c r="I16" s="1"/>
      <c r="J16" s="1"/>
      <c r="K16" s="1"/>
      <c r="L16" s="93"/>
      <c r="M16" s="94"/>
      <c r="N16" s="94"/>
      <c r="O16" s="94"/>
    </row>
    <row r="17" spans="1:15" s="82" customFormat="1" ht="21.75" customHeight="1" thickBot="1">
      <c r="A17" s="391"/>
      <c r="B17" s="391"/>
      <c r="C17" s="165" t="s">
        <v>180</v>
      </c>
      <c r="D17" s="352"/>
      <c r="E17" s="352"/>
      <c r="F17" s="352"/>
      <c r="G17" s="1"/>
      <c r="H17" s="1"/>
      <c r="I17" s="1"/>
      <c r="J17" s="1"/>
      <c r="K17" s="1"/>
      <c r="L17" s="93"/>
      <c r="M17" s="94"/>
      <c r="N17" s="94"/>
      <c r="O17" s="94"/>
    </row>
    <row r="18" spans="1:15" s="82" customFormat="1" ht="21.75" customHeight="1" thickBot="1">
      <c r="A18" s="391"/>
      <c r="B18" s="391"/>
      <c r="C18" s="165" t="s">
        <v>185</v>
      </c>
      <c r="D18" s="352" t="s">
        <v>171</v>
      </c>
      <c r="E18" s="352"/>
      <c r="F18" s="352"/>
      <c r="G18" s="1"/>
      <c r="H18" s="1"/>
      <c r="I18" s="1"/>
      <c r="J18" s="1"/>
      <c r="K18" s="1"/>
      <c r="L18" s="93"/>
      <c r="M18" s="94"/>
      <c r="N18" s="94"/>
      <c r="O18" s="94"/>
    </row>
    <row r="19" spans="1:15" s="82" customFormat="1" ht="21.75" customHeight="1">
      <c r="A19" s="1"/>
      <c r="B19" s="1"/>
      <c r="C19" s="1"/>
      <c r="D19" s="1"/>
      <c r="E19" s="1"/>
      <c r="F19" s="1"/>
      <c r="G19" s="1"/>
      <c r="H19" s="1"/>
      <c r="I19" s="1"/>
      <c r="J19" s="1"/>
      <c r="K19" s="1"/>
      <c r="L19" s="93"/>
      <c r="M19" s="94"/>
      <c r="N19" s="94"/>
      <c r="O19" s="94"/>
    </row>
    <row r="20" spans="1:15" s="26" customFormat="1" ht="16.5" customHeight="1"/>
    <row r="21" spans="1:15" ht="5.25" customHeight="1" thickBot="1"/>
    <row r="22" spans="1:15" ht="48" customHeight="1" thickBot="1">
      <c r="A22" s="495" t="s">
        <v>376</v>
      </c>
      <c r="B22" s="495"/>
      <c r="C22" s="495"/>
      <c r="D22" s="495"/>
      <c r="E22" s="495"/>
      <c r="F22" s="495"/>
      <c r="G22" s="495"/>
      <c r="H22" s="495"/>
      <c r="I22" s="495"/>
      <c r="J22" s="495"/>
    </row>
    <row r="23" spans="1:15" ht="69.95" customHeight="1" thickBot="1">
      <c r="A23" s="152" t="s">
        <v>21</v>
      </c>
      <c r="B23" s="473" t="s">
        <v>192</v>
      </c>
      <c r="C23" s="491"/>
      <c r="D23" s="474"/>
      <c r="E23" s="153" t="s">
        <v>72</v>
      </c>
      <c r="F23" s="154" t="s">
        <v>377</v>
      </c>
      <c r="G23" s="153" t="s">
        <v>74</v>
      </c>
      <c r="H23" s="473" t="s">
        <v>378</v>
      </c>
      <c r="I23" s="491"/>
      <c r="J23" s="474"/>
    </row>
    <row r="24" spans="1:15" ht="50.25" customHeight="1" thickBot="1">
      <c r="A24" s="124" t="s">
        <v>76</v>
      </c>
      <c r="B24" s="473" t="s">
        <v>379</v>
      </c>
      <c r="C24" s="491"/>
      <c r="D24" s="491"/>
      <c r="E24" s="491"/>
      <c r="F24" s="491"/>
      <c r="G24" s="491"/>
      <c r="H24" s="491"/>
      <c r="I24" s="491"/>
      <c r="J24" s="474"/>
    </row>
    <row r="25" spans="1:15" ht="50.25" customHeight="1" thickBot="1">
      <c r="A25" s="475" t="s">
        <v>78</v>
      </c>
      <c r="B25" s="155">
        <v>2024</v>
      </c>
      <c r="C25" s="156">
        <v>2025</v>
      </c>
      <c r="D25" s="156">
        <v>2026</v>
      </c>
      <c r="E25" s="156">
        <v>2027</v>
      </c>
      <c r="F25" s="157" t="s">
        <v>380</v>
      </c>
      <c r="G25" s="158" t="s">
        <v>80</v>
      </c>
      <c r="H25" s="477" t="s">
        <v>82</v>
      </c>
      <c r="I25" s="478"/>
      <c r="J25" s="479"/>
    </row>
    <row r="26" spans="1:15" ht="50.25" customHeight="1" thickBot="1">
      <c r="A26" s="476"/>
      <c r="B26" s="220">
        <v>2</v>
      </c>
      <c r="C26" s="220">
        <v>4</v>
      </c>
      <c r="D26" s="220">
        <v>5</v>
      </c>
      <c r="E26" s="221">
        <v>5</v>
      </c>
      <c r="F26" s="219">
        <f>B26+C26+D26+E26</f>
        <v>16</v>
      </c>
      <c r="G26" s="159">
        <v>2</v>
      </c>
      <c r="H26" s="480" t="s">
        <v>201</v>
      </c>
      <c r="I26" s="481"/>
      <c r="J26" s="482"/>
    </row>
    <row r="27" spans="1:15" ht="52.5" customHeight="1" thickBot="1">
      <c r="A27" s="124"/>
      <c r="B27" s="485" t="s">
        <v>381</v>
      </c>
      <c r="C27" s="486"/>
      <c r="D27" s="486"/>
      <c r="E27" s="486"/>
      <c r="F27" s="486"/>
      <c r="G27" s="486"/>
      <c r="H27" s="486"/>
      <c r="I27" s="486"/>
      <c r="J27" s="487"/>
    </row>
    <row r="28" spans="1:15" s="29" customFormat="1" ht="56.25" customHeight="1" thickBot="1">
      <c r="A28" s="475" t="s">
        <v>203</v>
      </c>
      <c r="B28" s="124" t="s">
        <v>204</v>
      </c>
      <c r="C28" s="152" t="s">
        <v>87</v>
      </c>
      <c r="D28" s="483" t="s">
        <v>89</v>
      </c>
      <c r="E28" s="484"/>
      <c r="F28" s="483" t="s">
        <v>91</v>
      </c>
      <c r="G28" s="484"/>
      <c r="H28" s="125" t="s">
        <v>93</v>
      </c>
      <c r="I28" s="123" t="s">
        <v>94</v>
      </c>
      <c r="J28" s="123" t="s">
        <v>96</v>
      </c>
    </row>
    <row r="29" spans="1:15" ht="79.150000000000006" customHeight="1" thickBot="1">
      <c r="A29" s="476"/>
      <c r="B29" s="160">
        <v>0</v>
      </c>
      <c r="C29" s="90">
        <f>+B59</f>
        <v>0</v>
      </c>
      <c r="D29" s="473" t="s">
        <v>297</v>
      </c>
      <c r="E29" s="474"/>
      <c r="F29" s="473" t="s">
        <v>298</v>
      </c>
      <c r="G29" s="474"/>
      <c r="H29" s="230" t="s">
        <v>382</v>
      </c>
      <c r="I29" s="161" t="s">
        <v>299</v>
      </c>
      <c r="J29" s="161" t="s">
        <v>383</v>
      </c>
    </row>
    <row r="30" spans="1:15" s="29" customFormat="1" ht="45" customHeight="1" thickBot="1">
      <c r="A30" s="475" t="s">
        <v>209</v>
      </c>
      <c r="B30" s="122" t="s">
        <v>204</v>
      </c>
      <c r="C30" s="125" t="s">
        <v>87</v>
      </c>
      <c r="D30" s="483" t="s">
        <v>89</v>
      </c>
      <c r="E30" s="484"/>
      <c r="F30" s="483" t="s">
        <v>91</v>
      </c>
      <c r="G30" s="484"/>
      <c r="H30" s="125" t="s">
        <v>93</v>
      </c>
      <c r="I30" s="123" t="s">
        <v>94</v>
      </c>
      <c r="J30" s="123" t="s">
        <v>96</v>
      </c>
    </row>
    <row r="31" spans="1:15" ht="309.75" customHeight="1" thickBot="1">
      <c r="A31" s="476"/>
      <c r="B31" s="160">
        <v>0.3</v>
      </c>
      <c r="C31" s="160">
        <v>0.3</v>
      </c>
      <c r="D31" s="512" t="s">
        <v>384</v>
      </c>
      <c r="E31" s="513"/>
      <c r="F31" s="473" t="s">
        <v>301</v>
      </c>
      <c r="G31" s="474"/>
      <c r="H31" s="161" t="s">
        <v>382</v>
      </c>
      <c r="I31" s="161" t="s">
        <v>385</v>
      </c>
      <c r="J31" s="287" t="s">
        <v>386</v>
      </c>
    </row>
    <row r="32" spans="1:15" s="29" customFormat="1" ht="54" customHeight="1" thickBot="1">
      <c r="A32" s="475" t="s">
        <v>212</v>
      </c>
      <c r="B32" s="122" t="s">
        <v>204</v>
      </c>
      <c r="C32" s="125" t="s">
        <v>87</v>
      </c>
      <c r="D32" s="483" t="s">
        <v>89</v>
      </c>
      <c r="E32" s="484"/>
      <c r="F32" s="483" t="s">
        <v>91</v>
      </c>
      <c r="G32" s="484"/>
      <c r="H32" s="125" t="s">
        <v>93</v>
      </c>
      <c r="I32" s="123" t="s">
        <v>94</v>
      </c>
      <c r="J32" s="123" t="s">
        <v>96</v>
      </c>
    </row>
    <row r="33" spans="1:10" ht="399.75" customHeight="1">
      <c r="A33" s="476"/>
      <c r="B33" s="160">
        <v>0.3</v>
      </c>
      <c r="C33" s="160">
        <v>0.3</v>
      </c>
      <c r="D33" s="505" t="s">
        <v>387</v>
      </c>
      <c r="E33" s="451"/>
      <c r="F33" s="473" t="s">
        <v>304</v>
      </c>
      <c r="G33" s="474"/>
      <c r="H33" s="161" t="s">
        <v>382</v>
      </c>
      <c r="I33" s="161" t="s">
        <v>305</v>
      </c>
      <c r="J33" s="161" t="s">
        <v>388</v>
      </c>
    </row>
    <row r="34" spans="1:10" s="29" customFormat="1" ht="47.25" customHeight="1" thickBot="1">
      <c r="A34" s="475" t="s">
        <v>216</v>
      </c>
      <c r="B34" s="122" t="s">
        <v>204</v>
      </c>
      <c r="C34" s="122" t="s">
        <v>87</v>
      </c>
      <c r="D34" s="483" t="s">
        <v>89</v>
      </c>
      <c r="E34" s="484"/>
      <c r="F34" s="483" t="s">
        <v>91</v>
      </c>
      <c r="G34" s="484"/>
      <c r="H34" s="125" t="s">
        <v>93</v>
      </c>
      <c r="I34" s="125" t="s">
        <v>94</v>
      </c>
      <c r="J34" s="123" t="s">
        <v>96</v>
      </c>
    </row>
    <row r="35" spans="1:10" ht="409.6" customHeight="1">
      <c r="A35" s="476"/>
      <c r="B35" s="160">
        <v>0.3</v>
      </c>
      <c r="C35" s="160">
        <v>0.3</v>
      </c>
      <c r="D35" s="505" t="s">
        <v>389</v>
      </c>
      <c r="E35" s="451"/>
      <c r="F35" s="473" t="s">
        <v>307</v>
      </c>
      <c r="G35" s="474"/>
      <c r="H35" s="161" t="s">
        <v>382</v>
      </c>
      <c r="I35" s="161" t="s">
        <v>308</v>
      </c>
      <c r="J35" s="161" t="s">
        <v>390</v>
      </c>
    </row>
    <row r="36" spans="1:10" s="29" customFormat="1" ht="47.25" customHeight="1">
      <c r="A36" s="475" t="s">
        <v>220</v>
      </c>
      <c r="B36" s="122" t="s">
        <v>204</v>
      </c>
      <c r="C36" s="125" t="s">
        <v>87</v>
      </c>
      <c r="D36" s="483" t="s">
        <v>89</v>
      </c>
      <c r="E36" s="484"/>
      <c r="F36" s="483" t="s">
        <v>91</v>
      </c>
      <c r="G36" s="484"/>
      <c r="H36" s="125" t="s">
        <v>93</v>
      </c>
      <c r="I36" s="123" t="s">
        <v>94</v>
      </c>
      <c r="J36" s="123" t="s">
        <v>96</v>
      </c>
    </row>
    <row r="37" spans="1:10" ht="409.5" customHeight="1">
      <c r="A37" s="476"/>
      <c r="B37" s="160">
        <v>0.3</v>
      </c>
      <c r="C37" s="160">
        <v>0.3</v>
      </c>
      <c r="D37" s="509" t="s">
        <v>391</v>
      </c>
      <c r="E37" s="510"/>
      <c r="F37" s="473" t="s">
        <v>392</v>
      </c>
      <c r="G37" s="511"/>
      <c r="H37" s="161" t="s">
        <v>382</v>
      </c>
      <c r="I37" s="161" t="s">
        <v>393</v>
      </c>
      <c r="J37" s="289" t="s">
        <v>394</v>
      </c>
    </row>
    <row r="38" spans="1:10" s="29" customFormat="1" ht="48.75" customHeight="1" thickBot="1">
      <c r="A38" s="475" t="s">
        <v>223</v>
      </c>
      <c r="B38" s="122" t="s">
        <v>204</v>
      </c>
      <c r="C38" s="125" t="s">
        <v>87</v>
      </c>
      <c r="D38" s="483" t="s">
        <v>89</v>
      </c>
      <c r="E38" s="484"/>
      <c r="F38" s="483" t="s">
        <v>91</v>
      </c>
      <c r="G38" s="484"/>
      <c r="H38" s="125" t="s">
        <v>93</v>
      </c>
      <c r="I38" s="123" t="s">
        <v>94</v>
      </c>
      <c r="J38" s="123" t="s">
        <v>96</v>
      </c>
    </row>
    <row r="39" spans="1:10" ht="409.6" customHeight="1">
      <c r="A39" s="476"/>
      <c r="B39" s="160">
        <v>0.3</v>
      </c>
      <c r="C39" s="91">
        <v>0.1</v>
      </c>
      <c r="D39" s="450" t="s">
        <v>395</v>
      </c>
      <c r="E39" s="451"/>
      <c r="F39" s="450" t="s">
        <v>396</v>
      </c>
      <c r="G39" s="451"/>
      <c r="H39" s="288" t="s">
        <v>314</v>
      </c>
      <c r="I39" s="288" t="s">
        <v>315</v>
      </c>
      <c r="J39" s="300" t="s">
        <v>397</v>
      </c>
    </row>
    <row r="40" spans="1:10" ht="46.5" customHeight="1" thickBot="1">
      <c r="A40" s="475" t="s">
        <v>228</v>
      </c>
      <c r="B40" s="125" t="s">
        <v>204</v>
      </c>
      <c r="C40" s="152" t="s">
        <v>87</v>
      </c>
      <c r="D40" s="483" t="s">
        <v>89</v>
      </c>
      <c r="E40" s="484"/>
      <c r="F40" s="483" t="s">
        <v>91</v>
      </c>
      <c r="G40" s="484"/>
      <c r="H40" s="125" t="s">
        <v>93</v>
      </c>
      <c r="I40" s="123" t="s">
        <v>94</v>
      </c>
      <c r="J40" s="123" t="s">
        <v>96</v>
      </c>
    </row>
    <row r="41" spans="1:10" ht="351" customHeight="1" thickBot="1">
      <c r="A41" s="476"/>
      <c r="B41" s="163">
        <v>0.5</v>
      </c>
      <c r="C41" s="163">
        <v>0.5</v>
      </c>
      <c r="D41" s="450" t="s">
        <v>398</v>
      </c>
      <c r="E41" s="451"/>
      <c r="F41" s="473" t="s">
        <v>399</v>
      </c>
      <c r="G41" s="511"/>
      <c r="H41" s="288" t="s">
        <v>318</v>
      </c>
      <c r="I41" s="288" t="s">
        <v>400</v>
      </c>
      <c r="J41" s="300" t="s">
        <v>401</v>
      </c>
    </row>
    <row r="42" spans="1:10" ht="48.75" customHeight="1" thickBot="1">
      <c r="A42" s="475" t="s">
        <v>232</v>
      </c>
      <c r="B42" s="124" t="s">
        <v>204</v>
      </c>
      <c r="C42" s="152" t="s">
        <v>87</v>
      </c>
      <c r="D42" s="483" t="s">
        <v>89</v>
      </c>
      <c r="E42" s="484"/>
      <c r="F42" s="483" t="s">
        <v>91</v>
      </c>
      <c r="G42" s="484"/>
      <c r="H42" s="125" t="s">
        <v>93</v>
      </c>
      <c r="I42" s="123" t="s">
        <v>94</v>
      </c>
      <c r="J42" s="123" t="s">
        <v>96</v>
      </c>
    </row>
    <row r="43" spans="1:10" ht="336.75" customHeight="1" thickBot="1">
      <c r="A43" s="476"/>
      <c r="B43" s="163">
        <v>0.2</v>
      </c>
      <c r="C43" s="163">
        <v>0.2</v>
      </c>
      <c r="D43" s="450" t="s">
        <v>402</v>
      </c>
      <c r="E43" s="451"/>
      <c r="F43" s="473" t="s">
        <v>403</v>
      </c>
      <c r="G43" s="511"/>
      <c r="H43" s="164" t="s">
        <v>382</v>
      </c>
      <c r="I43" s="298" t="s">
        <v>322</v>
      </c>
      <c r="J43" s="288" t="s">
        <v>404</v>
      </c>
    </row>
    <row r="44" spans="1:10" ht="42.75" customHeight="1" thickBot="1">
      <c r="A44" s="475" t="s">
        <v>236</v>
      </c>
      <c r="B44" s="124" t="s">
        <v>204</v>
      </c>
      <c r="C44" s="152" t="s">
        <v>87</v>
      </c>
      <c r="D44" s="483" t="s">
        <v>89</v>
      </c>
      <c r="E44" s="484"/>
      <c r="F44" s="483" t="s">
        <v>91</v>
      </c>
      <c r="G44" s="484"/>
      <c r="H44" s="125" t="s">
        <v>93</v>
      </c>
      <c r="I44" s="123" t="s">
        <v>94</v>
      </c>
      <c r="J44" s="123" t="s">
        <v>96</v>
      </c>
    </row>
    <row r="45" spans="1:10" ht="78.599999999999994" customHeight="1">
      <c r="A45" s="476"/>
      <c r="B45" s="163">
        <v>0.2</v>
      </c>
      <c r="C45" s="91"/>
      <c r="D45" s="514"/>
      <c r="E45" s="511"/>
      <c r="F45" s="514"/>
      <c r="G45" s="511"/>
      <c r="H45" s="89"/>
      <c r="I45" s="89"/>
      <c r="J45" s="89"/>
    </row>
    <row r="46" spans="1:10" ht="45" customHeight="1">
      <c r="A46" s="475" t="s">
        <v>237</v>
      </c>
      <c r="B46" s="124" t="s">
        <v>204</v>
      </c>
      <c r="C46" s="152" t="s">
        <v>87</v>
      </c>
      <c r="D46" s="483" t="s">
        <v>89</v>
      </c>
      <c r="E46" s="484"/>
      <c r="F46" s="483" t="s">
        <v>91</v>
      </c>
      <c r="G46" s="484"/>
      <c r="H46" s="125" t="s">
        <v>93</v>
      </c>
      <c r="I46" s="123" t="s">
        <v>94</v>
      </c>
      <c r="J46" s="123" t="s">
        <v>96</v>
      </c>
    </row>
    <row r="47" spans="1:10" ht="75.599999999999994" customHeight="1">
      <c r="A47" s="476"/>
      <c r="B47" s="163">
        <v>0.2</v>
      </c>
      <c r="C47" s="91"/>
      <c r="D47" s="514"/>
      <c r="E47" s="511"/>
      <c r="F47" s="514"/>
      <c r="G47" s="511"/>
      <c r="H47" s="89"/>
      <c r="I47" s="162"/>
      <c r="J47" s="162"/>
    </row>
    <row r="48" spans="1:10" ht="46.5" customHeight="1">
      <c r="A48" s="475" t="s">
        <v>238</v>
      </c>
      <c r="B48" s="124" t="s">
        <v>204</v>
      </c>
      <c r="C48" s="152" t="s">
        <v>87</v>
      </c>
      <c r="D48" s="483" t="s">
        <v>89</v>
      </c>
      <c r="E48" s="484"/>
      <c r="F48" s="483" t="s">
        <v>91</v>
      </c>
      <c r="G48" s="484"/>
      <c r="H48" s="125" t="s">
        <v>93</v>
      </c>
      <c r="I48" s="123" t="s">
        <v>94</v>
      </c>
      <c r="J48" s="123" t="s">
        <v>96</v>
      </c>
    </row>
    <row r="49" spans="1:13" ht="72" customHeight="1">
      <c r="A49" s="476"/>
      <c r="B49" s="163">
        <v>0.7</v>
      </c>
      <c r="C49" s="91"/>
      <c r="D49" s="514"/>
      <c r="E49" s="511"/>
      <c r="F49" s="516"/>
      <c r="G49" s="516"/>
      <c r="H49" s="89"/>
      <c r="I49" s="89"/>
      <c r="J49" s="89"/>
    </row>
    <row r="50" spans="1:13" ht="48.75" customHeight="1">
      <c r="A50" s="475" t="s">
        <v>239</v>
      </c>
      <c r="B50" s="124" t="s">
        <v>204</v>
      </c>
      <c r="C50" s="152" t="s">
        <v>87</v>
      </c>
      <c r="D50" s="483" t="s">
        <v>89</v>
      </c>
      <c r="E50" s="484"/>
      <c r="F50" s="483" t="s">
        <v>91</v>
      </c>
      <c r="G50" s="484"/>
      <c r="H50" s="125" t="s">
        <v>93</v>
      </c>
      <c r="I50" s="123" t="s">
        <v>94</v>
      </c>
      <c r="J50" s="123" t="s">
        <v>96</v>
      </c>
    </row>
    <row r="51" spans="1:13" ht="72.599999999999994" customHeight="1">
      <c r="A51" s="476"/>
      <c r="B51" s="163">
        <v>0.7</v>
      </c>
      <c r="C51" s="91"/>
      <c r="D51" s="514"/>
      <c r="E51" s="511"/>
      <c r="F51" s="514"/>
      <c r="G51" s="511"/>
      <c r="H51" s="89"/>
      <c r="I51" s="89"/>
      <c r="J51" s="89"/>
    </row>
    <row r="52" spans="1:13">
      <c r="B52" s="1">
        <f>B29+B31+B33+B35+B37+B39+B41+B43+B45+B47+B49+B51</f>
        <v>4.0000000000000009</v>
      </c>
    </row>
    <row r="54" spans="1:13" ht="18" customHeight="1"/>
    <row r="55" spans="1:13" ht="17.45">
      <c r="A55" s="51" t="s">
        <v>405</v>
      </c>
      <c r="B55" s="1" t="s">
        <v>406</v>
      </c>
    </row>
    <row r="56" spans="1:13" ht="24.75" customHeight="1">
      <c r="A56" s="36"/>
    </row>
    <row r="57" spans="1:13" s="28" customFormat="1" ht="13.15" customHeight="1">
      <c r="A57" s="1"/>
      <c r="B57" s="1"/>
      <c r="C57" s="1"/>
      <c r="D57" s="1"/>
      <c r="E57" s="1"/>
      <c r="F57" s="1"/>
      <c r="G57" s="1"/>
      <c r="H57" s="1"/>
      <c r="I57" s="1"/>
      <c r="J57" s="1"/>
    </row>
    <row r="58" spans="1:13" ht="22.9">
      <c r="A58" s="515" t="s">
        <v>407</v>
      </c>
      <c r="B58" s="37" t="s">
        <v>170</v>
      </c>
      <c r="C58" s="37" t="s">
        <v>172</v>
      </c>
      <c r="D58" s="37" t="s">
        <v>173</v>
      </c>
      <c r="E58" s="37" t="s">
        <v>174</v>
      </c>
      <c r="F58" s="37" t="s">
        <v>176</v>
      </c>
      <c r="G58" s="37" t="s">
        <v>177</v>
      </c>
      <c r="H58" s="37" t="s">
        <v>178</v>
      </c>
      <c r="I58" s="37" t="s">
        <v>179</v>
      </c>
      <c r="J58" s="37" t="s">
        <v>181</v>
      </c>
      <c r="K58" s="37" t="s">
        <v>182</v>
      </c>
      <c r="L58" s="37" t="s">
        <v>183</v>
      </c>
      <c r="M58" s="37" t="s">
        <v>184</v>
      </c>
    </row>
    <row r="59" spans="1:13" ht="44.25" customHeight="1">
      <c r="A59" s="515"/>
      <c r="B59" s="38">
        <v>0</v>
      </c>
      <c r="C59" s="38">
        <v>0.3</v>
      </c>
      <c r="D59" s="38">
        <v>0.3</v>
      </c>
      <c r="E59" s="38">
        <v>0.3</v>
      </c>
      <c r="F59" s="38">
        <v>0.3</v>
      </c>
      <c r="G59" s="38">
        <v>0.1</v>
      </c>
      <c r="H59" s="38">
        <v>0.5</v>
      </c>
      <c r="I59" s="38"/>
      <c r="J59" s="38"/>
      <c r="K59" s="38"/>
      <c r="L59" s="38"/>
      <c r="M59" s="38"/>
    </row>
    <row r="60" spans="1:13">
      <c r="B60" s="10"/>
      <c r="C60" s="10"/>
      <c r="D60" s="10"/>
      <c r="E60" s="10"/>
      <c r="F60" s="10"/>
      <c r="G60" s="10"/>
    </row>
    <row r="61" spans="1:13">
      <c r="J61" s="28"/>
    </row>
    <row r="62" spans="1:13" ht="39.75" customHeight="1" thickBot="1"/>
    <row r="63" spans="1:13" ht="42" thickBot="1">
      <c r="A63" s="224" t="s">
        <v>408</v>
      </c>
      <c r="B63" s="201" t="s">
        <v>409</v>
      </c>
      <c r="C63" s="170"/>
      <c r="D63" s="225" t="s">
        <v>410</v>
      </c>
      <c r="E63" s="201" t="s">
        <v>409</v>
      </c>
      <c r="F63" s="170"/>
      <c r="G63" s="225" t="s">
        <v>411</v>
      </c>
      <c r="H63" s="201" t="s">
        <v>412</v>
      </c>
      <c r="I63" s="222"/>
      <c r="J63" s="162"/>
    </row>
    <row r="64" spans="1:13" ht="34.5" customHeight="1" thickBot="1">
      <c r="A64" s="226"/>
      <c r="B64" s="201" t="s">
        <v>413</v>
      </c>
      <c r="C64" s="170" t="s">
        <v>414</v>
      </c>
      <c r="D64" s="227"/>
      <c r="E64" s="201" t="s">
        <v>413</v>
      </c>
      <c r="F64" s="170" t="s">
        <v>415</v>
      </c>
      <c r="G64" s="227"/>
      <c r="H64" s="201" t="s">
        <v>416</v>
      </c>
      <c r="I64" s="242" t="s">
        <v>417</v>
      </c>
      <c r="J64" s="162"/>
    </row>
    <row r="65" spans="1:10" ht="14.45" thickBot="1">
      <c r="A65" s="226"/>
      <c r="B65" s="201" t="s">
        <v>418</v>
      </c>
      <c r="C65" s="170" t="s">
        <v>419</v>
      </c>
      <c r="D65" s="227"/>
      <c r="E65" s="201" t="s">
        <v>418</v>
      </c>
      <c r="F65" s="170" t="s">
        <v>420</v>
      </c>
      <c r="G65" s="227"/>
      <c r="H65" s="201" t="s">
        <v>421</v>
      </c>
      <c r="I65" s="242" t="s">
        <v>422</v>
      </c>
      <c r="J65" s="162"/>
    </row>
    <row r="66" spans="1:10" ht="14.45" thickBot="1">
      <c r="A66" s="226"/>
      <c r="B66" s="201" t="s">
        <v>409</v>
      </c>
      <c r="C66" s="170"/>
      <c r="D66" s="227"/>
      <c r="E66" s="201" t="s">
        <v>409</v>
      </c>
      <c r="F66" s="170"/>
      <c r="G66" s="227"/>
      <c r="H66" s="201" t="s">
        <v>412</v>
      </c>
      <c r="I66" s="222"/>
      <c r="J66" s="162"/>
    </row>
    <row r="67" spans="1:10" ht="14.45" thickBot="1">
      <c r="A67" s="226"/>
      <c r="B67" s="201" t="s">
        <v>413</v>
      </c>
      <c r="C67" s="170"/>
      <c r="D67" s="227"/>
      <c r="E67" s="201" t="s">
        <v>413</v>
      </c>
      <c r="F67" s="170" t="s">
        <v>423</v>
      </c>
      <c r="G67" s="227"/>
      <c r="H67" s="201" t="s">
        <v>416</v>
      </c>
      <c r="I67" s="222"/>
      <c r="J67" s="162"/>
    </row>
    <row r="68" spans="1:10" ht="27.6">
      <c r="A68" s="228"/>
      <c r="B68" s="201" t="s">
        <v>418</v>
      </c>
      <c r="C68" s="170"/>
      <c r="D68" s="229"/>
      <c r="E68" s="201" t="s">
        <v>418</v>
      </c>
      <c r="F68" s="223" t="s">
        <v>424</v>
      </c>
      <c r="G68" s="229"/>
      <c r="H68" s="201" t="s">
        <v>421</v>
      </c>
      <c r="I68" s="222"/>
      <c r="J68" s="162"/>
    </row>
  </sheetData>
  <mergeCells count="87">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F31:G31"/>
    <mergeCell ref="A32:A33"/>
    <mergeCell ref="D32:E32"/>
    <mergeCell ref="F32:G32"/>
    <mergeCell ref="D33:E33"/>
    <mergeCell ref="F33:G33"/>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A25:A26"/>
    <mergeCell ref="H25:J25"/>
    <mergeCell ref="H26:J26"/>
    <mergeCell ref="D28:E28"/>
    <mergeCell ref="F28:G28"/>
    <mergeCell ref="B27:J27"/>
    <mergeCell ref="A28:A29"/>
    <mergeCell ref="J1:L1"/>
    <mergeCell ref="J2:L2"/>
    <mergeCell ref="J3:L3"/>
    <mergeCell ref="J4:L4"/>
    <mergeCell ref="D29:E29"/>
    <mergeCell ref="F29:G29"/>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A24" zoomScale="70" zoomScaleNormal="70" workbookViewId="0">
      <selection activeCell="I30" sqref="I30"/>
    </sheetView>
  </sheetViews>
  <sheetFormatPr defaultColWidth="10.85546875" defaultRowHeight="13.9"/>
  <cols>
    <col min="1" max="1" width="49.71093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2" customFormat="1" ht="32.25" customHeight="1" thickBot="1">
      <c r="A1" s="388"/>
      <c r="B1" s="368" t="s">
        <v>160</v>
      </c>
      <c r="C1" s="369"/>
      <c r="D1" s="369"/>
      <c r="E1" s="369"/>
      <c r="F1" s="369"/>
      <c r="G1" s="369"/>
      <c r="H1" s="369"/>
      <c r="I1" s="370"/>
      <c r="J1" s="365" t="s">
        <v>161</v>
      </c>
      <c r="K1" s="366"/>
      <c r="L1" s="367"/>
    </row>
    <row r="2" spans="1:15" s="82" customFormat="1" ht="30.75" customHeight="1" thickBot="1">
      <c r="A2" s="389"/>
      <c r="B2" s="371" t="s">
        <v>162</v>
      </c>
      <c r="C2" s="372"/>
      <c r="D2" s="372"/>
      <c r="E2" s="372"/>
      <c r="F2" s="372"/>
      <c r="G2" s="372"/>
      <c r="H2" s="372"/>
      <c r="I2" s="373"/>
      <c r="J2" s="365" t="s">
        <v>163</v>
      </c>
      <c r="K2" s="366"/>
      <c r="L2" s="367"/>
    </row>
    <row r="3" spans="1:15" s="82" customFormat="1" ht="24" customHeight="1" thickBot="1">
      <c r="A3" s="389"/>
      <c r="B3" s="371" t="s">
        <v>0</v>
      </c>
      <c r="C3" s="372"/>
      <c r="D3" s="372"/>
      <c r="E3" s="372"/>
      <c r="F3" s="372"/>
      <c r="G3" s="372"/>
      <c r="H3" s="372"/>
      <c r="I3" s="373"/>
      <c r="J3" s="365" t="s">
        <v>164</v>
      </c>
      <c r="K3" s="366"/>
      <c r="L3" s="367"/>
    </row>
    <row r="4" spans="1:15" s="82" customFormat="1" ht="21.75" customHeight="1" thickBot="1">
      <c r="A4" s="390"/>
      <c r="B4" s="374" t="s">
        <v>425</v>
      </c>
      <c r="C4" s="375"/>
      <c r="D4" s="375"/>
      <c r="E4" s="375"/>
      <c r="F4" s="375"/>
      <c r="G4" s="375"/>
      <c r="H4" s="375"/>
      <c r="I4" s="376"/>
      <c r="J4" s="365" t="s">
        <v>426</v>
      </c>
      <c r="K4" s="366"/>
      <c r="L4" s="367"/>
    </row>
    <row r="5" spans="1:15" s="82" customFormat="1" ht="21.75" customHeight="1" thickBot="1">
      <c r="A5" s="83"/>
      <c r="B5" s="84"/>
      <c r="C5" s="84"/>
      <c r="D5" s="84"/>
      <c r="E5" s="84"/>
      <c r="F5" s="84"/>
      <c r="G5" s="84"/>
      <c r="H5" s="84"/>
      <c r="I5" s="84"/>
      <c r="J5" s="85"/>
      <c r="K5" s="85"/>
      <c r="L5" s="85"/>
    </row>
    <row r="6" spans="1:15" ht="40.35" customHeight="1" thickBot="1">
      <c r="A6" s="52" t="s">
        <v>167</v>
      </c>
      <c r="B6" s="534" t="s">
        <v>168</v>
      </c>
      <c r="C6" s="535"/>
      <c r="D6" s="535"/>
      <c r="E6" s="535"/>
      <c r="F6" s="535"/>
      <c r="G6" s="535"/>
      <c r="H6" s="535"/>
      <c r="I6" s="536"/>
      <c r="J6" s="218" t="s">
        <v>169</v>
      </c>
      <c r="K6" s="537">
        <v>2024110010317</v>
      </c>
      <c r="L6" s="538"/>
      <c r="M6" s="533"/>
      <c r="N6" s="533"/>
      <c r="O6" s="533"/>
    </row>
    <row r="7" spans="1:15" s="82" customFormat="1" ht="21.75" customHeight="1" thickBot="1">
      <c r="A7" s="83"/>
      <c r="B7" s="84"/>
      <c r="C7" s="84"/>
      <c r="D7" s="84"/>
      <c r="E7" s="84"/>
      <c r="F7" s="84"/>
      <c r="G7" s="84"/>
      <c r="H7" s="84"/>
      <c r="I7" s="84"/>
      <c r="J7" s="84"/>
      <c r="K7" s="84"/>
      <c r="L7" s="84"/>
      <c r="M7" s="85"/>
      <c r="N7" s="85"/>
      <c r="O7" s="85"/>
    </row>
    <row r="8" spans="1:15" s="82" customFormat="1" ht="21.75" customHeight="1" thickBot="1">
      <c r="A8" s="539" t="s">
        <v>6</v>
      </c>
      <c r="B8" s="166" t="s">
        <v>170</v>
      </c>
      <c r="C8" s="129" t="s">
        <v>171</v>
      </c>
      <c r="D8" s="166" t="s">
        <v>172</v>
      </c>
      <c r="E8" s="129" t="s">
        <v>171</v>
      </c>
      <c r="F8" s="166" t="s">
        <v>173</v>
      </c>
      <c r="G8" s="129" t="s">
        <v>171</v>
      </c>
      <c r="H8" s="166" t="s">
        <v>174</v>
      </c>
      <c r="I8" s="131" t="s">
        <v>171</v>
      </c>
      <c r="J8" s="540" t="s">
        <v>8</v>
      </c>
      <c r="K8" s="165" t="s">
        <v>175</v>
      </c>
      <c r="L8" s="86"/>
      <c r="M8" s="533"/>
      <c r="N8" s="533"/>
      <c r="O8" s="533"/>
    </row>
    <row r="9" spans="1:15" s="82" customFormat="1" ht="21.75" customHeight="1">
      <c r="A9" s="539"/>
      <c r="B9" s="167" t="s">
        <v>176</v>
      </c>
      <c r="C9" s="129" t="s">
        <v>171</v>
      </c>
      <c r="D9" s="166" t="s">
        <v>177</v>
      </c>
      <c r="E9" s="129" t="s">
        <v>171</v>
      </c>
      <c r="F9" s="166" t="s">
        <v>178</v>
      </c>
      <c r="G9" s="129" t="s">
        <v>171</v>
      </c>
      <c r="H9" s="166" t="s">
        <v>179</v>
      </c>
      <c r="I9" s="131" t="s">
        <v>171</v>
      </c>
      <c r="J9" s="540"/>
      <c r="K9" s="165" t="s">
        <v>180</v>
      </c>
      <c r="L9" s="86"/>
      <c r="M9" s="533"/>
      <c r="N9" s="533"/>
      <c r="O9" s="533"/>
    </row>
    <row r="10" spans="1:15" s="82" customFormat="1" ht="21.75" customHeight="1" thickBot="1">
      <c r="A10" s="539"/>
      <c r="B10" s="166" t="s">
        <v>181</v>
      </c>
      <c r="C10" s="129"/>
      <c r="D10" s="166" t="s">
        <v>182</v>
      </c>
      <c r="E10" s="133"/>
      <c r="F10" s="166" t="s">
        <v>183</v>
      </c>
      <c r="G10" s="133"/>
      <c r="H10" s="166" t="s">
        <v>184</v>
      </c>
      <c r="I10" s="131"/>
      <c r="J10" s="540"/>
      <c r="K10" s="165" t="s">
        <v>185</v>
      </c>
      <c r="L10" s="260" t="s">
        <v>171</v>
      </c>
      <c r="M10" s="533"/>
      <c r="N10" s="533"/>
      <c r="O10" s="533"/>
    </row>
    <row r="11" spans="1:15" ht="14.45" thickBot="1"/>
    <row r="12" spans="1:15" ht="32.1" customHeight="1" thickBot="1">
      <c r="A12" s="521" t="s">
        <v>427</v>
      </c>
      <c r="B12" s="522"/>
      <c r="C12" s="522"/>
      <c r="D12" s="522"/>
      <c r="E12" s="522"/>
      <c r="F12" s="522"/>
      <c r="G12" s="522"/>
      <c r="H12" s="522"/>
      <c r="I12" s="522"/>
      <c r="J12" s="522"/>
      <c r="K12" s="522"/>
      <c r="L12" s="523"/>
    </row>
    <row r="13" spans="1:15" ht="32.1" customHeight="1" thickBot="1">
      <c r="A13" s="517" t="s">
        <v>428</v>
      </c>
      <c r="B13" s="519" t="s">
        <v>102</v>
      </c>
      <c r="C13" s="531" t="s">
        <v>13</v>
      </c>
      <c r="D13" s="527" t="s">
        <v>203</v>
      </c>
      <c r="E13" s="528"/>
      <c r="F13" s="529"/>
      <c r="G13" s="527" t="s">
        <v>209</v>
      </c>
      <c r="H13" s="528"/>
      <c r="I13" s="529"/>
      <c r="J13" s="353" t="s">
        <v>212</v>
      </c>
      <c r="K13" s="354"/>
      <c r="L13" s="355"/>
    </row>
    <row r="14" spans="1:15" ht="32.1" customHeight="1" thickBot="1">
      <c r="A14" s="518"/>
      <c r="B14" s="530"/>
      <c r="C14" s="532"/>
      <c r="D14" s="115" t="s">
        <v>26</v>
      </c>
      <c r="E14" s="113" t="s">
        <v>28</v>
      </c>
      <c r="F14" s="114" t="s">
        <v>107</v>
      </c>
      <c r="G14" s="115" t="s">
        <v>26</v>
      </c>
      <c r="H14" s="113" t="s">
        <v>28</v>
      </c>
      <c r="I14" s="114" t="s">
        <v>107</v>
      </c>
      <c r="J14" s="115" t="s">
        <v>26</v>
      </c>
      <c r="K14" s="113" t="s">
        <v>28</v>
      </c>
      <c r="L14" s="114" t="s">
        <v>107</v>
      </c>
    </row>
    <row r="15" spans="1:15" ht="91.5" customHeight="1">
      <c r="A15" s="199" t="s">
        <v>429</v>
      </c>
      <c r="B15" s="200" t="s">
        <v>187</v>
      </c>
      <c r="C15" s="189" t="s">
        <v>430</v>
      </c>
      <c r="D15" s="284">
        <f>+[1]ACTIVIDAD_1!B26</f>
        <v>546910000</v>
      </c>
      <c r="E15" s="197">
        <v>0</v>
      </c>
      <c r="F15" s="198">
        <f>+[1]ACTIVIDAD_1!C40</f>
        <v>0</v>
      </c>
      <c r="G15" s="284">
        <f>+[1]ACTIVIDAD_1!C26</f>
        <v>276172000</v>
      </c>
      <c r="H15" s="235">
        <f>+[1]ACTIVIDAD_1!C27</f>
        <v>10117500</v>
      </c>
      <c r="I15" s="239">
        <f>+[1]ACTIVIDAD_1!C42</f>
        <v>0.05</v>
      </c>
      <c r="J15" s="282">
        <f>+ACTIVIDAD_1!D25</f>
        <v>106541066</v>
      </c>
      <c r="K15" s="282">
        <v>52357966</v>
      </c>
      <c r="L15" s="244">
        <v>0.1</v>
      </c>
    </row>
    <row r="16" spans="1:15" ht="90" customHeight="1">
      <c r="A16" s="195" t="s">
        <v>431</v>
      </c>
      <c r="B16" s="194" t="s">
        <v>294</v>
      </c>
      <c r="C16" s="193" t="s">
        <v>432</v>
      </c>
      <c r="D16" s="235">
        <f>+[1]ACTIVIDAD_2!B26</f>
        <v>269750000</v>
      </c>
      <c r="E16" s="22">
        <v>0</v>
      </c>
      <c r="F16" s="23">
        <f>+[1]META_PDD!C29</f>
        <v>0</v>
      </c>
      <c r="G16" s="235">
        <f>+[1]ACTIVIDAD_2!C26</f>
        <v>492888000</v>
      </c>
      <c r="H16" s="235">
        <f>+[1]ACTIVIDAD_2!C27</f>
        <v>6111733</v>
      </c>
      <c r="I16" s="231">
        <f>+[1]ACTIVIDAD_2!C42</f>
        <v>0.3</v>
      </c>
      <c r="J16" s="282">
        <v>189432849</v>
      </c>
      <c r="K16" s="282">
        <v>34310006</v>
      </c>
      <c r="L16" s="231">
        <v>0.3</v>
      </c>
    </row>
    <row r="17" spans="1:13" s="26" customFormat="1" ht="16.5" customHeight="1">
      <c r="M17" s="1"/>
    </row>
    <row r="18" spans="1:13" ht="15" customHeight="1" thickBot="1"/>
    <row r="19" spans="1:13" ht="35.1" customHeight="1" thickBot="1">
      <c r="A19" s="521" t="s">
        <v>433</v>
      </c>
      <c r="B19" s="522"/>
      <c r="C19" s="522"/>
      <c r="D19" s="522"/>
      <c r="E19" s="522"/>
      <c r="F19" s="522"/>
      <c r="G19" s="522"/>
      <c r="H19" s="522"/>
      <c r="I19" s="522"/>
      <c r="J19" s="522"/>
      <c r="K19" s="522"/>
      <c r="L19" s="523"/>
    </row>
    <row r="20" spans="1:13" ht="35.1" customHeight="1">
      <c r="A20" s="517" t="s">
        <v>428</v>
      </c>
      <c r="B20" s="519" t="s">
        <v>102</v>
      </c>
      <c r="C20" s="531" t="s">
        <v>13</v>
      </c>
      <c r="D20" s="527" t="s">
        <v>216</v>
      </c>
      <c r="E20" s="528"/>
      <c r="F20" s="529"/>
      <c r="G20" s="527" t="s">
        <v>220</v>
      </c>
      <c r="H20" s="528"/>
      <c r="I20" s="529"/>
      <c r="J20" s="527" t="s">
        <v>223</v>
      </c>
      <c r="K20" s="528"/>
      <c r="L20" s="529"/>
    </row>
    <row r="21" spans="1:13" ht="35.1" customHeight="1" thickBot="1">
      <c r="A21" s="518"/>
      <c r="B21" s="530"/>
      <c r="C21" s="532"/>
      <c r="D21" s="115" t="s">
        <v>26</v>
      </c>
      <c r="E21" s="113" t="s">
        <v>28</v>
      </c>
      <c r="F21" s="114" t="s">
        <v>107</v>
      </c>
      <c r="G21" s="115" t="s">
        <v>26</v>
      </c>
      <c r="H21" s="113" t="s">
        <v>28</v>
      </c>
      <c r="I21" s="114" t="s">
        <v>107</v>
      </c>
      <c r="J21" s="115" t="s">
        <v>26</v>
      </c>
      <c r="K21" s="113" t="s">
        <v>28</v>
      </c>
      <c r="L21" s="114" t="s">
        <v>107</v>
      </c>
    </row>
    <row r="22" spans="1:13" ht="90" customHeight="1">
      <c r="A22" s="199" t="s">
        <v>429</v>
      </c>
      <c r="B22" s="200" t="s">
        <v>187</v>
      </c>
      <c r="C22" s="189" t="s">
        <v>430</v>
      </c>
      <c r="D22" s="283">
        <v>-24084543</v>
      </c>
      <c r="E22" s="235">
        <v>80818333</v>
      </c>
      <c r="F22" s="244">
        <v>0.1</v>
      </c>
      <c r="G22" s="235">
        <v>-11188666</v>
      </c>
      <c r="H22" s="235">
        <v>85224490</v>
      </c>
      <c r="I22" s="244">
        <v>0.1</v>
      </c>
      <c r="J22" s="116">
        <f>ACTIVIDAD_1!G25</f>
        <v>0</v>
      </c>
      <c r="K22" s="111">
        <f>ACTIVIDAD_1!G26</f>
        <v>83944000</v>
      </c>
      <c r="L22" s="244">
        <v>0.1</v>
      </c>
    </row>
    <row r="23" spans="1:13" ht="90" customHeight="1" thickBot="1">
      <c r="A23" s="195" t="s">
        <v>431</v>
      </c>
      <c r="B23" s="194" t="s">
        <v>294</v>
      </c>
      <c r="C23" s="193" t="s">
        <v>432</v>
      </c>
      <c r="D23" s="283">
        <v>54821555</v>
      </c>
      <c r="E23" s="235">
        <v>80507727</v>
      </c>
      <c r="F23" s="244">
        <v>0.3</v>
      </c>
      <c r="G23" s="235">
        <v>159318122</v>
      </c>
      <c r="H23" s="235">
        <v>93066194</v>
      </c>
      <c r="I23" s="244">
        <v>0.3</v>
      </c>
      <c r="J23" s="118">
        <f>ACTIVIDAD_2!G25</f>
        <v>-17147667</v>
      </c>
      <c r="K23" s="25">
        <f>ACTIVIDAD_2!G26</f>
        <v>97423167</v>
      </c>
      <c r="L23" s="244">
        <v>0.1</v>
      </c>
    </row>
    <row r="25" spans="1:13" ht="14.45" thickBot="1"/>
    <row r="26" spans="1:13" ht="35.1" customHeight="1" thickBot="1">
      <c r="A26" s="524" t="s">
        <v>434</v>
      </c>
      <c r="B26" s="525"/>
      <c r="C26" s="525"/>
      <c r="D26" s="525"/>
      <c r="E26" s="525"/>
      <c r="F26" s="525"/>
      <c r="G26" s="525"/>
      <c r="H26" s="525"/>
      <c r="I26" s="525"/>
      <c r="J26" s="525"/>
      <c r="K26" s="525"/>
      <c r="L26" s="526"/>
    </row>
    <row r="27" spans="1:13" ht="35.1" customHeight="1">
      <c r="A27" s="517" t="s">
        <v>428</v>
      </c>
      <c r="B27" s="519" t="s">
        <v>102</v>
      </c>
      <c r="C27" s="531" t="s">
        <v>13</v>
      </c>
      <c r="D27" s="527" t="s">
        <v>228</v>
      </c>
      <c r="E27" s="528"/>
      <c r="F27" s="529"/>
      <c r="G27" s="527" t="s">
        <v>232</v>
      </c>
      <c r="H27" s="528"/>
      <c r="I27" s="529"/>
      <c r="J27" s="527" t="s">
        <v>236</v>
      </c>
      <c r="K27" s="528"/>
      <c r="L27" s="529"/>
    </row>
    <row r="28" spans="1:13" ht="35.1" customHeight="1" thickBot="1">
      <c r="A28" s="518"/>
      <c r="B28" s="520"/>
      <c r="C28" s="532"/>
      <c r="D28" s="115" t="s">
        <v>26</v>
      </c>
      <c r="E28" s="113" t="s">
        <v>28</v>
      </c>
      <c r="F28" s="114" t="s">
        <v>107</v>
      </c>
      <c r="G28" s="115" t="s">
        <v>26</v>
      </c>
      <c r="H28" s="113" t="s">
        <v>28</v>
      </c>
      <c r="I28" s="114" t="s">
        <v>107</v>
      </c>
      <c r="J28" s="115" t="s">
        <v>26</v>
      </c>
      <c r="K28" s="113" t="s">
        <v>28</v>
      </c>
      <c r="L28" s="114" t="s">
        <v>107</v>
      </c>
    </row>
    <row r="29" spans="1:13" ht="81" customHeight="1">
      <c r="A29" s="199" t="s">
        <v>429</v>
      </c>
      <c r="B29" s="200" t="s">
        <v>187</v>
      </c>
      <c r="C29" s="189" t="s">
        <v>430</v>
      </c>
      <c r="D29" s="283">
        <v>1965500</v>
      </c>
      <c r="E29" s="283">
        <v>83944000</v>
      </c>
      <c r="F29" s="244">
        <v>0.1</v>
      </c>
      <c r="G29" s="235">
        <v>24551840</v>
      </c>
      <c r="H29" s="235">
        <v>83056799</v>
      </c>
      <c r="I29" s="244">
        <v>0.1</v>
      </c>
      <c r="J29" s="235"/>
      <c r="K29" s="111"/>
      <c r="L29" s="112"/>
    </row>
    <row r="30" spans="1:13" ht="94.5" customHeight="1">
      <c r="A30" s="195" t="s">
        <v>431</v>
      </c>
      <c r="B30" s="194" t="s">
        <v>294</v>
      </c>
      <c r="C30" s="193" t="s">
        <v>432</v>
      </c>
      <c r="D30" s="283">
        <v>-3867833</v>
      </c>
      <c r="E30" s="283">
        <v>169313702</v>
      </c>
      <c r="F30" s="244">
        <v>0.5</v>
      </c>
      <c r="G30" s="235">
        <v>24551840</v>
      </c>
      <c r="H30" s="235">
        <v>109189763</v>
      </c>
      <c r="I30" s="244">
        <v>0.2</v>
      </c>
      <c r="J30" s="235"/>
      <c r="K30" s="22"/>
      <c r="L30" s="23"/>
    </row>
    <row r="32" spans="1:13" ht="14.45" thickBot="1"/>
    <row r="33" spans="1:12" ht="35.1" customHeight="1" thickBot="1">
      <c r="A33" s="524" t="s">
        <v>435</v>
      </c>
      <c r="B33" s="525"/>
      <c r="C33" s="525"/>
      <c r="D33" s="525"/>
      <c r="E33" s="525"/>
      <c r="F33" s="525"/>
      <c r="G33" s="525"/>
      <c r="H33" s="525"/>
      <c r="I33" s="525"/>
      <c r="J33" s="525"/>
      <c r="K33" s="525"/>
      <c r="L33" s="526"/>
    </row>
    <row r="34" spans="1:12" ht="35.1" customHeight="1">
      <c r="A34" s="517" t="s">
        <v>428</v>
      </c>
      <c r="B34" s="519" t="s">
        <v>102</v>
      </c>
      <c r="C34" s="531" t="s">
        <v>13</v>
      </c>
      <c r="D34" s="527" t="s">
        <v>237</v>
      </c>
      <c r="E34" s="528"/>
      <c r="F34" s="529"/>
      <c r="G34" s="527" t="s">
        <v>436</v>
      </c>
      <c r="H34" s="528"/>
      <c r="I34" s="529"/>
      <c r="J34" s="527" t="s">
        <v>239</v>
      </c>
      <c r="K34" s="528"/>
      <c r="L34" s="529"/>
    </row>
    <row r="35" spans="1:12" ht="35.1" customHeight="1" thickBot="1">
      <c r="A35" s="518"/>
      <c r="B35" s="520"/>
      <c r="C35" s="532"/>
      <c r="D35" s="115" t="s">
        <v>26</v>
      </c>
      <c r="E35" s="113" t="s">
        <v>28</v>
      </c>
      <c r="F35" s="114" t="s">
        <v>107</v>
      </c>
      <c r="G35" s="115" t="s">
        <v>26</v>
      </c>
      <c r="H35" s="113" t="s">
        <v>28</v>
      </c>
      <c r="I35" s="114" t="s">
        <v>107</v>
      </c>
      <c r="J35" s="115" t="s">
        <v>26</v>
      </c>
      <c r="K35" s="113" t="s">
        <v>28</v>
      </c>
      <c r="L35" s="114" t="s">
        <v>107</v>
      </c>
    </row>
    <row r="36" spans="1:12" ht="99" customHeight="1">
      <c r="A36" s="199" t="s">
        <v>429</v>
      </c>
      <c r="B36" s="200" t="s">
        <v>187</v>
      </c>
      <c r="C36" s="189" t="s">
        <v>430</v>
      </c>
      <c r="D36" s="116"/>
      <c r="E36" s="111"/>
      <c r="F36" s="112"/>
      <c r="G36" s="116"/>
      <c r="H36" s="111"/>
      <c r="I36" s="112"/>
      <c r="J36" s="116"/>
      <c r="K36" s="111"/>
      <c r="L36" s="112"/>
    </row>
    <row r="37" spans="1:12" ht="93.75" customHeight="1">
      <c r="A37" s="195" t="s">
        <v>431</v>
      </c>
      <c r="B37" s="194" t="s">
        <v>294</v>
      </c>
      <c r="C37" s="193" t="s">
        <v>432</v>
      </c>
      <c r="D37" s="117"/>
      <c r="E37" s="22"/>
      <c r="F37" s="23"/>
      <c r="G37" s="117"/>
      <c r="H37" s="22"/>
      <c r="I37" s="23"/>
      <c r="J37" s="117"/>
      <c r="K37" s="22"/>
      <c r="L37" s="23"/>
    </row>
  </sheetData>
  <mergeCells count="45">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 ref="B6:I6"/>
    <mergeCell ref="K6:L6"/>
    <mergeCell ref="M6:O6"/>
    <mergeCell ref="A1:A4"/>
    <mergeCell ref="J1:L1"/>
    <mergeCell ref="J2:L2"/>
    <mergeCell ref="J3:L3"/>
    <mergeCell ref="J4:L4"/>
    <mergeCell ref="B1:I1"/>
    <mergeCell ref="B2:I2"/>
    <mergeCell ref="B3:I3"/>
    <mergeCell ref="B4:I4"/>
    <mergeCell ref="M8:O8"/>
    <mergeCell ref="M9:O9"/>
    <mergeCell ref="M10:O10"/>
    <mergeCell ref="D13:F13"/>
    <mergeCell ref="G13:I13"/>
    <mergeCell ref="J13:L13"/>
    <mergeCell ref="A34:A35"/>
    <mergeCell ref="B34:B35"/>
    <mergeCell ref="A20:A21"/>
    <mergeCell ref="A27:A28"/>
    <mergeCell ref="A19:L19"/>
    <mergeCell ref="A26:L26"/>
    <mergeCell ref="J20:L20"/>
    <mergeCell ref="J27:L27"/>
    <mergeCell ref="B20:B21"/>
    <mergeCell ref="C20:C21"/>
    <mergeCell ref="D20:F20"/>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topLeftCell="A11" zoomScale="25" zoomScaleNormal="25" workbookViewId="0">
      <selection activeCell="S94" sqref="S94"/>
    </sheetView>
  </sheetViews>
  <sheetFormatPr defaultColWidth="10.85546875" defaultRowHeight="13.9"/>
  <cols>
    <col min="1" max="1" width="25.42578125" style="80" customWidth="1"/>
    <col min="2" max="2" width="29.85546875" style="80" customWidth="1"/>
    <col min="3" max="3" width="21.42578125" style="80" customWidth="1"/>
    <col min="4" max="4" width="21.7109375" style="80" customWidth="1"/>
    <col min="5" max="5" width="20.7109375" style="80" bestFit="1" customWidth="1"/>
    <col min="6" max="6" width="21.85546875" style="80" customWidth="1"/>
    <col min="7" max="7" width="20.7109375" style="80" bestFit="1" customWidth="1"/>
    <col min="8" max="8" width="21.42578125" style="80" customWidth="1"/>
    <col min="9" max="9" width="20.7109375" style="80" bestFit="1" customWidth="1"/>
    <col min="10" max="10" width="22.28515625" style="80" customWidth="1"/>
    <col min="11" max="11" width="20.7109375" style="80" bestFit="1" customWidth="1"/>
    <col min="12" max="12" width="23" style="80" customWidth="1"/>
    <col min="13" max="13" width="20.7109375" style="80" bestFit="1" customWidth="1"/>
    <col min="14" max="14" width="22.28515625" style="80" customWidth="1"/>
    <col min="15" max="15" width="20.7109375" style="80" bestFit="1" customWidth="1"/>
    <col min="16" max="17" width="20.42578125" style="80" customWidth="1"/>
    <col min="18" max="18" width="17.28515625" style="80" bestFit="1" customWidth="1"/>
    <col min="19" max="19" width="20.7109375" style="80" bestFit="1" customWidth="1"/>
    <col min="20" max="20" width="21.140625" style="80" customWidth="1"/>
    <col min="21" max="21" width="20.7109375" style="80" bestFit="1" customWidth="1"/>
    <col min="22" max="22" width="19.85546875" style="80" bestFit="1" customWidth="1"/>
    <col min="23" max="23" width="21.85546875" style="80" customWidth="1"/>
    <col min="24" max="24" width="17.28515625" style="80" bestFit="1" customWidth="1"/>
    <col min="25" max="25" width="20.7109375" style="80" bestFit="1" customWidth="1"/>
    <col min="26" max="26" width="20.42578125" style="80" customWidth="1"/>
    <col min="27" max="27" width="17.42578125" style="80" customWidth="1"/>
    <col min="28" max="28" width="19.85546875" style="80" bestFit="1" customWidth="1"/>
    <col min="29" max="29" width="22.85546875" style="80" customWidth="1"/>
    <col min="30" max="30" width="17" style="80" customWidth="1"/>
    <col min="31" max="31" width="19.85546875" style="80" bestFit="1" customWidth="1"/>
    <col min="32" max="32" width="22" style="80" customWidth="1"/>
    <col min="33" max="36" width="20.42578125" style="80" bestFit="1" customWidth="1"/>
    <col min="37" max="16384" width="10.85546875" style="80"/>
  </cols>
  <sheetData>
    <row r="1" spans="1:62" s="1" customFormat="1" ht="20.25" customHeight="1">
      <c r="A1" s="506"/>
      <c r="B1" s="565" t="s">
        <v>437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7"/>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row>
    <row r="2" spans="1:62" s="1" customFormat="1" ht="18.75" customHeight="1">
      <c r="A2" s="507"/>
      <c r="B2" s="568"/>
      <c r="C2" s="569"/>
      <c r="D2" s="569"/>
      <c r="E2" s="569"/>
      <c r="F2" s="569"/>
      <c r="G2" s="569"/>
      <c r="H2" s="569"/>
      <c r="I2" s="569"/>
      <c r="J2" s="569"/>
      <c r="K2" s="569"/>
      <c r="L2" s="569"/>
      <c r="M2" s="569"/>
      <c r="N2" s="569"/>
      <c r="O2" s="569"/>
      <c r="P2" s="569"/>
      <c r="Q2" s="569"/>
      <c r="R2" s="569"/>
      <c r="S2" s="569"/>
      <c r="T2" s="569"/>
      <c r="U2" s="569"/>
      <c r="V2" s="569"/>
      <c r="W2" s="569"/>
      <c r="X2" s="569"/>
      <c r="Y2" s="569"/>
      <c r="Z2" s="569"/>
      <c r="AA2" s="569"/>
      <c r="AB2" s="569"/>
      <c r="AC2" s="569"/>
      <c r="AD2" s="569"/>
      <c r="AE2" s="569"/>
      <c r="AF2" s="57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row>
    <row r="3" spans="1:62" s="1" customFormat="1" ht="14.25" customHeight="1">
      <c r="A3" s="507"/>
      <c r="B3" s="568"/>
      <c r="C3" s="569"/>
      <c r="D3" s="569"/>
      <c r="E3" s="569"/>
      <c r="F3" s="569"/>
      <c r="G3" s="569"/>
      <c r="H3" s="569"/>
      <c r="I3" s="569"/>
      <c r="J3" s="569"/>
      <c r="K3" s="569"/>
      <c r="L3" s="569"/>
      <c r="M3" s="569"/>
      <c r="N3" s="569"/>
      <c r="O3" s="569"/>
      <c r="P3" s="569"/>
      <c r="Q3" s="569"/>
      <c r="R3" s="569"/>
      <c r="S3" s="569"/>
      <c r="T3" s="569"/>
      <c r="U3" s="569"/>
      <c r="V3" s="569"/>
      <c r="W3" s="569"/>
      <c r="X3" s="569"/>
      <c r="Y3" s="569"/>
      <c r="Z3" s="569"/>
      <c r="AA3" s="569"/>
      <c r="AB3" s="569"/>
      <c r="AC3" s="569"/>
      <c r="AD3" s="569"/>
      <c r="AE3" s="569"/>
      <c r="AF3" s="57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row>
    <row r="4" spans="1:62" s="1" customFormat="1" ht="33" customHeight="1" thickBot="1">
      <c r="A4" s="508"/>
      <c r="B4" s="571"/>
      <c r="C4" s="572"/>
      <c r="D4" s="572"/>
      <c r="E4" s="572"/>
      <c r="F4" s="572"/>
      <c r="G4" s="572"/>
      <c r="H4" s="572"/>
      <c r="I4" s="572"/>
      <c r="J4" s="572"/>
      <c r="K4" s="572"/>
      <c r="L4" s="572"/>
      <c r="M4" s="572"/>
      <c r="N4" s="572"/>
      <c r="O4" s="572"/>
      <c r="P4" s="572"/>
      <c r="Q4" s="572"/>
      <c r="R4" s="572"/>
      <c r="S4" s="572"/>
      <c r="T4" s="572"/>
      <c r="U4" s="572"/>
      <c r="V4" s="572"/>
      <c r="W4" s="572"/>
      <c r="X4" s="572"/>
      <c r="Y4" s="572"/>
      <c r="Z4" s="572"/>
      <c r="AA4" s="572"/>
      <c r="AB4" s="572"/>
      <c r="AC4" s="572"/>
      <c r="AD4" s="572"/>
      <c r="AE4" s="572"/>
      <c r="AF4" s="573"/>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row>
    <row r="5" spans="1:62" s="1" customFormat="1">
      <c r="B5" s="96"/>
      <c r="C5" s="96"/>
      <c r="D5" s="96"/>
      <c r="E5" s="96"/>
      <c r="F5" s="96"/>
      <c r="G5" s="96"/>
      <c r="H5" s="96"/>
      <c r="I5" s="96"/>
      <c r="J5" s="96"/>
      <c r="K5" s="95"/>
      <c r="L5" s="95"/>
      <c r="M5" s="95"/>
      <c r="N5" s="95"/>
      <c r="O5" s="95"/>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row>
    <row r="6" spans="1:62" s="1" customFormat="1" ht="9" customHeight="1">
      <c r="A6" s="5"/>
      <c r="B6" s="96"/>
      <c r="C6" s="96"/>
      <c r="D6" s="96"/>
      <c r="E6" s="96"/>
      <c r="F6" s="96"/>
      <c r="G6" s="96"/>
      <c r="H6" s="96"/>
      <c r="I6" s="96"/>
      <c r="J6" s="96"/>
      <c r="K6" s="96"/>
      <c r="L6" s="96"/>
      <c r="M6" s="96"/>
      <c r="N6" s="96"/>
      <c r="O6" s="96"/>
      <c r="P6" s="2"/>
      <c r="Q6" s="2"/>
      <c r="R6" s="3"/>
      <c r="S6" s="3"/>
      <c r="T6" s="2"/>
      <c r="U6" s="2"/>
      <c r="V6" s="2"/>
      <c r="W6" s="80"/>
      <c r="X6" s="4"/>
      <c r="Y6" s="4"/>
      <c r="Z6" s="4"/>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row>
    <row r="7" spans="1:62" s="1" customFormat="1" ht="15" customHeight="1" thickBot="1">
      <c r="A7" s="6"/>
      <c r="B7" s="96"/>
      <c r="C7" s="96"/>
      <c r="D7" s="96"/>
      <c r="E7" s="96"/>
      <c r="F7" s="96"/>
      <c r="G7" s="96"/>
      <c r="H7" s="96"/>
      <c r="I7" s="96"/>
      <c r="J7" s="96"/>
      <c r="K7" s="96"/>
      <c r="L7" s="96"/>
      <c r="M7" s="96"/>
      <c r="N7" s="96"/>
      <c r="O7" s="96"/>
      <c r="P7" s="2"/>
      <c r="Q7" s="2"/>
      <c r="R7" s="3"/>
      <c r="S7" s="3"/>
      <c r="T7" s="2"/>
      <c r="U7" s="2"/>
      <c r="V7" s="2"/>
      <c r="W7" s="80"/>
      <c r="X7" s="4"/>
      <c r="Y7" s="4"/>
      <c r="Z7" s="127"/>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row>
    <row r="8" spans="1:62" s="1" customFormat="1" ht="15" customHeight="1" thickBot="1">
      <c r="A8" s="488" t="s">
        <v>4</v>
      </c>
      <c r="B8" s="541" t="s">
        <v>438</v>
      </c>
      <c r="C8" s="542"/>
      <c r="D8" s="542"/>
      <c r="E8" s="542"/>
      <c r="F8" s="542"/>
      <c r="G8" s="542"/>
      <c r="H8" s="542"/>
      <c r="I8" s="542"/>
      <c r="J8" s="542"/>
      <c r="K8" s="542"/>
      <c r="L8" s="542"/>
      <c r="M8" s="542"/>
      <c r="N8" s="542"/>
      <c r="O8" s="542"/>
      <c r="P8" s="542"/>
      <c r="Q8" s="542"/>
      <c r="R8" s="542"/>
      <c r="S8" s="542"/>
      <c r="T8" s="542"/>
      <c r="U8" s="542"/>
      <c r="V8" s="542"/>
      <c r="W8" s="542"/>
      <c r="X8" s="542"/>
      <c r="Y8" s="542"/>
      <c r="Z8" s="542"/>
      <c r="AA8" s="547" t="s">
        <v>169</v>
      </c>
      <c r="AB8" s="492">
        <v>2024110010317</v>
      </c>
      <c r="AC8" s="574" t="s">
        <v>370</v>
      </c>
      <c r="AD8" s="575"/>
      <c r="AE8" s="365" t="s">
        <v>161</v>
      </c>
      <c r="AF8" s="367"/>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row>
    <row r="9" spans="1:62" s="1" customFormat="1" ht="15" customHeight="1" thickBot="1">
      <c r="A9" s="489"/>
      <c r="B9" s="543"/>
      <c r="C9" s="544"/>
      <c r="D9" s="544"/>
      <c r="E9" s="544"/>
      <c r="F9" s="544"/>
      <c r="G9" s="544"/>
      <c r="H9" s="544"/>
      <c r="I9" s="544"/>
      <c r="J9" s="544"/>
      <c r="K9" s="544"/>
      <c r="L9" s="544"/>
      <c r="M9" s="544"/>
      <c r="N9" s="544"/>
      <c r="O9" s="544"/>
      <c r="P9" s="544"/>
      <c r="Q9" s="544"/>
      <c r="R9" s="544"/>
      <c r="S9" s="544"/>
      <c r="T9" s="544"/>
      <c r="U9" s="544"/>
      <c r="V9" s="544"/>
      <c r="W9" s="544"/>
      <c r="X9" s="544"/>
      <c r="Y9" s="544"/>
      <c r="Z9" s="544"/>
      <c r="AA9" s="548"/>
      <c r="AB9" s="493"/>
      <c r="AC9" s="574" t="s">
        <v>371</v>
      </c>
      <c r="AD9" s="575"/>
      <c r="AE9" s="365" t="s">
        <v>163</v>
      </c>
      <c r="AF9" s="367"/>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row>
    <row r="10" spans="1:62" s="1" customFormat="1" ht="15" customHeight="1" thickBot="1">
      <c r="A10" s="489"/>
      <c r="B10" s="543"/>
      <c r="C10" s="544"/>
      <c r="D10" s="544"/>
      <c r="E10" s="544"/>
      <c r="F10" s="544"/>
      <c r="G10" s="544"/>
      <c r="H10" s="544"/>
      <c r="I10" s="544"/>
      <c r="J10" s="544"/>
      <c r="K10" s="544"/>
      <c r="L10" s="544"/>
      <c r="M10" s="544"/>
      <c r="N10" s="544"/>
      <c r="O10" s="544"/>
      <c r="P10" s="544"/>
      <c r="Q10" s="544"/>
      <c r="R10" s="544"/>
      <c r="S10" s="544"/>
      <c r="T10" s="544"/>
      <c r="U10" s="544"/>
      <c r="V10" s="544"/>
      <c r="W10" s="544"/>
      <c r="X10" s="544"/>
      <c r="Y10" s="544"/>
      <c r="Z10" s="544"/>
      <c r="AA10" s="548"/>
      <c r="AB10" s="493"/>
      <c r="AC10" s="574" t="s">
        <v>372</v>
      </c>
      <c r="AD10" s="575"/>
      <c r="AE10" s="550" t="s">
        <v>164</v>
      </c>
      <c r="AF10" s="551"/>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row>
    <row r="11" spans="1:62" s="1" customFormat="1" ht="15" customHeight="1" thickBot="1">
      <c r="A11" s="490"/>
      <c r="B11" s="545"/>
      <c r="C11" s="546"/>
      <c r="D11" s="546"/>
      <c r="E11" s="546"/>
      <c r="F11" s="546"/>
      <c r="G11" s="546"/>
      <c r="H11" s="546"/>
      <c r="I11" s="546"/>
      <c r="J11" s="546"/>
      <c r="K11" s="546"/>
      <c r="L11" s="546"/>
      <c r="M11" s="546"/>
      <c r="N11" s="546"/>
      <c r="O11" s="546"/>
      <c r="P11" s="546"/>
      <c r="Q11" s="546"/>
      <c r="R11" s="546"/>
      <c r="S11" s="546"/>
      <c r="T11" s="546"/>
      <c r="U11" s="546"/>
      <c r="V11" s="546"/>
      <c r="W11" s="546"/>
      <c r="X11" s="546"/>
      <c r="Y11" s="546"/>
      <c r="Z11" s="546"/>
      <c r="AA11" s="549"/>
      <c r="AB11" s="494"/>
      <c r="AC11" s="574" t="s">
        <v>374</v>
      </c>
      <c r="AD11" s="575"/>
      <c r="AE11" s="365" t="s">
        <v>439</v>
      </c>
      <c r="AF11" s="367"/>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row>
    <row r="12" spans="1:62" s="1" customFormat="1" ht="9" customHeight="1">
      <c r="A12" s="14"/>
      <c r="B12" s="128"/>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row>
    <row r="13" spans="1:62" s="26" customFormat="1" ht="16.5" customHeight="1" thickBot="1">
      <c r="C13" s="98"/>
      <c r="D13" s="98"/>
      <c r="E13" s="98"/>
      <c r="F13" s="98"/>
      <c r="G13" s="98"/>
      <c r="H13" s="98"/>
      <c r="I13" s="98"/>
      <c r="J13" s="98"/>
      <c r="K13" s="97"/>
      <c r="L13" s="97"/>
      <c r="M13" s="97"/>
      <c r="N13" s="97"/>
      <c r="O13" s="97"/>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row>
    <row r="14" spans="1:62" s="82" customFormat="1" ht="21.75" customHeight="1" thickBot="1">
      <c r="A14" s="392" t="s">
        <v>6</v>
      </c>
      <c r="B14" s="166" t="s">
        <v>170</v>
      </c>
      <c r="C14" s="129"/>
      <c r="D14" s="166" t="s">
        <v>172</v>
      </c>
      <c r="E14" s="130"/>
      <c r="F14" s="166" t="s">
        <v>173</v>
      </c>
      <c r="G14" s="130"/>
      <c r="H14" s="166" t="s">
        <v>174</v>
      </c>
      <c r="I14" s="131"/>
      <c r="J14" s="99"/>
      <c r="K14" s="391" t="s">
        <v>8</v>
      </c>
      <c r="L14" s="391"/>
      <c r="M14" s="576" t="s">
        <v>175</v>
      </c>
      <c r="N14" s="576"/>
      <c r="O14" s="576"/>
      <c r="P14" s="134"/>
      <c r="Q14" s="175"/>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c r="BA14" s="120"/>
      <c r="BB14" s="120"/>
      <c r="BC14" s="120"/>
      <c r="BD14" s="120"/>
      <c r="BE14" s="120"/>
      <c r="BF14" s="120"/>
      <c r="BG14" s="120"/>
      <c r="BH14" s="120"/>
      <c r="BI14" s="120"/>
      <c r="BJ14" s="120"/>
    </row>
    <row r="15" spans="1:62" s="82" customFormat="1" ht="21.75" customHeight="1" thickBot="1">
      <c r="A15" s="392"/>
      <c r="B15" s="167" t="s">
        <v>176</v>
      </c>
      <c r="C15" s="132"/>
      <c r="D15" s="166" t="s">
        <v>177</v>
      </c>
      <c r="E15" s="133"/>
      <c r="F15" s="166" t="s">
        <v>178</v>
      </c>
      <c r="G15" s="133"/>
      <c r="H15" s="166" t="s">
        <v>179</v>
      </c>
      <c r="I15" s="131"/>
      <c r="J15" s="99"/>
      <c r="K15" s="391"/>
      <c r="L15" s="391"/>
      <c r="M15" s="576" t="s">
        <v>180</v>
      </c>
      <c r="N15" s="576"/>
      <c r="O15" s="576"/>
      <c r="P15" s="134"/>
      <c r="Q15" s="175"/>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row>
    <row r="16" spans="1:62" s="82" customFormat="1" ht="21.75" customHeight="1" thickBot="1">
      <c r="A16" s="392"/>
      <c r="B16" s="166" t="s">
        <v>181</v>
      </c>
      <c r="C16" s="129"/>
      <c r="D16" s="166" t="s">
        <v>182</v>
      </c>
      <c r="E16" s="133"/>
      <c r="F16" s="166" t="s">
        <v>183</v>
      </c>
      <c r="G16" s="133"/>
      <c r="H16" s="166" t="s">
        <v>184</v>
      </c>
      <c r="I16" s="131"/>
      <c r="K16" s="391"/>
      <c r="L16" s="391"/>
      <c r="M16" s="576" t="s">
        <v>185</v>
      </c>
      <c r="N16" s="576"/>
      <c r="O16" s="576"/>
      <c r="P16" s="134"/>
      <c r="Q16" s="175"/>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c r="BA16" s="120"/>
      <c r="BB16" s="120"/>
      <c r="BC16" s="120"/>
      <c r="BD16" s="120"/>
      <c r="BE16" s="120"/>
      <c r="BF16" s="120"/>
      <c r="BG16" s="120"/>
      <c r="BH16" s="120"/>
      <c r="BI16" s="120"/>
      <c r="BJ16" s="120"/>
    </row>
    <row r="17" spans="1:62" s="82" customFormat="1" ht="21.75" customHeight="1" thickBot="1">
      <c r="A17" s="1"/>
      <c r="B17" s="1"/>
      <c r="C17" s="1"/>
      <c r="D17" s="1"/>
      <c r="E17" s="1"/>
      <c r="F17" s="1"/>
      <c r="G17" s="99"/>
      <c r="H17" s="99"/>
      <c r="I17" s="99"/>
      <c r="J17" s="99"/>
      <c r="K17" s="100"/>
      <c r="L17" s="100"/>
      <c r="M17" s="98"/>
      <c r="N17" s="98"/>
      <c r="O17" s="98"/>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BC17" s="120"/>
      <c r="BD17" s="120"/>
      <c r="BE17" s="120"/>
      <c r="BF17" s="120"/>
      <c r="BG17" s="120"/>
      <c r="BH17" s="120"/>
      <c r="BI17" s="120"/>
      <c r="BJ17" s="120"/>
    </row>
    <row r="18" spans="1:62" s="1" customFormat="1" ht="48" customHeight="1" thickBot="1">
      <c r="A18" s="412" t="s">
        <v>440</v>
      </c>
      <c r="B18" s="413"/>
      <c r="C18" s="413"/>
      <c r="D18" s="413"/>
      <c r="E18" s="413"/>
      <c r="F18" s="413"/>
      <c r="G18" s="413"/>
      <c r="H18" s="413"/>
      <c r="I18" s="413"/>
      <c r="J18" s="413"/>
      <c r="K18" s="413"/>
      <c r="L18" s="413"/>
      <c r="M18" s="413"/>
      <c r="N18" s="413"/>
      <c r="O18" s="413"/>
      <c r="P18" s="413"/>
      <c r="Q18" s="413"/>
      <c r="R18" s="413"/>
      <c r="S18" s="413"/>
      <c r="T18" s="413"/>
      <c r="U18" s="413"/>
      <c r="V18" s="413"/>
      <c r="W18" s="413"/>
      <c r="X18" s="413"/>
      <c r="Y18" s="413"/>
      <c r="Z18" s="413"/>
      <c r="AA18" s="413"/>
      <c r="AB18" s="413"/>
      <c r="AC18" s="413"/>
      <c r="AD18" s="413"/>
      <c r="AE18" s="413"/>
      <c r="AF18" s="414"/>
      <c r="AG18" s="120"/>
      <c r="AH18" s="120"/>
      <c r="AI18" s="120"/>
      <c r="AJ18" s="120"/>
      <c r="AK18" s="120"/>
      <c r="AL18" s="120"/>
      <c r="AM18" s="120"/>
      <c r="AN18" s="80"/>
      <c r="AO18" s="80"/>
      <c r="AP18" s="80"/>
      <c r="AQ18" s="80"/>
      <c r="AR18" s="80"/>
      <c r="AS18" s="80"/>
      <c r="AT18" s="80"/>
      <c r="AU18" s="80"/>
      <c r="AV18" s="80"/>
      <c r="AW18" s="80"/>
      <c r="AX18" s="80"/>
      <c r="AY18" s="80"/>
      <c r="AZ18" s="80"/>
      <c r="BA18" s="80"/>
      <c r="BB18" s="80"/>
      <c r="BC18" s="80"/>
      <c r="BD18" s="80"/>
      <c r="BE18" s="80"/>
      <c r="BF18" s="80"/>
      <c r="BG18" s="80"/>
      <c r="BH18" s="80"/>
      <c r="BI18" s="80"/>
      <c r="BJ18" s="80"/>
    </row>
    <row r="19" spans="1:62" s="1" customFormat="1" ht="50.25" customHeight="1" thickBot="1">
      <c r="A19" s="410" t="s">
        <v>441</v>
      </c>
      <c r="B19" s="411"/>
      <c r="C19" s="556"/>
      <c r="D19" s="556"/>
      <c r="E19" s="556"/>
      <c r="F19" s="556"/>
      <c r="G19" s="556"/>
      <c r="H19" s="556"/>
      <c r="I19" s="556"/>
      <c r="J19" s="556"/>
      <c r="K19" s="556"/>
      <c r="L19" s="556"/>
      <c r="M19" s="556"/>
      <c r="N19" s="556"/>
      <c r="O19" s="556"/>
      <c r="P19" s="556"/>
      <c r="Q19" s="556"/>
      <c r="R19" s="556"/>
      <c r="S19" s="556"/>
      <c r="T19" s="556"/>
      <c r="U19" s="556"/>
      <c r="V19" s="556"/>
      <c r="W19" s="556"/>
      <c r="X19" s="556"/>
      <c r="Y19" s="556"/>
      <c r="Z19" s="556"/>
      <c r="AA19" s="556"/>
      <c r="AB19" s="556"/>
      <c r="AC19" s="556"/>
      <c r="AD19" s="556"/>
      <c r="AE19" s="556"/>
      <c r="AF19" s="557"/>
      <c r="AG19" s="120"/>
      <c r="AH19" s="120"/>
      <c r="AI19" s="120"/>
      <c r="AJ19" s="120"/>
      <c r="AK19" s="120"/>
      <c r="AL19" s="120"/>
      <c r="AM19" s="120"/>
      <c r="AN19" s="80"/>
      <c r="AO19" s="80"/>
      <c r="AP19" s="80"/>
      <c r="AQ19" s="80"/>
      <c r="AR19" s="80"/>
      <c r="AS19" s="80"/>
      <c r="AT19" s="80"/>
      <c r="AU19" s="80"/>
      <c r="AV19" s="80"/>
      <c r="AW19" s="80"/>
      <c r="AX19" s="80"/>
      <c r="AY19" s="80"/>
      <c r="AZ19" s="80"/>
      <c r="BA19" s="80"/>
      <c r="BB19" s="80"/>
      <c r="BC19" s="80"/>
      <c r="BD19" s="80"/>
      <c r="BE19" s="80"/>
      <c r="BF19" s="80"/>
      <c r="BG19" s="80"/>
      <c r="BH19" s="80"/>
      <c r="BI19" s="80"/>
      <c r="BJ19" s="80"/>
    </row>
    <row r="20" spans="1:62" s="29" customFormat="1" ht="21.75" customHeight="1" thickBot="1">
      <c r="A20" s="429" t="s">
        <v>442</v>
      </c>
      <c r="B20" s="561" t="s">
        <v>443</v>
      </c>
      <c r="C20" s="483" t="s">
        <v>85</v>
      </c>
      <c r="D20" s="555"/>
      <c r="E20" s="555"/>
      <c r="F20" s="555"/>
      <c r="G20" s="555"/>
      <c r="H20" s="555"/>
      <c r="I20" s="555"/>
      <c r="J20" s="555"/>
      <c r="K20" s="555"/>
      <c r="L20" s="555"/>
      <c r="M20" s="555"/>
      <c r="N20" s="484"/>
      <c r="O20" s="552" t="s">
        <v>87</v>
      </c>
      <c r="P20" s="553"/>
      <c r="Q20" s="553"/>
      <c r="R20" s="553"/>
      <c r="S20" s="553"/>
      <c r="T20" s="553"/>
      <c r="U20" s="553"/>
      <c r="V20" s="553"/>
      <c r="W20" s="553"/>
      <c r="X20" s="553"/>
      <c r="Y20" s="553"/>
      <c r="Z20" s="553"/>
      <c r="AA20" s="553"/>
      <c r="AB20" s="553"/>
      <c r="AC20" s="553"/>
      <c r="AD20" s="553"/>
      <c r="AE20" s="553"/>
      <c r="AF20" s="554"/>
      <c r="AG20" s="120"/>
      <c r="AH20" s="120"/>
      <c r="AI20" s="120"/>
      <c r="AJ20" s="120"/>
      <c r="AK20" s="120"/>
      <c r="AL20" s="120"/>
      <c r="AM20" s="120"/>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row>
    <row r="21" spans="1:62" s="29" customFormat="1" ht="21.75" customHeight="1" thickBot="1">
      <c r="A21" s="560"/>
      <c r="B21" s="561"/>
      <c r="C21" s="558" t="s">
        <v>203</v>
      </c>
      <c r="D21" s="559"/>
      <c r="E21" s="558" t="s">
        <v>209</v>
      </c>
      <c r="F21" s="559"/>
      <c r="G21" s="558" t="s">
        <v>212</v>
      </c>
      <c r="H21" s="559"/>
      <c r="I21" s="558" t="s">
        <v>216</v>
      </c>
      <c r="J21" s="559"/>
      <c r="K21" s="558" t="s">
        <v>220</v>
      </c>
      <c r="L21" s="559"/>
      <c r="M21" s="558" t="s">
        <v>223</v>
      </c>
      <c r="N21" s="559"/>
      <c r="O21" s="552" t="s">
        <v>203</v>
      </c>
      <c r="P21" s="553"/>
      <c r="Q21" s="554"/>
      <c r="R21" s="562" t="s">
        <v>209</v>
      </c>
      <c r="S21" s="563"/>
      <c r="T21" s="564"/>
      <c r="U21" s="562" t="s">
        <v>212</v>
      </c>
      <c r="V21" s="563"/>
      <c r="W21" s="564"/>
      <c r="X21" s="562" t="s">
        <v>216</v>
      </c>
      <c r="Y21" s="563"/>
      <c r="Z21" s="564"/>
      <c r="AA21" s="562" t="s">
        <v>220</v>
      </c>
      <c r="AB21" s="563"/>
      <c r="AC21" s="564"/>
      <c r="AD21" s="562" t="s">
        <v>223</v>
      </c>
      <c r="AE21" s="563"/>
      <c r="AF21" s="564"/>
      <c r="AG21" s="120"/>
      <c r="AH21" s="120"/>
      <c r="AI21" s="120"/>
      <c r="AJ21" s="120"/>
      <c r="AK21" s="120"/>
      <c r="AL21" s="120"/>
      <c r="AM21" s="120"/>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row>
    <row r="22" spans="1:62" s="29" customFormat="1" ht="28.5" customHeight="1" thickBot="1">
      <c r="A22" s="560"/>
      <c r="B22" s="561"/>
      <c r="C22" s="125" t="s">
        <v>444</v>
      </c>
      <c r="D22" s="125" t="s">
        <v>445</v>
      </c>
      <c r="E22" s="125" t="s">
        <v>444</v>
      </c>
      <c r="F22" s="125" t="s">
        <v>445</v>
      </c>
      <c r="G22" s="125" t="s">
        <v>444</v>
      </c>
      <c r="H22" s="125" t="s">
        <v>445</v>
      </c>
      <c r="I22" s="125" t="s">
        <v>444</v>
      </c>
      <c r="J22" s="125" t="s">
        <v>445</v>
      </c>
      <c r="K22" s="125" t="s">
        <v>444</v>
      </c>
      <c r="L22" s="125" t="s">
        <v>445</v>
      </c>
      <c r="M22" s="125" t="s">
        <v>444</v>
      </c>
      <c r="N22" s="125" t="s">
        <v>445</v>
      </c>
      <c r="O22" s="126" t="s">
        <v>444</v>
      </c>
      <c r="P22" s="126" t="s">
        <v>446</v>
      </c>
      <c r="Q22" s="126" t="s">
        <v>28</v>
      </c>
      <c r="R22" s="126" t="s">
        <v>444</v>
      </c>
      <c r="S22" s="126" t="s">
        <v>446</v>
      </c>
      <c r="T22" s="126" t="s">
        <v>28</v>
      </c>
      <c r="U22" s="126" t="s">
        <v>444</v>
      </c>
      <c r="V22" s="126" t="s">
        <v>446</v>
      </c>
      <c r="W22" s="126" t="s">
        <v>28</v>
      </c>
      <c r="X22" s="126" t="s">
        <v>444</v>
      </c>
      <c r="Y22" s="126" t="s">
        <v>446</v>
      </c>
      <c r="Z22" s="126" t="s">
        <v>28</v>
      </c>
      <c r="AA22" s="126" t="s">
        <v>444</v>
      </c>
      <c r="AB22" s="126" t="s">
        <v>446</v>
      </c>
      <c r="AC22" s="126" t="s">
        <v>28</v>
      </c>
      <c r="AD22" s="126" t="s">
        <v>444</v>
      </c>
      <c r="AE22" s="126" t="s">
        <v>446</v>
      </c>
      <c r="AF22" s="126" t="s">
        <v>28</v>
      </c>
      <c r="AG22" s="120"/>
      <c r="AH22" s="120"/>
      <c r="AI22" s="120"/>
      <c r="AJ22" s="120"/>
      <c r="AK22" s="120"/>
      <c r="AL22" s="120"/>
      <c r="AM22" s="120"/>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row>
    <row r="23" spans="1:62" s="29" customFormat="1" ht="15.75" customHeight="1">
      <c r="A23" s="560"/>
      <c r="B23" s="77" t="s">
        <v>447</v>
      </c>
      <c r="C23" s="138"/>
      <c r="D23" s="136"/>
      <c r="E23" s="138"/>
      <c r="F23" s="136"/>
      <c r="G23" s="138"/>
      <c r="H23" s="136"/>
      <c r="I23" s="138"/>
      <c r="J23" s="136"/>
      <c r="K23" s="138"/>
      <c r="L23" s="136"/>
      <c r="M23" s="138"/>
      <c r="N23" s="136"/>
      <c r="O23" s="75"/>
      <c r="P23" s="136"/>
      <c r="Q23" s="136"/>
      <c r="R23" s="75"/>
      <c r="S23" s="136"/>
      <c r="T23" s="136"/>
      <c r="U23" s="75"/>
      <c r="V23" s="136"/>
      <c r="W23" s="136"/>
      <c r="X23" s="75"/>
      <c r="Y23" s="136"/>
      <c r="Z23" s="136"/>
      <c r="AA23" s="75"/>
      <c r="AB23" s="136"/>
      <c r="AC23" s="136"/>
      <c r="AD23" s="75"/>
      <c r="AE23" s="176"/>
      <c r="AF23" s="139"/>
      <c r="AG23" s="120"/>
      <c r="AH23" s="120"/>
      <c r="AI23" s="120"/>
      <c r="AJ23" s="120"/>
      <c r="AK23" s="120"/>
      <c r="AL23" s="120"/>
      <c r="AM23" s="120"/>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row>
    <row r="24" spans="1:62" s="29" customFormat="1" ht="15.75" customHeight="1">
      <c r="A24" s="560"/>
      <c r="B24" s="78" t="s">
        <v>448</v>
      </c>
      <c r="C24" s="75"/>
      <c r="D24" s="136"/>
      <c r="E24" s="75"/>
      <c r="F24" s="136"/>
      <c r="G24" s="75"/>
      <c r="H24" s="136"/>
      <c r="I24" s="75"/>
      <c r="J24" s="136"/>
      <c r="K24" s="75"/>
      <c r="L24" s="136"/>
      <c r="M24" s="75"/>
      <c r="N24" s="136"/>
      <c r="O24" s="75"/>
      <c r="P24" s="136"/>
      <c r="Q24" s="136"/>
      <c r="R24" s="75"/>
      <c r="S24" s="136"/>
      <c r="T24" s="136"/>
      <c r="U24" s="75"/>
      <c r="V24" s="136"/>
      <c r="W24" s="136"/>
      <c r="X24" s="75"/>
      <c r="Y24" s="136"/>
      <c r="Z24" s="136"/>
      <c r="AA24" s="75"/>
      <c r="AB24" s="136"/>
      <c r="AC24" s="136"/>
      <c r="AD24" s="75"/>
      <c r="AE24" s="176"/>
      <c r="AF24" s="139"/>
      <c r="AG24" s="120"/>
      <c r="AH24" s="120"/>
      <c r="AI24" s="120"/>
      <c r="AJ24" s="120"/>
      <c r="AK24" s="120"/>
      <c r="AL24" s="120"/>
      <c r="AM24" s="120"/>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row>
    <row r="25" spans="1:62" s="29" customFormat="1" ht="15.75" customHeight="1">
      <c r="A25" s="560"/>
      <c r="B25" s="78" t="s">
        <v>449</v>
      </c>
      <c r="C25" s="75"/>
      <c r="D25" s="136"/>
      <c r="E25" s="75"/>
      <c r="F25" s="136"/>
      <c r="G25" s="75"/>
      <c r="H25" s="136"/>
      <c r="I25" s="75"/>
      <c r="J25" s="136"/>
      <c r="K25" s="75"/>
      <c r="L25" s="136"/>
      <c r="M25" s="75"/>
      <c r="N25" s="136"/>
      <c r="O25" s="75"/>
      <c r="P25" s="136"/>
      <c r="Q25" s="136"/>
      <c r="R25" s="75"/>
      <c r="S25" s="136"/>
      <c r="T25" s="136"/>
      <c r="U25" s="75"/>
      <c r="V25" s="136"/>
      <c r="W25" s="136"/>
      <c r="X25" s="75"/>
      <c r="Y25" s="136"/>
      <c r="Z25" s="136"/>
      <c r="AA25" s="75"/>
      <c r="AB25" s="136"/>
      <c r="AC25" s="136"/>
      <c r="AD25" s="75"/>
      <c r="AE25" s="176"/>
      <c r="AF25" s="139"/>
      <c r="AG25" s="120"/>
      <c r="AH25" s="120"/>
      <c r="AI25" s="120"/>
      <c r="AJ25" s="120"/>
      <c r="AK25" s="120"/>
      <c r="AL25" s="120"/>
      <c r="AM25" s="120"/>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row>
    <row r="26" spans="1:62" s="29" customFormat="1" ht="15.75" customHeight="1">
      <c r="A26" s="560"/>
      <c r="B26" s="78" t="s">
        <v>450</v>
      </c>
      <c r="C26" s="75"/>
      <c r="D26" s="136"/>
      <c r="E26" s="75"/>
      <c r="F26" s="136"/>
      <c r="G26" s="75"/>
      <c r="H26" s="136"/>
      <c r="I26" s="75"/>
      <c r="J26" s="136"/>
      <c r="K26" s="75"/>
      <c r="L26" s="136"/>
      <c r="M26" s="75"/>
      <c r="N26" s="136"/>
      <c r="O26" s="75"/>
      <c r="P26" s="136"/>
      <c r="Q26" s="136"/>
      <c r="R26" s="75"/>
      <c r="S26" s="136"/>
      <c r="T26" s="136"/>
      <c r="U26" s="75"/>
      <c r="V26" s="136"/>
      <c r="W26" s="136"/>
      <c r="X26" s="75"/>
      <c r="Y26" s="136"/>
      <c r="Z26" s="136"/>
      <c r="AA26" s="75"/>
      <c r="AB26" s="136"/>
      <c r="AC26" s="136"/>
      <c r="AD26" s="75"/>
      <c r="AE26" s="176"/>
      <c r="AF26" s="139"/>
      <c r="AG26" s="120"/>
      <c r="AH26" s="120"/>
      <c r="AI26" s="120"/>
      <c r="AJ26" s="120"/>
      <c r="AK26" s="120"/>
      <c r="AL26" s="120"/>
      <c r="AM26" s="120"/>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row>
    <row r="27" spans="1:62" s="29" customFormat="1" ht="15.75" customHeight="1">
      <c r="A27" s="560"/>
      <c r="B27" s="78" t="s">
        <v>451</v>
      </c>
      <c r="C27" s="75"/>
      <c r="D27" s="136"/>
      <c r="E27" s="75"/>
      <c r="F27" s="136"/>
      <c r="G27" s="75"/>
      <c r="H27" s="136"/>
      <c r="I27" s="75"/>
      <c r="J27" s="136"/>
      <c r="K27" s="75"/>
      <c r="L27" s="136"/>
      <c r="M27" s="75"/>
      <c r="N27" s="136"/>
      <c r="O27" s="75"/>
      <c r="P27" s="136"/>
      <c r="Q27" s="136"/>
      <c r="R27" s="75"/>
      <c r="S27" s="136"/>
      <c r="T27" s="136"/>
      <c r="U27" s="75"/>
      <c r="V27" s="136"/>
      <c r="W27" s="136"/>
      <c r="X27" s="75"/>
      <c r="Y27" s="136"/>
      <c r="Z27" s="136"/>
      <c r="AA27" s="75"/>
      <c r="AB27" s="136"/>
      <c r="AC27" s="136"/>
      <c r="AD27" s="75"/>
      <c r="AE27" s="176"/>
      <c r="AF27" s="139"/>
      <c r="AG27" s="120"/>
      <c r="AH27" s="120"/>
      <c r="AI27" s="120"/>
      <c r="AJ27" s="120"/>
      <c r="AK27" s="120"/>
      <c r="AL27" s="120"/>
      <c r="AM27" s="120"/>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row>
    <row r="28" spans="1:62" s="29" customFormat="1" ht="15.75" customHeight="1">
      <c r="A28" s="560"/>
      <c r="B28" s="78" t="s">
        <v>452</v>
      </c>
      <c r="C28" s="75"/>
      <c r="D28" s="136"/>
      <c r="E28" s="75"/>
      <c r="F28" s="136"/>
      <c r="G28" s="75"/>
      <c r="H28" s="136"/>
      <c r="I28" s="75"/>
      <c r="J28" s="136"/>
      <c r="K28" s="75"/>
      <c r="L28" s="136"/>
      <c r="M28" s="75"/>
      <c r="N28" s="136"/>
      <c r="O28" s="75"/>
      <c r="P28" s="136"/>
      <c r="Q28" s="136"/>
      <c r="R28" s="75"/>
      <c r="S28" s="136"/>
      <c r="T28" s="136"/>
      <c r="U28" s="75"/>
      <c r="V28" s="136"/>
      <c r="W28" s="136"/>
      <c r="X28" s="75"/>
      <c r="Y28" s="136"/>
      <c r="Z28" s="136"/>
      <c r="AA28" s="75"/>
      <c r="AB28" s="136"/>
      <c r="AC28" s="136"/>
      <c r="AD28" s="75"/>
      <c r="AE28" s="176"/>
      <c r="AF28" s="139"/>
      <c r="AG28" s="120"/>
      <c r="AH28" s="120"/>
      <c r="AI28" s="120"/>
      <c r="AJ28" s="120"/>
      <c r="AK28" s="120"/>
      <c r="AL28" s="120"/>
      <c r="AM28" s="120"/>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row>
    <row r="29" spans="1:62" s="29" customFormat="1" ht="15.75" customHeight="1">
      <c r="A29" s="560"/>
      <c r="B29" s="78" t="s">
        <v>453</v>
      </c>
      <c r="C29" s="75"/>
      <c r="D29" s="136"/>
      <c r="E29" s="75"/>
      <c r="F29" s="136"/>
      <c r="G29" s="75"/>
      <c r="H29" s="136"/>
      <c r="I29" s="75"/>
      <c r="J29" s="136"/>
      <c r="K29" s="75"/>
      <c r="L29" s="136"/>
      <c r="M29" s="75"/>
      <c r="N29" s="136"/>
      <c r="O29" s="75"/>
      <c r="P29" s="136"/>
      <c r="Q29" s="136"/>
      <c r="R29" s="75"/>
      <c r="S29" s="136"/>
      <c r="T29" s="136"/>
      <c r="U29" s="75"/>
      <c r="V29" s="136"/>
      <c r="W29" s="136"/>
      <c r="X29" s="75"/>
      <c r="Y29" s="136"/>
      <c r="Z29" s="136"/>
      <c r="AA29" s="75"/>
      <c r="AB29" s="136"/>
      <c r="AC29" s="136"/>
      <c r="AD29" s="75"/>
      <c r="AE29" s="176"/>
      <c r="AF29" s="139"/>
      <c r="AG29" s="120"/>
      <c r="AH29" s="120"/>
      <c r="AI29" s="120"/>
      <c r="AJ29" s="120"/>
      <c r="AK29" s="120"/>
      <c r="AL29" s="120"/>
      <c r="AM29" s="120"/>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row>
    <row r="30" spans="1:62" s="29" customFormat="1" ht="15.75" customHeight="1">
      <c r="A30" s="560"/>
      <c r="B30" s="78" t="s">
        <v>454</v>
      </c>
      <c r="C30" s="75"/>
      <c r="D30" s="136"/>
      <c r="E30" s="75"/>
      <c r="F30" s="136"/>
      <c r="G30" s="75"/>
      <c r="H30" s="136"/>
      <c r="I30" s="75"/>
      <c r="J30" s="136"/>
      <c r="K30" s="75"/>
      <c r="L30" s="136"/>
      <c r="M30" s="75"/>
      <c r="N30" s="136"/>
      <c r="O30" s="75"/>
      <c r="P30" s="136"/>
      <c r="Q30" s="136"/>
      <c r="R30" s="75"/>
      <c r="S30" s="136"/>
      <c r="T30" s="136"/>
      <c r="U30" s="75"/>
      <c r="V30" s="136"/>
      <c r="W30" s="136"/>
      <c r="X30" s="75"/>
      <c r="Y30" s="136"/>
      <c r="Z30" s="136"/>
      <c r="AA30" s="75"/>
      <c r="AB30" s="136"/>
      <c r="AC30" s="136"/>
      <c r="AD30" s="75"/>
      <c r="AE30" s="176"/>
      <c r="AF30" s="139"/>
      <c r="AG30" s="120"/>
      <c r="AH30" s="120"/>
      <c r="AI30" s="120"/>
      <c r="AJ30" s="120"/>
      <c r="AK30" s="120"/>
      <c r="AL30" s="120"/>
      <c r="AM30" s="120"/>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row>
    <row r="31" spans="1:62" s="29" customFormat="1" ht="15.75" customHeight="1">
      <c r="A31" s="560"/>
      <c r="B31" s="78" t="s">
        <v>455</v>
      </c>
      <c r="C31" s="75"/>
      <c r="D31" s="136"/>
      <c r="E31" s="75"/>
      <c r="F31" s="136"/>
      <c r="G31" s="75"/>
      <c r="H31" s="136"/>
      <c r="I31" s="75"/>
      <c r="J31" s="136"/>
      <c r="K31" s="75"/>
      <c r="L31" s="136"/>
      <c r="M31" s="75"/>
      <c r="N31" s="136"/>
      <c r="O31" s="75"/>
      <c r="P31" s="136"/>
      <c r="Q31" s="136"/>
      <c r="R31" s="75"/>
      <c r="S31" s="136"/>
      <c r="T31" s="136"/>
      <c r="U31" s="75"/>
      <c r="V31" s="136"/>
      <c r="W31" s="136"/>
      <c r="X31" s="75"/>
      <c r="Y31" s="136"/>
      <c r="Z31" s="136"/>
      <c r="AA31" s="75"/>
      <c r="AB31" s="136"/>
      <c r="AC31" s="136"/>
      <c r="AD31" s="75"/>
      <c r="AE31" s="176"/>
      <c r="AF31" s="139"/>
      <c r="AG31" s="120"/>
      <c r="AH31" s="120"/>
      <c r="AI31" s="120"/>
      <c r="AJ31" s="120"/>
      <c r="AK31" s="120"/>
      <c r="AL31" s="120"/>
      <c r="AM31" s="120"/>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row>
    <row r="32" spans="1:62" s="29" customFormat="1" ht="15.75" customHeight="1">
      <c r="A32" s="560"/>
      <c r="B32" s="78" t="s">
        <v>456</v>
      </c>
      <c r="C32" s="75"/>
      <c r="D32" s="136"/>
      <c r="E32" s="75"/>
      <c r="F32" s="136"/>
      <c r="G32" s="75"/>
      <c r="H32" s="136"/>
      <c r="I32" s="75"/>
      <c r="J32" s="136"/>
      <c r="K32" s="75"/>
      <c r="L32" s="136"/>
      <c r="M32" s="75"/>
      <c r="N32" s="136"/>
      <c r="O32" s="75"/>
      <c r="P32" s="136"/>
      <c r="Q32" s="136"/>
      <c r="R32" s="75"/>
      <c r="S32" s="136"/>
      <c r="T32" s="136"/>
      <c r="U32" s="75"/>
      <c r="V32" s="136"/>
      <c r="W32" s="136"/>
      <c r="X32" s="75"/>
      <c r="Y32" s="136"/>
      <c r="Z32" s="136"/>
      <c r="AA32" s="75"/>
      <c r="AB32" s="136"/>
      <c r="AC32" s="136"/>
      <c r="AD32" s="75"/>
      <c r="AE32" s="176"/>
      <c r="AF32" s="139"/>
      <c r="AG32" s="120"/>
      <c r="AH32" s="120"/>
      <c r="AI32" s="120"/>
      <c r="AJ32" s="120"/>
      <c r="AK32" s="120"/>
      <c r="AL32" s="120"/>
      <c r="AM32" s="120"/>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row>
    <row r="33" spans="1:62" s="29" customFormat="1" ht="15.75" customHeight="1">
      <c r="A33" s="560"/>
      <c r="B33" s="78" t="s">
        <v>457</v>
      </c>
      <c r="C33" s="75"/>
      <c r="D33" s="136"/>
      <c r="E33" s="75"/>
      <c r="F33" s="136"/>
      <c r="G33" s="75"/>
      <c r="H33" s="136"/>
      <c r="I33" s="75"/>
      <c r="J33" s="136"/>
      <c r="K33" s="75"/>
      <c r="L33" s="136"/>
      <c r="M33" s="75"/>
      <c r="N33" s="136"/>
      <c r="O33" s="75"/>
      <c r="P33" s="136"/>
      <c r="Q33" s="136"/>
      <c r="R33" s="75"/>
      <c r="S33" s="136"/>
      <c r="T33" s="136"/>
      <c r="U33" s="75"/>
      <c r="V33" s="136"/>
      <c r="W33" s="136"/>
      <c r="X33" s="75"/>
      <c r="Y33" s="136"/>
      <c r="Z33" s="136"/>
      <c r="AA33" s="75"/>
      <c r="AB33" s="136"/>
      <c r="AC33" s="136"/>
      <c r="AD33" s="75"/>
      <c r="AE33" s="176"/>
      <c r="AF33" s="139"/>
      <c r="AG33" s="120"/>
      <c r="AH33" s="120"/>
      <c r="AI33" s="120"/>
      <c r="AJ33" s="120"/>
      <c r="AK33" s="120"/>
      <c r="AL33" s="120"/>
      <c r="AM33" s="120"/>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row>
    <row r="34" spans="1:62" s="29" customFormat="1" ht="15.75" customHeight="1">
      <c r="A34" s="560"/>
      <c r="B34" s="78" t="s">
        <v>458</v>
      </c>
      <c r="C34" s="75"/>
      <c r="D34" s="136"/>
      <c r="E34" s="75"/>
      <c r="F34" s="136"/>
      <c r="G34" s="75"/>
      <c r="H34" s="136"/>
      <c r="I34" s="75"/>
      <c r="J34" s="136"/>
      <c r="K34" s="75"/>
      <c r="L34" s="136"/>
      <c r="M34" s="75"/>
      <c r="N34" s="136"/>
      <c r="O34" s="75"/>
      <c r="P34" s="136"/>
      <c r="Q34" s="136"/>
      <c r="R34" s="75"/>
      <c r="S34" s="136"/>
      <c r="T34" s="136"/>
      <c r="U34" s="75"/>
      <c r="V34" s="136"/>
      <c r="W34" s="136"/>
      <c r="X34" s="75"/>
      <c r="Y34" s="136"/>
      <c r="Z34" s="136"/>
      <c r="AA34" s="75"/>
      <c r="AB34" s="136"/>
      <c r="AC34" s="136"/>
      <c r="AD34" s="75"/>
      <c r="AE34" s="176"/>
      <c r="AF34" s="139"/>
      <c r="AG34" s="120"/>
      <c r="AH34" s="120"/>
      <c r="AI34" s="120"/>
      <c r="AJ34" s="120"/>
      <c r="AK34" s="120"/>
      <c r="AL34" s="120"/>
      <c r="AM34" s="120"/>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row>
    <row r="35" spans="1:62" s="29" customFormat="1" ht="15.75" customHeight="1">
      <c r="A35" s="560"/>
      <c r="B35" s="78" t="s">
        <v>459</v>
      </c>
      <c r="C35" s="75"/>
      <c r="D35" s="136"/>
      <c r="E35" s="75"/>
      <c r="F35" s="136"/>
      <c r="G35" s="75"/>
      <c r="H35" s="136"/>
      <c r="I35" s="75"/>
      <c r="J35" s="136"/>
      <c r="K35" s="75"/>
      <c r="L35" s="136"/>
      <c r="M35" s="75"/>
      <c r="N35" s="136"/>
      <c r="O35" s="75"/>
      <c r="P35" s="136"/>
      <c r="Q35" s="136"/>
      <c r="R35" s="75"/>
      <c r="S35" s="136"/>
      <c r="T35" s="136"/>
      <c r="U35" s="75"/>
      <c r="V35" s="136"/>
      <c r="W35" s="136"/>
      <c r="X35" s="75"/>
      <c r="Y35" s="136"/>
      <c r="Z35" s="136"/>
      <c r="AA35" s="75"/>
      <c r="AB35" s="136"/>
      <c r="AC35" s="136"/>
      <c r="AD35" s="75"/>
      <c r="AE35" s="176"/>
      <c r="AF35" s="139"/>
      <c r="AG35" s="120"/>
      <c r="AH35" s="120"/>
      <c r="AI35" s="120"/>
      <c r="AJ35" s="120"/>
      <c r="AK35" s="120"/>
      <c r="AL35" s="120"/>
      <c r="AM35" s="120"/>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row>
    <row r="36" spans="1:62" s="29" customFormat="1" ht="15.75" customHeight="1">
      <c r="A36" s="560"/>
      <c r="B36" s="78" t="s">
        <v>460</v>
      </c>
      <c r="C36" s="75"/>
      <c r="D36" s="136"/>
      <c r="E36" s="75"/>
      <c r="F36" s="136"/>
      <c r="G36" s="75"/>
      <c r="H36" s="136"/>
      <c r="I36" s="75"/>
      <c r="J36" s="136"/>
      <c r="K36" s="75"/>
      <c r="L36" s="136"/>
      <c r="M36" s="75"/>
      <c r="N36" s="136"/>
      <c r="O36" s="75"/>
      <c r="P36" s="136"/>
      <c r="Q36" s="136"/>
      <c r="R36" s="75"/>
      <c r="S36" s="136"/>
      <c r="T36" s="136"/>
      <c r="U36" s="75"/>
      <c r="V36" s="136"/>
      <c r="W36" s="136"/>
      <c r="X36" s="75"/>
      <c r="Y36" s="136"/>
      <c r="Z36" s="136"/>
      <c r="AA36" s="75"/>
      <c r="AB36" s="136"/>
      <c r="AC36" s="136"/>
      <c r="AD36" s="75"/>
      <c r="AE36" s="176"/>
      <c r="AF36" s="139"/>
      <c r="AG36" s="120"/>
      <c r="AH36" s="120"/>
      <c r="AI36" s="120"/>
      <c r="AJ36" s="120"/>
      <c r="AK36" s="120"/>
      <c r="AL36" s="120"/>
      <c r="AM36" s="120"/>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row>
    <row r="37" spans="1:62" s="29" customFormat="1" ht="15.75" customHeight="1">
      <c r="A37" s="560"/>
      <c r="B37" s="78" t="s">
        <v>461</v>
      </c>
      <c r="C37" s="75"/>
      <c r="D37" s="136"/>
      <c r="E37" s="75"/>
      <c r="F37" s="136"/>
      <c r="G37" s="75"/>
      <c r="H37" s="136"/>
      <c r="I37" s="75"/>
      <c r="J37" s="136"/>
      <c r="K37" s="75"/>
      <c r="L37" s="136"/>
      <c r="M37" s="75"/>
      <c r="N37" s="136"/>
      <c r="O37" s="75"/>
      <c r="P37" s="136"/>
      <c r="Q37" s="136"/>
      <c r="R37" s="75"/>
      <c r="S37" s="136"/>
      <c r="T37" s="136"/>
      <c r="U37" s="75"/>
      <c r="V37" s="136"/>
      <c r="W37" s="136"/>
      <c r="X37" s="75"/>
      <c r="Y37" s="136"/>
      <c r="Z37" s="136"/>
      <c r="AA37" s="75"/>
      <c r="AB37" s="136"/>
      <c r="AC37" s="136"/>
      <c r="AD37" s="75"/>
      <c r="AE37" s="176"/>
      <c r="AF37" s="139"/>
      <c r="AG37" s="120"/>
      <c r="AH37" s="120"/>
      <c r="AI37" s="120"/>
      <c r="AJ37" s="120"/>
      <c r="AK37" s="120"/>
      <c r="AL37" s="120"/>
      <c r="AM37" s="120"/>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row>
    <row r="38" spans="1:62" s="29" customFormat="1" ht="15.75" customHeight="1">
      <c r="A38" s="560"/>
      <c r="B38" s="78" t="s">
        <v>462</v>
      </c>
      <c r="C38" s="75"/>
      <c r="D38" s="136"/>
      <c r="E38" s="75"/>
      <c r="F38" s="136"/>
      <c r="G38" s="75"/>
      <c r="H38" s="136"/>
      <c r="I38" s="75"/>
      <c r="J38" s="136"/>
      <c r="K38" s="75"/>
      <c r="L38" s="136"/>
      <c r="M38" s="75"/>
      <c r="N38" s="136"/>
      <c r="O38" s="75"/>
      <c r="P38" s="136"/>
      <c r="Q38" s="136"/>
      <c r="R38" s="75"/>
      <c r="S38" s="136"/>
      <c r="T38" s="136"/>
      <c r="U38" s="75"/>
      <c r="V38" s="136"/>
      <c r="W38" s="136"/>
      <c r="X38" s="75"/>
      <c r="Y38" s="136"/>
      <c r="Z38" s="136"/>
      <c r="AA38" s="75"/>
      <c r="AB38" s="136"/>
      <c r="AC38" s="136"/>
      <c r="AD38" s="75"/>
      <c r="AE38" s="176"/>
      <c r="AF38" s="139"/>
      <c r="AG38" s="120"/>
      <c r="AH38" s="120"/>
      <c r="AI38" s="120"/>
      <c r="AJ38" s="120"/>
      <c r="AK38" s="120"/>
      <c r="AL38" s="120"/>
      <c r="AM38" s="120"/>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row>
    <row r="39" spans="1:62" s="29" customFormat="1" ht="15.75" customHeight="1">
      <c r="A39" s="560"/>
      <c r="B39" s="78" t="s">
        <v>463</v>
      </c>
      <c r="C39" s="75"/>
      <c r="D39" s="136"/>
      <c r="E39" s="75"/>
      <c r="F39" s="136"/>
      <c r="G39" s="75"/>
      <c r="H39" s="136"/>
      <c r="I39" s="75"/>
      <c r="J39" s="136"/>
      <c r="K39" s="75"/>
      <c r="L39" s="136"/>
      <c r="M39" s="75"/>
      <c r="N39" s="136"/>
      <c r="O39" s="75"/>
      <c r="P39" s="136"/>
      <c r="Q39" s="136"/>
      <c r="R39" s="75"/>
      <c r="S39" s="136"/>
      <c r="T39" s="136"/>
      <c r="U39" s="75"/>
      <c r="V39" s="136"/>
      <c r="W39" s="136"/>
      <c r="X39" s="75"/>
      <c r="Y39" s="136"/>
      <c r="Z39" s="136"/>
      <c r="AA39" s="75"/>
      <c r="AB39" s="136"/>
      <c r="AC39" s="136"/>
      <c r="AD39" s="75"/>
      <c r="AE39" s="176"/>
      <c r="AF39" s="139"/>
      <c r="AG39" s="120"/>
      <c r="AH39" s="120"/>
      <c r="AI39" s="120"/>
      <c r="AJ39" s="120"/>
      <c r="AK39" s="120"/>
      <c r="AL39" s="120"/>
      <c r="AM39" s="120"/>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row>
    <row r="40" spans="1:62" s="29" customFormat="1" ht="15.75" customHeight="1">
      <c r="A40" s="560"/>
      <c r="B40" s="78" t="s">
        <v>464</v>
      </c>
      <c r="C40" s="75"/>
      <c r="D40" s="136"/>
      <c r="E40" s="75"/>
      <c r="F40" s="136"/>
      <c r="G40" s="75"/>
      <c r="H40" s="136"/>
      <c r="I40" s="75"/>
      <c r="J40" s="136"/>
      <c r="K40" s="75"/>
      <c r="L40" s="136"/>
      <c r="M40" s="75"/>
      <c r="N40" s="136"/>
      <c r="O40" s="75"/>
      <c r="P40" s="136"/>
      <c r="Q40" s="136"/>
      <c r="R40" s="75"/>
      <c r="S40" s="136"/>
      <c r="T40" s="136"/>
      <c r="U40" s="75"/>
      <c r="V40" s="136"/>
      <c r="W40" s="136"/>
      <c r="X40" s="75"/>
      <c r="Y40" s="136"/>
      <c r="Z40" s="136"/>
      <c r="AA40" s="75"/>
      <c r="AB40" s="136"/>
      <c r="AC40" s="136"/>
      <c r="AD40" s="75"/>
      <c r="AE40" s="176"/>
      <c r="AF40" s="139"/>
      <c r="AG40" s="120"/>
      <c r="AH40" s="120"/>
      <c r="AI40" s="120"/>
      <c r="AJ40" s="120"/>
      <c r="AK40" s="120"/>
      <c r="AL40" s="120"/>
      <c r="AM40" s="120"/>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row>
    <row r="41" spans="1:62" s="29" customFormat="1" ht="15.75" customHeight="1">
      <c r="A41" s="560"/>
      <c r="B41" s="78" t="s">
        <v>465</v>
      </c>
      <c r="C41" s="75"/>
      <c r="D41" s="136"/>
      <c r="E41" s="75"/>
      <c r="F41" s="136"/>
      <c r="G41" s="75"/>
      <c r="H41" s="136"/>
      <c r="I41" s="75"/>
      <c r="J41" s="136"/>
      <c r="K41" s="75"/>
      <c r="L41" s="136"/>
      <c r="M41" s="75"/>
      <c r="N41" s="136"/>
      <c r="O41" s="75"/>
      <c r="P41" s="136"/>
      <c r="Q41" s="136"/>
      <c r="R41" s="75"/>
      <c r="S41" s="136"/>
      <c r="T41" s="136"/>
      <c r="U41" s="75"/>
      <c r="V41" s="136"/>
      <c r="W41" s="136"/>
      <c r="X41" s="75"/>
      <c r="Y41" s="136"/>
      <c r="Z41" s="136"/>
      <c r="AA41" s="75"/>
      <c r="AB41" s="136"/>
      <c r="AC41" s="136"/>
      <c r="AD41" s="75"/>
      <c r="AE41" s="176"/>
      <c r="AF41" s="139"/>
      <c r="AG41" s="120"/>
      <c r="AH41" s="120"/>
      <c r="AI41" s="120"/>
      <c r="AJ41" s="120"/>
      <c r="AK41" s="120"/>
      <c r="AL41" s="120"/>
      <c r="AM41" s="120"/>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row>
    <row r="42" spans="1:62" s="29" customFormat="1" ht="15.75" customHeight="1">
      <c r="A42" s="560"/>
      <c r="B42" s="78" t="s">
        <v>466</v>
      </c>
      <c r="C42" s="75"/>
      <c r="D42" s="136"/>
      <c r="E42" s="75"/>
      <c r="F42" s="136"/>
      <c r="G42" s="75"/>
      <c r="H42" s="136"/>
      <c r="I42" s="75"/>
      <c r="J42" s="136"/>
      <c r="K42" s="75"/>
      <c r="L42" s="136"/>
      <c r="M42" s="75"/>
      <c r="N42" s="136"/>
      <c r="O42" s="75"/>
      <c r="P42" s="136"/>
      <c r="Q42" s="136"/>
      <c r="R42" s="75"/>
      <c r="S42" s="136"/>
      <c r="T42" s="136"/>
      <c r="U42" s="75"/>
      <c r="V42" s="136"/>
      <c r="W42" s="136"/>
      <c r="X42" s="75"/>
      <c r="Y42" s="136"/>
      <c r="Z42" s="136"/>
      <c r="AA42" s="75"/>
      <c r="AB42" s="136"/>
      <c r="AC42" s="136"/>
      <c r="AD42" s="75"/>
      <c r="AE42" s="176"/>
      <c r="AF42" s="139"/>
      <c r="AG42" s="120"/>
      <c r="AH42" s="120"/>
      <c r="AI42" s="120"/>
      <c r="AJ42" s="120"/>
      <c r="AK42" s="120"/>
      <c r="AL42" s="120"/>
      <c r="AM42" s="120"/>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row>
    <row r="43" spans="1:62" s="29" customFormat="1" ht="29.25" customHeight="1" thickBot="1">
      <c r="A43" s="430"/>
      <c r="B43" s="76" t="s">
        <v>380</v>
      </c>
      <c r="C43" s="135"/>
      <c r="D43" s="137"/>
      <c r="E43" s="135"/>
      <c r="F43" s="137"/>
      <c r="G43" s="135"/>
      <c r="H43" s="137"/>
      <c r="I43" s="135"/>
      <c r="J43" s="137"/>
      <c r="K43" s="135"/>
      <c r="L43" s="137"/>
      <c r="M43" s="135"/>
      <c r="N43" s="137"/>
      <c r="O43" s="135"/>
      <c r="P43" s="137"/>
      <c r="Q43" s="137"/>
      <c r="R43" s="135"/>
      <c r="S43" s="137"/>
      <c r="T43" s="137"/>
      <c r="U43" s="135"/>
      <c r="V43" s="137"/>
      <c r="W43" s="137"/>
      <c r="X43" s="135"/>
      <c r="Y43" s="137"/>
      <c r="Z43" s="137"/>
      <c r="AA43" s="135"/>
      <c r="AB43" s="137"/>
      <c r="AC43" s="137"/>
      <c r="AD43" s="135"/>
      <c r="AE43" s="177"/>
      <c r="AF43" s="140"/>
      <c r="AG43" s="120"/>
      <c r="AH43" s="120"/>
      <c r="AI43" s="120"/>
      <c r="AJ43" s="120"/>
      <c r="AK43" s="120"/>
      <c r="AL43" s="120"/>
      <c r="AM43" s="120"/>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row>
    <row r="44" spans="1:62" s="1" customFormat="1" ht="24" customHeight="1" thickBot="1">
      <c r="K44" s="95"/>
      <c r="L44" s="95"/>
      <c r="M44" s="95"/>
      <c r="N44" s="95"/>
      <c r="O44" s="95"/>
      <c r="AG44" s="120"/>
      <c r="AH44" s="120"/>
      <c r="AI44" s="120"/>
      <c r="AJ44" s="120"/>
      <c r="AK44" s="120"/>
      <c r="AL44" s="120"/>
      <c r="AM44" s="120"/>
      <c r="AN44" s="80"/>
      <c r="AO44" s="80"/>
      <c r="AP44" s="80"/>
      <c r="AQ44" s="80"/>
      <c r="AR44" s="80"/>
      <c r="AS44" s="80"/>
      <c r="AT44" s="80"/>
      <c r="AU44" s="80"/>
      <c r="AV44" s="80"/>
      <c r="AW44" s="80"/>
      <c r="AX44" s="80"/>
      <c r="AY44" s="80"/>
      <c r="AZ44" s="80"/>
      <c r="BA44" s="80"/>
      <c r="BB44" s="80"/>
      <c r="BC44" s="80"/>
      <c r="BD44" s="80"/>
      <c r="BE44" s="80"/>
      <c r="BF44" s="80"/>
      <c r="BG44" s="80"/>
      <c r="BH44" s="80"/>
      <c r="BI44" s="80"/>
      <c r="BJ44" s="80"/>
    </row>
    <row r="45" spans="1:62" s="1" customFormat="1" ht="24" customHeight="1" thickBot="1">
      <c r="A45" s="429" t="s">
        <v>467</v>
      </c>
      <c r="B45" s="577" t="s">
        <v>443</v>
      </c>
      <c r="C45" s="483" t="s">
        <v>85</v>
      </c>
      <c r="D45" s="555"/>
      <c r="E45" s="555"/>
      <c r="F45" s="555"/>
      <c r="G45" s="555"/>
      <c r="H45" s="555"/>
      <c r="I45" s="555"/>
      <c r="J45" s="555"/>
      <c r="K45" s="555"/>
      <c r="L45" s="555"/>
      <c r="M45" s="555"/>
      <c r="N45" s="484"/>
      <c r="O45" s="552" t="s">
        <v>87</v>
      </c>
      <c r="P45" s="553"/>
      <c r="Q45" s="553"/>
      <c r="R45" s="553"/>
      <c r="S45" s="553"/>
      <c r="T45" s="553"/>
      <c r="U45" s="553"/>
      <c r="V45" s="553"/>
      <c r="W45" s="553"/>
      <c r="X45" s="553"/>
      <c r="Y45" s="553"/>
      <c r="Z45" s="553"/>
      <c r="AA45" s="553"/>
      <c r="AB45" s="553"/>
      <c r="AC45" s="553"/>
      <c r="AD45" s="553"/>
      <c r="AE45" s="553"/>
      <c r="AF45" s="554"/>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row>
    <row r="46" spans="1:62" s="1" customFormat="1" ht="24" customHeight="1" thickBot="1">
      <c r="A46" s="560"/>
      <c r="B46" s="578"/>
      <c r="C46" s="483" t="s">
        <v>228</v>
      </c>
      <c r="D46" s="484"/>
      <c r="E46" s="483" t="s">
        <v>232</v>
      </c>
      <c r="F46" s="484"/>
      <c r="G46" s="483" t="s">
        <v>236</v>
      </c>
      <c r="H46" s="484"/>
      <c r="I46" s="483" t="s">
        <v>237</v>
      </c>
      <c r="J46" s="484"/>
      <c r="K46" s="483" t="s">
        <v>436</v>
      </c>
      <c r="L46" s="484"/>
      <c r="M46" s="483" t="s">
        <v>239</v>
      </c>
      <c r="N46" s="484"/>
      <c r="O46" s="552" t="s">
        <v>228</v>
      </c>
      <c r="P46" s="553"/>
      <c r="Q46" s="554"/>
      <c r="R46" s="552" t="s">
        <v>232</v>
      </c>
      <c r="S46" s="553"/>
      <c r="T46" s="554"/>
      <c r="U46" s="552" t="s">
        <v>236</v>
      </c>
      <c r="V46" s="553"/>
      <c r="W46" s="554"/>
      <c r="X46" s="552" t="s">
        <v>237</v>
      </c>
      <c r="Y46" s="553"/>
      <c r="Z46" s="554"/>
      <c r="AA46" s="552" t="s">
        <v>436</v>
      </c>
      <c r="AB46" s="553"/>
      <c r="AC46" s="554"/>
      <c r="AD46" s="552" t="s">
        <v>239</v>
      </c>
      <c r="AE46" s="553"/>
      <c r="AF46" s="554"/>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row>
    <row r="47" spans="1:62" s="1" customFormat="1" ht="29.25" customHeight="1" thickBot="1">
      <c r="A47" s="560"/>
      <c r="B47" s="579"/>
      <c r="C47" s="141" t="s">
        <v>444</v>
      </c>
      <c r="D47" s="123" t="s">
        <v>445</v>
      </c>
      <c r="E47" s="141" t="s">
        <v>444</v>
      </c>
      <c r="F47" s="123" t="s">
        <v>445</v>
      </c>
      <c r="G47" s="141" t="s">
        <v>444</v>
      </c>
      <c r="H47" s="123" t="s">
        <v>445</v>
      </c>
      <c r="I47" s="141" t="s">
        <v>444</v>
      </c>
      <c r="J47" s="123" t="s">
        <v>445</v>
      </c>
      <c r="K47" s="141" t="s">
        <v>444</v>
      </c>
      <c r="L47" s="123" t="s">
        <v>445</v>
      </c>
      <c r="M47" s="141" t="s">
        <v>444</v>
      </c>
      <c r="N47" s="123" t="s">
        <v>445</v>
      </c>
      <c r="O47" s="126" t="s">
        <v>444</v>
      </c>
      <c r="P47" s="126" t="s">
        <v>446</v>
      </c>
      <c r="Q47" s="126" t="s">
        <v>28</v>
      </c>
      <c r="R47" s="126" t="s">
        <v>444</v>
      </c>
      <c r="S47" s="126" t="s">
        <v>446</v>
      </c>
      <c r="T47" s="126" t="s">
        <v>28</v>
      </c>
      <c r="U47" s="126" t="s">
        <v>444</v>
      </c>
      <c r="V47" s="126" t="s">
        <v>446</v>
      </c>
      <c r="W47" s="126" t="s">
        <v>28</v>
      </c>
      <c r="X47" s="126" t="s">
        <v>444</v>
      </c>
      <c r="Y47" s="126" t="s">
        <v>446</v>
      </c>
      <c r="Z47" s="126" t="s">
        <v>28</v>
      </c>
      <c r="AA47" s="126" t="s">
        <v>444</v>
      </c>
      <c r="AB47" s="126" t="s">
        <v>446</v>
      </c>
      <c r="AC47" s="126" t="s">
        <v>28</v>
      </c>
      <c r="AD47" s="126" t="s">
        <v>444</v>
      </c>
      <c r="AE47" s="126" t="s">
        <v>446</v>
      </c>
      <c r="AF47" s="126" t="s">
        <v>28</v>
      </c>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row>
    <row r="48" spans="1:62" s="1" customFormat="1" ht="16.899999999999999">
      <c r="A48" s="560"/>
      <c r="B48" s="186" t="s">
        <v>447</v>
      </c>
      <c r="C48" s="75"/>
      <c r="D48" s="139"/>
      <c r="E48" s="75"/>
      <c r="F48" s="139"/>
      <c r="G48" s="75"/>
      <c r="H48" s="139"/>
      <c r="I48" s="75"/>
      <c r="J48" s="139"/>
      <c r="K48" s="75"/>
      <c r="L48" s="139"/>
      <c r="M48" s="75"/>
      <c r="N48" s="139"/>
      <c r="O48" s="75"/>
      <c r="P48" s="136"/>
      <c r="Q48" s="139"/>
      <c r="R48" s="75"/>
      <c r="S48" s="136"/>
      <c r="T48" s="139"/>
      <c r="U48" s="75"/>
      <c r="V48" s="136"/>
      <c r="W48" s="139"/>
      <c r="X48" s="75"/>
      <c r="Y48" s="136"/>
      <c r="Z48" s="139"/>
      <c r="AA48" s="75"/>
      <c r="AB48" s="136"/>
      <c r="AC48" s="139"/>
      <c r="AD48" s="75"/>
      <c r="AE48" s="176"/>
      <c r="AF48" s="139"/>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row>
    <row r="49" spans="1:62" s="1" customFormat="1" ht="16.899999999999999">
      <c r="A49" s="560"/>
      <c r="B49" s="187" t="s">
        <v>448</v>
      </c>
      <c r="C49" s="75"/>
      <c r="D49" s="139"/>
      <c r="E49" s="75"/>
      <c r="F49" s="139"/>
      <c r="G49" s="75"/>
      <c r="H49" s="139"/>
      <c r="I49" s="75"/>
      <c r="J49" s="139"/>
      <c r="K49" s="75"/>
      <c r="L49" s="139"/>
      <c r="M49" s="75"/>
      <c r="N49" s="139"/>
      <c r="O49" s="75"/>
      <c r="P49" s="136"/>
      <c r="Q49" s="139"/>
      <c r="R49" s="75"/>
      <c r="S49" s="136"/>
      <c r="T49" s="139"/>
      <c r="U49" s="75"/>
      <c r="V49" s="136"/>
      <c r="W49" s="139"/>
      <c r="X49" s="75"/>
      <c r="Y49" s="136"/>
      <c r="Z49" s="139"/>
      <c r="AA49" s="75"/>
      <c r="AB49" s="136"/>
      <c r="AC49" s="139"/>
      <c r="AD49" s="75"/>
      <c r="AE49" s="176"/>
      <c r="AF49" s="139"/>
      <c r="AG49" s="80"/>
      <c r="AH49" s="80"/>
      <c r="AI49" s="80"/>
      <c r="AJ49" s="80"/>
      <c r="AK49" s="80"/>
      <c r="AL49" s="80"/>
      <c r="AM49" s="80"/>
      <c r="AN49" s="80"/>
      <c r="AO49" s="80"/>
      <c r="AP49" s="80"/>
      <c r="AQ49" s="80"/>
      <c r="AR49" s="80"/>
      <c r="AS49" s="80"/>
      <c r="AT49" s="80"/>
      <c r="AU49" s="80"/>
      <c r="AV49" s="80"/>
      <c r="AW49" s="80"/>
      <c r="AX49" s="80"/>
      <c r="AY49" s="80"/>
      <c r="AZ49" s="80"/>
      <c r="BA49" s="80"/>
      <c r="BB49" s="80"/>
      <c r="BC49" s="80"/>
      <c r="BD49" s="80"/>
      <c r="BE49" s="80"/>
      <c r="BF49" s="80"/>
      <c r="BG49" s="80"/>
      <c r="BH49" s="80"/>
      <c r="BI49" s="80"/>
      <c r="BJ49" s="80"/>
    </row>
    <row r="50" spans="1:62" s="1" customFormat="1" ht="16.899999999999999">
      <c r="A50" s="560"/>
      <c r="B50" s="187" t="s">
        <v>449</v>
      </c>
      <c r="C50" s="75"/>
      <c r="D50" s="139"/>
      <c r="E50" s="75"/>
      <c r="F50" s="139"/>
      <c r="G50" s="75"/>
      <c r="H50" s="139"/>
      <c r="I50" s="75"/>
      <c r="J50" s="139"/>
      <c r="K50" s="75"/>
      <c r="L50" s="139"/>
      <c r="M50" s="75"/>
      <c r="N50" s="139"/>
      <c r="O50" s="75"/>
      <c r="P50" s="136"/>
      <c r="Q50" s="139"/>
      <c r="R50" s="75"/>
      <c r="S50" s="136"/>
      <c r="T50" s="139"/>
      <c r="U50" s="75"/>
      <c r="V50" s="136"/>
      <c r="W50" s="139"/>
      <c r="X50" s="75"/>
      <c r="Y50" s="136"/>
      <c r="Z50" s="139"/>
      <c r="AA50" s="75"/>
      <c r="AB50" s="136"/>
      <c r="AC50" s="139"/>
      <c r="AD50" s="75"/>
      <c r="AE50" s="176"/>
      <c r="AF50" s="139"/>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row>
    <row r="51" spans="1:62" s="1" customFormat="1" ht="16.899999999999999">
      <c r="A51" s="560"/>
      <c r="B51" s="187" t="s">
        <v>450</v>
      </c>
      <c r="C51" s="75"/>
      <c r="D51" s="139"/>
      <c r="E51" s="75"/>
      <c r="F51" s="139"/>
      <c r="G51" s="75"/>
      <c r="H51" s="139"/>
      <c r="I51" s="75"/>
      <c r="J51" s="139"/>
      <c r="K51" s="75"/>
      <c r="L51" s="139"/>
      <c r="M51" s="75"/>
      <c r="N51" s="139"/>
      <c r="O51" s="75"/>
      <c r="P51" s="136"/>
      <c r="Q51" s="139"/>
      <c r="R51" s="75"/>
      <c r="S51" s="136"/>
      <c r="T51" s="139"/>
      <c r="U51" s="75"/>
      <c r="V51" s="136"/>
      <c r="W51" s="139"/>
      <c r="X51" s="75"/>
      <c r="Y51" s="136"/>
      <c r="Z51" s="139"/>
      <c r="AA51" s="75"/>
      <c r="AB51" s="136"/>
      <c r="AC51" s="139"/>
      <c r="AD51" s="75"/>
      <c r="AE51" s="176"/>
      <c r="AF51" s="139"/>
      <c r="AG51" s="80"/>
      <c r="AH51" s="80"/>
      <c r="AI51" s="80"/>
      <c r="AJ51" s="80"/>
      <c r="AK51" s="80"/>
      <c r="AL51" s="80"/>
      <c r="AM51" s="80"/>
      <c r="AN51" s="80"/>
      <c r="AO51" s="80"/>
      <c r="AP51" s="80"/>
      <c r="AQ51" s="80"/>
      <c r="AR51" s="80"/>
      <c r="AS51" s="80"/>
      <c r="AT51" s="80"/>
      <c r="AU51" s="80"/>
      <c r="AV51" s="80"/>
      <c r="AW51" s="80"/>
      <c r="AX51" s="80"/>
      <c r="AY51" s="80"/>
      <c r="AZ51" s="80"/>
      <c r="BA51" s="80"/>
      <c r="BB51" s="80"/>
      <c r="BC51" s="80"/>
      <c r="BD51" s="80"/>
      <c r="BE51" s="80"/>
      <c r="BF51" s="80"/>
      <c r="BG51" s="80"/>
      <c r="BH51" s="80"/>
      <c r="BI51" s="80"/>
      <c r="BJ51" s="80"/>
    </row>
    <row r="52" spans="1:62" s="1" customFormat="1" ht="16.899999999999999">
      <c r="A52" s="560"/>
      <c r="B52" s="187" t="s">
        <v>451</v>
      </c>
      <c r="C52" s="75"/>
      <c r="D52" s="139"/>
      <c r="E52" s="75"/>
      <c r="F52" s="139"/>
      <c r="G52" s="75"/>
      <c r="H52" s="139"/>
      <c r="I52" s="75"/>
      <c r="J52" s="139"/>
      <c r="K52" s="75"/>
      <c r="L52" s="139"/>
      <c r="M52" s="75"/>
      <c r="N52" s="139"/>
      <c r="O52" s="75"/>
      <c r="P52" s="136"/>
      <c r="Q52" s="139"/>
      <c r="R52" s="75"/>
      <c r="S52" s="136"/>
      <c r="T52" s="139"/>
      <c r="U52" s="75"/>
      <c r="V52" s="136"/>
      <c r="W52" s="139"/>
      <c r="X52" s="75"/>
      <c r="Y52" s="136"/>
      <c r="Z52" s="139"/>
      <c r="AA52" s="75"/>
      <c r="AB52" s="136"/>
      <c r="AC52" s="139"/>
      <c r="AD52" s="75"/>
      <c r="AE52" s="176"/>
      <c r="AF52" s="139"/>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row>
    <row r="53" spans="1:62" s="1" customFormat="1" ht="16.899999999999999">
      <c r="A53" s="560"/>
      <c r="B53" s="187" t="s">
        <v>452</v>
      </c>
      <c r="C53" s="75"/>
      <c r="D53" s="139"/>
      <c r="E53" s="75"/>
      <c r="F53" s="139"/>
      <c r="G53" s="75"/>
      <c r="H53" s="139"/>
      <c r="I53" s="75"/>
      <c r="J53" s="139"/>
      <c r="K53" s="75"/>
      <c r="L53" s="139"/>
      <c r="M53" s="75"/>
      <c r="N53" s="139"/>
      <c r="O53" s="75"/>
      <c r="P53" s="136"/>
      <c r="Q53" s="139"/>
      <c r="R53" s="75"/>
      <c r="S53" s="136"/>
      <c r="T53" s="139"/>
      <c r="U53" s="75"/>
      <c r="V53" s="136"/>
      <c r="W53" s="139"/>
      <c r="X53" s="75"/>
      <c r="Y53" s="136"/>
      <c r="Z53" s="139"/>
      <c r="AA53" s="75"/>
      <c r="AB53" s="136"/>
      <c r="AC53" s="139"/>
      <c r="AD53" s="75"/>
      <c r="AE53" s="176"/>
      <c r="AF53" s="139"/>
      <c r="AG53" s="80"/>
      <c r="AH53" s="80"/>
      <c r="AI53" s="80"/>
      <c r="AJ53" s="80"/>
      <c r="AK53" s="80"/>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row>
    <row r="54" spans="1:62" s="1" customFormat="1" ht="16.899999999999999">
      <c r="A54" s="560"/>
      <c r="B54" s="187" t="s">
        <v>453</v>
      </c>
      <c r="C54" s="75"/>
      <c r="D54" s="139"/>
      <c r="E54" s="75"/>
      <c r="F54" s="139"/>
      <c r="G54" s="75"/>
      <c r="H54" s="139"/>
      <c r="I54" s="75"/>
      <c r="J54" s="139"/>
      <c r="K54" s="75"/>
      <c r="L54" s="139"/>
      <c r="M54" s="75"/>
      <c r="N54" s="139"/>
      <c r="O54" s="75"/>
      <c r="P54" s="136"/>
      <c r="Q54" s="139"/>
      <c r="R54" s="75"/>
      <c r="S54" s="136"/>
      <c r="T54" s="139"/>
      <c r="U54" s="75"/>
      <c r="V54" s="136"/>
      <c r="W54" s="139"/>
      <c r="X54" s="75"/>
      <c r="Y54" s="136"/>
      <c r="Z54" s="139"/>
      <c r="AA54" s="75"/>
      <c r="AB54" s="136"/>
      <c r="AC54" s="139"/>
      <c r="AD54" s="75"/>
      <c r="AE54" s="176"/>
      <c r="AF54" s="139"/>
      <c r="AG54" s="80"/>
      <c r="AH54" s="80"/>
      <c r="AI54" s="80"/>
      <c r="AJ54" s="80"/>
      <c r="AK54" s="80"/>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row>
    <row r="55" spans="1:62" s="1" customFormat="1" ht="16.899999999999999">
      <c r="A55" s="560"/>
      <c r="B55" s="187" t="s">
        <v>454</v>
      </c>
      <c r="C55" s="75"/>
      <c r="D55" s="139"/>
      <c r="E55" s="75"/>
      <c r="F55" s="139"/>
      <c r="G55" s="75"/>
      <c r="H55" s="139"/>
      <c r="I55" s="75"/>
      <c r="J55" s="139"/>
      <c r="K55" s="75"/>
      <c r="L55" s="139"/>
      <c r="M55" s="75"/>
      <c r="N55" s="139"/>
      <c r="O55" s="75"/>
      <c r="P55" s="136"/>
      <c r="Q55" s="139"/>
      <c r="R55" s="75"/>
      <c r="S55" s="136"/>
      <c r="T55" s="139"/>
      <c r="U55" s="75"/>
      <c r="V55" s="136"/>
      <c r="W55" s="139"/>
      <c r="X55" s="75"/>
      <c r="Y55" s="136"/>
      <c r="Z55" s="139"/>
      <c r="AA55" s="75"/>
      <c r="AB55" s="136"/>
      <c r="AC55" s="139"/>
      <c r="AD55" s="75"/>
      <c r="AE55" s="176"/>
      <c r="AF55" s="139"/>
      <c r="AG55" s="80"/>
      <c r="AH55" s="80"/>
      <c r="AI55" s="80"/>
      <c r="AJ55" s="80"/>
      <c r="AK55" s="80"/>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row>
    <row r="56" spans="1:62" s="1" customFormat="1" ht="16.899999999999999">
      <c r="A56" s="560"/>
      <c r="B56" s="187" t="s">
        <v>455</v>
      </c>
      <c r="C56" s="75"/>
      <c r="D56" s="139"/>
      <c r="E56" s="75"/>
      <c r="F56" s="139"/>
      <c r="G56" s="75"/>
      <c r="H56" s="139"/>
      <c r="I56" s="75"/>
      <c r="J56" s="139"/>
      <c r="K56" s="75"/>
      <c r="L56" s="139"/>
      <c r="M56" s="75"/>
      <c r="N56" s="139"/>
      <c r="O56" s="75"/>
      <c r="P56" s="136"/>
      <c r="Q56" s="139"/>
      <c r="R56" s="75"/>
      <c r="S56" s="136"/>
      <c r="T56" s="139"/>
      <c r="U56" s="75"/>
      <c r="V56" s="136"/>
      <c r="W56" s="139"/>
      <c r="X56" s="75"/>
      <c r="Y56" s="136"/>
      <c r="Z56" s="139"/>
      <c r="AA56" s="75"/>
      <c r="AB56" s="136"/>
      <c r="AC56" s="139"/>
      <c r="AD56" s="75"/>
      <c r="AE56" s="176"/>
      <c r="AF56" s="139"/>
      <c r="AG56" s="80"/>
      <c r="AH56" s="80"/>
      <c r="AI56" s="80"/>
      <c r="AJ56" s="80"/>
      <c r="AK56" s="80"/>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row>
    <row r="57" spans="1:62" s="1" customFormat="1" ht="16.899999999999999">
      <c r="A57" s="560"/>
      <c r="B57" s="187" t="s">
        <v>456</v>
      </c>
      <c r="C57" s="75"/>
      <c r="D57" s="139"/>
      <c r="E57" s="75"/>
      <c r="F57" s="139"/>
      <c r="G57" s="75"/>
      <c r="H57" s="139"/>
      <c r="I57" s="75"/>
      <c r="J57" s="139"/>
      <c r="K57" s="75"/>
      <c r="L57" s="139"/>
      <c r="M57" s="75"/>
      <c r="N57" s="139"/>
      <c r="O57" s="75"/>
      <c r="P57" s="136"/>
      <c r="Q57" s="139"/>
      <c r="R57" s="75"/>
      <c r="S57" s="136"/>
      <c r="T57" s="139"/>
      <c r="U57" s="75"/>
      <c r="V57" s="136"/>
      <c r="W57" s="139"/>
      <c r="X57" s="75"/>
      <c r="Y57" s="136"/>
      <c r="Z57" s="139"/>
      <c r="AA57" s="75"/>
      <c r="AB57" s="136"/>
      <c r="AC57" s="139"/>
      <c r="AD57" s="75"/>
      <c r="AE57" s="176"/>
      <c r="AF57" s="139"/>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row>
    <row r="58" spans="1:62" s="1" customFormat="1" ht="16.899999999999999">
      <c r="A58" s="560"/>
      <c r="B58" s="187" t="s">
        <v>457</v>
      </c>
      <c r="C58" s="75"/>
      <c r="D58" s="139"/>
      <c r="E58" s="75"/>
      <c r="F58" s="139"/>
      <c r="G58" s="75"/>
      <c r="H58" s="139"/>
      <c r="I58" s="75"/>
      <c r="J58" s="139"/>
      <c r="K58" s="75"/>
      <c r="L58" s="139"/>
      <c r="M58" s="75"/>
      <c r="N58" s="139"/>
      <c r="O58" s="75"/>
      <c r="P58" s="136"/>
      <c r="Q58" s="139"/>
      <c r="R58" s="75"/>
      <c r="S58" s="136"/>
      <c r="T58" s="139"/>
      <c r="U58" s="75"/>
      <c r="V58" s="136"/>
      <c r="W58" s="139"/>
      <c r="X58" s="75"/>
      <c r="Y58" s="136"/>
      <c r="Z58" s="139"/>
      <c r="AA58" s="75"/>
      <c r="AB58" s="136"/>
      <c r="AC58" s="139"/>
      <c r="AD58" s="75"/>
      <c r="AE58" s="176"/>
      <c r="AF58" s="139"/>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row>
    <row r="59" spans="1:62" s="1" customFormat="1" ht="16.899999999999999">
      <c r="A59" s="560"/>
      <c r="B59" s="187" t="s">
        <v>458</v>
      </c>
      <c r="C59" s="75"/>
      <c r="D59" s="139"/>
      <c r="E59" s="75"/>
      <c r="F59" s="139"/>
      <c r="G59" s="75"/>
      <c r="H59" s="139"/>
      <c r="I59" s="75"/>
      <c r="J59" s="139"/>
      <c r="K59" s="75"/>
      <c r="L59" s="139"/>
      <c r="M59" s="75"/>
      <c r="N59" s="139"/>
      <c r="O59" s="75"/>
      <c r="P59" s="136"/>
      <c r="Q59" s="139"/>
      <c r="R59" s="75"/>
      <c r="S59" s="136"/>
      <c r="T59" s="139"/>
      <c r="U59" s="75"/>
      <c r="V59" s="136"/>
      <c r="W59" s="139"/>
      <c r="X59" s="75"/>
      <c r="Y59" s="136"/>
      <c r="Z59" s="139"/>
      <c r="AA59" s="75"/>
      <c r="AB59" s="136"/>
      <c r="AC59" s="139"/>
      <c r="AD59" s="75"/>
      <c r="AE59" s="176"/>
      <c r="AF59" s="139"/>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row>
    <row r="60" spans="1:62" s="1" customFormat="1" ht="16.899999999999999">
      <c r="A60" s="560"/>
      <c r="B60" s="187" t="s">
        <v>459</v>
      </c>
      <c r="C60" s="75"/>
      <c r="D60" s="139"/>
      <c r="E60" s="75"/>
      <c r="F60" s="139"/>
      <c r="G60" s="75"/>
      <c r="H60" s="139"/>
      <c r="I60" s="75"/>
      <c r="J60" s="139"/>
      <c r="K60" s="75"/>
      <c r="L60" s="139"/>
      <c r="M60" s="75"/>
      <c r="N60" s="139"/>
      <c r="O60" s="75"/>
      <c r="P60" s="136"/>
      <c r="Q60" s="139"/>
      <c r="R60" s="75"/>
      <c r="S60" s="136"/>
      <c r="T60" s="139"/>
      <c r="U60" s="75"/>
      <c r="V60" s="136"/>
      <c r="W60" s="139"/>
      <c r="X60" s="75"/>
      <c r="Y60" s="136"/>
      <c r="Z60" s="139"/>
      <c r="AA60" s="75"/>
      <c r="AB60" s="136"/>
      <c r="AC60" s="139"/>
      <c r="AD60" s="75"/>
      <c r="AE60" s="176"/>
      <c r="AF60" s="139"/>
      <c r="AG60" s="80"/>
      <c r="AH60" s="80"/>
      <c r="AI60" s="80"/>
      <c r="AJ60" s="80"/>
      <c r="AK60" s="8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row>
    <row r="61" spans="1:62" s="1" customFormat="1" ht="16.899999999999999">
      <c r="A61" s="560"/>
      <c r="B61" s="187" t="s">
        <v>460</v>
      </c>
      <c r="C61" s="75"/>
      <c r="D61" s="139"/>
      <c r="E61" s="75"/>
      <c r="F61" s="139"/>
      <c r="G61" s="75"/>
      <c r="H61" s="139"/>
      <c r="I61" s="75"/>
      <c r="J61" s="139"/>
      <c r="K61" s="75"/>
      <c r="L61" s="139"/>
      <c r="M61" s="75"/>
      <c r="N61" s="139"/>
      <c r="O61" s="75"/>
      <c r="P61" s="136"/>
      <c r="Q61" s="139"/>
      <c r="R61" s="75"/>
      <c r="S61" s="136"/>
      <c r="T61" s="139"/>
      <c r="U61" s="75"/>
      <c r="V61" s="136"/>
      <c r="W61" s="139"/>
      <c r="X61" s="75"/>
      <c r="Y61" s="136"/>
      <c r="Z61" s="139"/>
      <c r="AA61" s="75"/>
      <c r="AB61" s="136"/>
      <c r="AC61" s="139"/>
      <c r="AD61" s="75"/>
      <c r="AE61" s="176"/>
      <c r="AF61" s="139"/>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row>
    <row r="62" spans="1:62" s="1" customFormat="1" ht="16.899999999999999">
      <c r="A62" s="560"/>
      <c r="B62" s="187" t="s">
        <v>461</v>
      </c>
      <c r="C62" s="75"/>
      <c r="D62" s="139"/>
      <c r="E62" s="75"/>
      <c r="F62" s="139"/>
      <c r="G62" s="75"/>
      <c r="H62" s="139"/>
      <c r="I62" s="75"/>
      <c r="J62" s="139"/>
      <c r="K62" s="75"/>
      <c r="L62" s="139"/>
      <c r="M62" s="75"/>
      <c r="N62" s="139"/>
      <c r="O62" s="75"/>
      <c r="P62" s="136"/>
      <c r="Q62" s="139"/>
      <c r="R62" s="75"/>
      <c r="S62" s="136"/>
      <c r="T62" s="139"/>
      <c r="U62" s="75"/>
      <c r="V62" s="136"/>
      <c r="W62" s="139"/>
      <c r="X62" s="75"/>
      <c r="Y62" s="136"/>
      <c r="Z62" s="139"/>
      <c r="AA62" s="75"/>
      <c r="AB62" s="136"/>
      <c r="AC62" s="139"/>
      <c r="AD62" s="75"/>
      <c r="AE62" s="176"/>
      <c r="AF62" s="139"/>
      <c r="AG62" s="80"/>
      <c r="AH62" s="80"/>
      <c r="AI62" s="80"/>
      <c r="AJ62" s="80"/>
      <c r="AK62" s="80"/>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row>
    <row r="63" spans="1:62" s="1" customFormat="1" ht="16.899999999999999">
      <c r="A63" s="560"/>
      <c r="B63" s="187" t="s">
        <v>462</v>
      </c>
      <c r="C63" s="75"/>
      <c r="D63" s="139"/>
      <c r="E63" s="75"/>
      <c r="F63" s="139"/>
      <c r="G63" s="75"/>
      <c r="H63" s="139"/>
      <c r="I63" s="75"/>
      <c r="J63" s="139"/>
      <c r="K63" s="75"/>
      <c r="L63" s="139"/>
      <c r="M63" s="75"/>
      <c r="N63" s="139"/>
      <c r="O63" s="75"/>
      <c r="P63" s="136"/>
      <c r="Q63" s="139"/>
      <c r="R63" s="75"/>
      <c r="S63" s="136"/>
      <c r="T63" s="139"/>
      <c r="U63" s="75"/>
      <c r="V63" s="136"/>
      <c r="W63" s="139"/>
      <c r="X63" s="75"/>
      <c r="Y63" s="136"/>
      <c r="Z63" s="139"/>
      <c r="AA63" s="75"/>
      <c r="AB63" s="136"/>
      <c r="AC63" s="139"/>
      <c r="AD63" s="75"/>
      <c r="AE63" s="176"/>
      <c r="AF63" s="139"/>
      <c r="AG63" s="80"/>
      <c r="AH63" s="80"/>
      <c r="AI63" s="80"/>
      <c r="AJ63" s="80"/>
      <c r="AK63" s="80"/>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row>
    <row r="64" spans="1:62" s="1" customFormat="1" ht="16.899999999999999">
      <c r="A64" s="560"/>
      <c r="B64" s="187" t="s">
        <v>463</v>
      </c>
      <c r="C64" s="75"/>
      <c r="D64" s="139"/>
      <c r="E64" s="75"/>
      <c r="F64" s="139"/>
      <c r="G64" s="75"/>
      <c r="H64" s="139"/>
      <c r="I64" s="75"/>
      <c r="J64" s="139"/>
      <c r="K64" s="75"/>
      <c r="L64" s="139"/>
      <c r="M64" s="75"/>
      <c r="N64" s="139"/>
      <c r="O64" s="75"/>
      <c r="P64" s="136"/>
      <c r="Q64" s="139"/>
      <c r="R64" s="75"/>
      <c r="S64" s="136"/>
      <c r="T64" s="139"/>
      <c r="U64" s="75"/>
      <c r="V64" s="136"/>
      <c r="W64" s="139"/>
      <c r="X64" s="75"/>
      <c r="Y64" s="136"/>
      <c r="Z64" s="139"/>
      <c r="AA64" s="75"/>
      <c r="AB64" s="136"/>
      <c r="AC64" s="139"/>
      <c r="AD64" s="75"/>
      <c r="AE64" s="176"/>
      <c r="AF64" s="139"/>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row>
    <row r="65" spans="1:62" s="1" customFormat="1" ht="16.899999999999999">
      <c r="A65" s="560"/>
      <c r="B65" s="187" t="s">
        <v>464</v>
      </c>
      <c r="C65" s="75"/>
      <c r="D65" s="139"/>
      <c r="E65" s="75"/>
      <c r="F65" s="139"/>
      <c r="G65" s="75"/>
      <c r="H65" s="139"/>
      <c r="I65" s="75"/>
      <c r="J65" s="139"/>
      <c r="K65" s="75"/>
      <c r="L65" s="139"/>
      <c r="M65" s="75"/>
      <c r="N65" s="139"/>
      <c r="O65" s="75"/>
      <c r="P65" s="136"/>
      <c r="Q65" s="139"/>
      <c r="R65" s="75"/>
      <c r="S65" s="136"/>
      <c r="T65" s="139"/>
      <c r="U65" s="75"/>
      <c r="V65" s="136"/>
      <c r="W65" s="139"/>
      <c r="X65" s="75"/>
      <c r="Y65" s="136"/>
      <c r="Z65" s="139"/>
      <c r="AA65" s="75"/>
      <c r="AB65" s="136"/>
      <c r="AC65" s="139"/>
      <c r="AD65" s="75"/>
      <c r="AE65" s="176"/>
      <c r="AF65" s="139"/>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row>
    <row r="66" spans="1:62" s="1" customFormat="1" ht="16.899999999999999">
      <c r="A66" s="560"/>
      <c r="B66" s="187" t="s">
        <v>465</v>
      </c>
      <c r="C66" s="75"/>
      <c r="D66" s="139"/>
      <c r="E66" s="75"/>
      <c r="F66" s="139"/>
      <c r="G66" s="75"/>
      <c r="H66" s="139"/>
      <c r="I66" s="75"/>
      <c r="J66" s="139"/>
      <c r="K66" s="75"/>
      <c r="L66" s="139"/>
      <c r="M66" s="75"/>
      <c r="N66" s="139"/>
      <c r="O66" s="75"/>
      <c r="P66" s="136"/>
      <c r="Q66" s="139"/>
      <c r="R66" s="75"/>
      <c r="S66" s="136"/>
      <c r="T66" s="139"/>
      <c r="U66" s="75"/>
      <c r="V66" s="136"/>
      <c r="W66" s="139"/>
      <c r="X66" s="75"/>
      <c r="Y66" s="136"/>
      <c r="Z66" s="139"/>
      <c r="AA66" s="75"/>
      <c r="AB66" s="136"/>
      <c r="AC66" s="139"/>
      <c r="AD66" s="75"/>
      <c r="AE66" s="176"/>
      <c r="AF66" s="139"/>
      <c r="AG66" s="80"/>
      <c r="AH66" s="80"/>
      <c r="AI66" s="80"/>
      <c r="AJ66" s="80"/>
      <c r="AK66" s="80"/>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row>
    <row r="67" spans="1:62" s="1" customFormat="1" ht="16.899999999999999">
      <c r="A67" s="560"/>
      <c r="B67" s="188" t="s">
        <v>466</v>
      </c>
      <c r="C67" s="180"/>
      <c r="D67" s="182"/>
      <c r="E67" s="180"/>
      <c r="F67" s="182"/>
      <c r="G67" s="180"/>
      <c r="H67" s="182"/>
      <c r="I67" s="180"/>
      <c r="J67" s="182"/>
      <c r="K67" s="180"/>
      <c r="L67" s="182"/>
      <c r="M67" s="180"/>
      <c r="N67" s="182"/>
      <c r="O67" s="180"/>
      <c r="P67" s="181"/>
      <c r="Q67" s="182"/>
      <c r="R67" s="180"/>
      <c r="S67" s="181"/>
      <c r="T67" s="182"/>
      <c r="U67" s="180"/>
      <c r="V67" s="181"/>
      <c r="W67" s="182"/>
      <c r="X67" s="180"/>
      <c r="Y67" s="181"/>
      <c r="Z67" s="182"/>
      <c r="AA67" s="180"/>
      <c r="AB67" s="181"/>
      <c r="AC67" s="182"/>
      <c r="AD67" s="180"/>
      <c r="AE67" s="181"/>
      <c r="AF67" s="182"/>
      <c r="AG67" s="80"/>
      <c r="AH67" s="80"/>
      <c r="AI67" s="80"/>
      <c r="AJ67" s="80"/>
      <c r="AK67" s="80"/>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row>
    <row r="68" spans="1:62" s="1" customFormat="1" ht="17.45" thickBot="1">
      <c r="A68" s="430"/>
      <c r="B68" s="177" t="s">
        <v>380</v>
      </c>
      <c r="C68" s="109"/>
      <c r="D68" s="183"/>
      <c r="E68" s="109"/>
      <c r="F68" s="183"/>
      <c r="G68" s="109"/>
      <c r="H68" s="183"/>
      <c r="I68" s="109"/>
      <c r="J68" s="183"/>
      <c r="K68" s="184"/>
      <c r="L68" s="185"/>
      <c r="M68" s="184"/>
      <c r="N68" s="185"/>
      <c r="O68" s="184"/>
      <c r="P68" s="110"/>
      <c r="Q68" s="183"/>
      <c r="R68" s="109"/>
      <c r="S68" s="110"/>
      <c r="T68" s="183"/>
      <c r="U68" s="109"/>
      <c r="V68" s="110"/>
      <c r="W68" s="183"/>
      <c r="X68" s="109"/>
      <c r="Y68" s="110"/>
      <c r="Z68" s="183"/>
      <c r="AA68" s="109"/>
      <c r="AB68" s="110"/>
      <c r="AC68" s="183"/>
      <c r="AD68" s="109"/>
      <c r="AE68" s="110"/>
      <c r="AF68" s="183"/>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row>
  </sheetData>
  <mergeCells count="54">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B8:Z11"/>
    <mergeCell ref="AA8:AA11"/>
    <mergeCell ref="AE8:AF8"/>
    <mergeCell ref="AE9:AF9"/>
    <mergeCell ref="AE10:AF10"/>
    <mergeCell ref="AE11:AF11"/>
  </mergeCells>
  <phoneticPr fontId="32" type="noConversion"/>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abSelected="1" topLeftCell="AC11" zoomScale="90" zoomScaleNormal="90" workbookViewId="0">
      <selection activeCell="AI15" sqref="AI15"/>
    </sheetView>
  </sheetViews>
  <sheetFormatPr defaultColWidth="11.42578125" defaultRowHeight="14.45"/>
  <cols>
    <col min="1" max="1" width="15.7109375" style="102" customWidth="1"/>
    <col min="2" max="2" width="35.42578125" style="102" customWidth="1"/>
    <col min="3" max="3" width="27.85546875" style="102" customWidth="1"/>
    <col min="4" max="4" width="12" style="102" customWidth="1"/>
    <col min="5" max="5" width="35" style="102" customWidth="1"/>
    <col min="6" max="6" width="22.140625" style="102" customWidth="1"/>
    <col min="7" max="7" width="13.7109375" style="102" customWidth="1"/>
    <col min="8" max="8" width="17.7109375" style="102" customWidth="1"/>
    <col min="9" max="9" width="13.7109375" style="103" customWidth="1"/>
    <col min="10" max="10" width="11.42578125" style="103" customWidth="1"/>
    <col min="11" max="11" width="11.42578125" style="103"/>
    <col min="12" max="12" width="10.140625" style="103" customWidth="1"/>
    <col min="13" max="13" width="10.140625" style="102" customWidth="1"/>
    <col min="14" max="14" width="12.85546875" style="102" customWidth="1"/>
    <col min="15" max="16" width="10.140625" style="102" customWidth="1"/>
    <col min="17" max="17" width="51.42578125" style="102" customWidth="1"/>
    <col min="18" max="19" width="10.140625" style="102" customWidth="1"/>
    <col min="20" max="20" width="58.7109375" style="102" customWidth="1"/>
    <col min="21" max="22" width="10.140625" style="102" customWidth="1"/>
    <col min="23" max="23" width="92.85546875" style="102" customWidth="1"/>
    <col min="24" max="25" width="10.28515625" style="102" customWidth="1"/>
    <col min="26" max="26" width="71.5703125" style="102" customWidth="1"/>
    <col min="27" max="28" width="10.28515625" style="102" customWidth="1"/>
    <col min="29" max="29" width="74.7109375" style="102" customWidth="1"/>
    <col min="30" max="31" width="10.28515625" style="102" customWidth="1"/>
    <col min="32" max="32" width="70.140625" style="102" customWidth="1"/>
    <col min="33" max="33" width="10.28515625" style="102" customWidth="1"/>
    <col min="34" max="34" width="8.85546875" style="102" customWidth="1"/>
    <col min="35" max="35" width="64" style="102" customWidth="1"/>
    <col min="36" max="37" width="10.28515625" style="102" customWidth="1"/>
    <col min="38" max="38" width="13.42578125" style="102" customWidth="1"/>
    <col min="39" max="40" width="10.28515625" style="102" customWidth="1"/>
    <col min="41" max="41" width="13.42578125" style="102" customWidth="1"/>
    <col min="42" max="43" width="10.28515625" style="102" customWidth="1"/>
    <col min="44" max="44" width="12" style="102" customWidth="1"/>
    <col min="45" max="46" width="10.28515625" style="102" customWidth="1"/>
    <col min="47" max="47" width="12.42578125" style="102" customWidth="1"/>
    <col min="48" max="48" width="14" style="102" customWidth="1"/>
    <col min="49" max="50" width="12" style="102" customWidth="1"/>
    <col min="51" max="91" width="11.42578125" style="106"/>
    <col min="92" max="16384" width="11.42578125" style="102"/>
  </cols>
  <sheetData>
    <row r="1" spans="1:91" s="82" customFormat="1" ht="25.5" customHeight="1" thickBot="1">
      <c r="A1" s="389"/>
      <c r="B1" s="601"/>
      <c r="C1" s="606" t="s">
        <v>160</v>
      </c>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365" t="s">
        <v>161</v>
      </c>
      <c r="AW1" s="366"/>
      <c r="AX1" s="367"/>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98"/>
      <c r="CB1" s="98"/>
      <c r="CC1" s="98"/>
      <c r="CD1" s="98"/>
      <c r="CE1" s="98"/>
      <c r="CF1" s="98"/>
      <c r="CG1" s="98"/>
      <c r="CH1" s="98"/>
      <c r="CI1" s="98"/>
      <c r="CJ1" s="98"/>
      <c r="CK1" s="98"/>
      <c r="CL1" s="98"/>
      <c r="CM1" s="98"/>
    </row>
    <row r="2" spans="1:91" s="82" customFormat="1" ht="25.5" customHeight="1" thickBot="1">
      <c r="A2" s="389"/>
      <c r="B2" s="601"/>
      <c r="C2" s="607" t="s">
        <v>162</v>
      </c>
      <c r="D2" s="607"/>
      <c r="E2" s="607"/>
      <c r="F2" s="607"/>
      <c r="G2" s="607"/>
      <c r="H2" s="607"/>
      <c r="I2" s="607"/>
      <c r="J2" s="607"/>
      <c r="K2" s="607"/>
      <c r="L2" s="607"/>
      <c r="M2" s="607"/>
      <c r="N2" s="607"/>
      <c r="O2" s="607"/>
      <c r="P2" s="607"/>
      <c r="Q2" s="607"/>
      <c r="R2" s="607"/>
      <c r="S2" s="607"/>
      <c r="T2" s="607"/>
      <c r="U2" s="607"/>
      <c r="V2" s="607"/>
      <c r="W2" s="607"/>
      <c r="X2" s="607"/>
      <c r="Y2" s="607"/>
      <c r="Z2" s="607"/>
      <c r="AA2" s="607"/>
      <c r="AB2" s="607"/>
      <c r="AC2" s="607"/>
      <c r="AD2" s="607"/>
      <c r="AE2" s="607"/>
      <c r="AF2" s="607"/>
      <c r="AG2" s="607"/>
      <c r="AH2" s="607"/>
      <c r="AI2" s="607"/>
      <c r="AJ2" s="607"/>
      <c r="AK2" s="607"/>
      <c r="AL2" s="607"/>
      <c r="AM2" s="607"/>
      <c r="AN2" s="607"/>
      <c r="AO2" s="607"/>
      <c r="AP2" s="607"/>
      <c r="AQ2" s="607"/>
      <c r="AR2" s="607"/>
      <c r="AS2" s="607"/>
      <c r="AT2" s="607"/>
      <c r="AU2" s="607"/>
      <c r="AV2" s="365" t="s">
        <v>163</v>
      </c>
      <c r="AW2" s="366"/>
      <c r="AX2" s="367"/>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98"/>
      <c r="CB2" s="98"/>
      <c r="CC2" s="98"/>
      <c r="CD2" s="98"/>
      <c r="CE2" s="98"/>
      <c r="CF2" s="98"/>
      <c r="CG2" s="98"/>
      <c r="CH2" s="98"/>
      <c r="CI2" s="98"/>
      <c r="CJ2" s="98"/>
      <c r="CK2" s="98"/>
      <c r="CL2" s="98"/>
      <c r="CM2" s="98"/>
    </row>
    <row r="3" spans="1:91" s="82" customFormat="1" ht="25.5" customHeight="1" thickBot="1">
      <c r="A3" s="389"/>
      <c r="B3" s="601"/>
      <c r="C3" s="607" t="s">
        <v>0</v>
      </c>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7"/>
      <c r="AQ3" s="607"/>
      <c r="AR3" s="607"/>
      <c r="AS3" s="607"/>
      <c r="AT3" s="607"/>
      <c r="AU3" s="607"/>
      <c r="AV3" s="365" t="s">
        <v>164</v>
      </c>
      <c r="AW3" s="366"/>
      <c r="AX3" s="367"/>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98"/>
      <c r="CB3" s="98"/>
      <c r="CC3" s="98"/>
      <c r="CD3" s="98"/>
      <c r="CE3" s="98"/>
      <c r="CF3" s="98"/>
      <c r="CG3" s="98"/>
      <c r="CH3" s="98"/>
      <c r="CI3" s="98"/>
      <c r="CJ3" s="98"/>
      <c r="CK3" s="98"/>
      <c r="CL3" s="98"/>
      <c r="CM3" s="98"/>
    </row>
    <row r="4" spans="1:91" s="82" customFormat="1" ht="25.5" customHeight="1" thickBot="1">
      <c r="A4" s="390"/>
      <c r="B4" s="602"/>
      <c r="C4" s="603" t="s">
        <v>468</v>
      </c>
      <c r="D4" s="604"/>
      <c r="E4" s="604"/>
      <c r="F4" s="604"/>
      <c r="G4" s="604"/>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604"/>
      <c r="AK4" s="604"/>
      <c r="AL4" s="604"/>
      <c r="AM4" s="604"/>
      <c r="AN4" s="604"/>
      <c r="AO4" s="604"/>
      <c r="AP4" s="604"/>
      <c r="AQ4" s="604"/>
      <c r="AR4" s="604"/>
      <c r="AS4" s="604"/>
      <c r="AT4" s="604"/>
      <c r="AU4" s="605"/>
      <c r="AV4" s="365" t="s">
        <v>469</v>
      </c>
      <c r="AW4" s="366"/>
      <c r="AX4" s="367"/>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98"/>
      <c r="CB4" s="98"/>
      <c r="CC4" s="98"/>
      <c r="CD4" s="98"/>
      <c r="CE4" s="98"/>
      <c r="CF4" s="98"/>
      <c r="CG4" s="98"/>
      <c r="CH4" s="98"/>
      <c r="CI4" s="98"/>
      <c r="CJ4" s="98"/>
      <c r="CK4" s="98"/>
      <c r="CL4" s="98"/>
      <c r="CM4" s="98"/>
    </row>
    <row r="5" spans="1:91" s="82" customFormat="1" ht="11.45" customHeight="1" thickBot="1">
      <c r="A5" s="83"/>
      <c r="B5" s="245"/>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85"/>
      <c r="AW5" s="85"/>
      <c r="AX5" s="85"/>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98"/>
      <c r="CB5" s="98"/>
      <c r="CC5" s="98"/>
      <c r="CD5" s="98"/>
      <c r="CE5" s="98"/>
      <c r="CF5" s="98"/>
      <c r="CG5" s="98"/>
      <c r="CH5" s="98"/>
      <c r="CI5" s="98"/>
      <c r="CJ5" s="98"/>
      <c r="CK5" s="98"/>
      <c r="CL5" s="98"/>
      <c r="CM5" s="98"/>
    </row>
    <row r="6" spans="1:91" s="1" customFormat="1" ht="40.35" customHeight="1" thickBot="1">
      <c r="A6" s="353" t="s">
        <v>167</v>
      </c>
      <c r="B6" s="355"/>
      <c r="C6" s="534" t="s">
        <v>168</v>
      </c>
      <c r="D6" s="535"/>
      <c r="E6" s="535"/>
      <c r="F6" s="535"/>
      <c r="G6" s="535"/>
      <c r="H6" s="535"/>
      <c r="I6" s="535"/>
      <c r="J6" s="535"/>
      <c r="K6" s="536"/>
      <c r="M6" s="175"/>
      <c r="N6" s="218" t="s">
        <v>169</v>
      </c>
      <c r="O6" s="537">
        <v>2024110010317</v>
      </c>
      <c r="P6" s="580"/>
      <c r="Q6" s="538"/>
    </row>
    <row r="7" spans="1:91" s="98" customFormat="1" ht="10.15" customHeight="1" thickBot="1">
      <c r="A7" s="107"/>
      <c r="B7" s="101"/>
      <c r="C7" s="101"/>
      <c r="D7" s="101"/>
      <c r="E7" s="101"/>
      <c r="F7" s="101"/>
      <c r="G7" s="101"/>
      <c r="H7" s="101"/>
      <c r="I7" s="101"/>
      <c r="J7" s="101"/>
      <c r="K7" s="101"/>
      <c r="L7" s="101"/>
      <c r="M7" s="108"/>
      <c r="N7" s="108"/>
      <c r="O7" s="108"/>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row>
    <row r="8" spans="1:91" s="82" customFormat="1" ht="21.75" customHeight="1" thickBot="1">
      <c r="A8" s="539" t="s">
        <v>6</v>
      </c>
      <c r="B8" s="539"/>
      <c r="C8" s="146" t="s">
        <v>170</v>
      </c>
      <c r="D8" s="168" t="s">
        <v>171</v>
      </c>
      <c r="E8" s="146" t="s">
        <v>172</v>
      </c>
      <c r="F8" s="168" t="s">
        <v>171</v>
      </c>
      <c r="G8" s="146" t="s">
        <v>173</v>
      </c>
      <c r="H8" s="168" t="s">
        <v>171</v>
      </c>
      <c r="I8" s="171" t="s">
        <v>174</v>
      </c>
      <c r="J8" s="168" t="s">
        <v>171</v>
      </c>
      <c r="K8" s="172"/>
      <c r="L8" s="173"/>
      <c r="M8" s="150"/>
      <c r="N8" s="612" t="s">
        <v>8</v>
      </c>
      <c r="O8" s="613"/>
      <c r="P8" s="614"/>
      <c r="Q8" s="576" t="s">
        <v>175</v>
      </c>
      <c r="R8" s="576"/>
      <c r="S8" s="576"/>
      <c r="T8" s="608"/>
      <c r="U8" s="609"/>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98"/>
      <c r="CB8" s="98"/>
      <c r="CC8" s="98"/>
      <c r="CD8" s="98"/>
      <c r="CE8" s="98"/>
      <c r="CF8" s="98"/>
      <c r="CG8" s="98"/>
      <c r="CH8" s="98"/>
      <c r="CI8" s="98"/>
      <c r="CJ8" s="98"/>
      <c r="CK8" s="98"/>
      <c r="CL8" s="98"/>
      <c r="CM8" s="98"/>
    </row>
    <row r="9" spans="1:91" s="82" customFormat="1" ht="21.75" customHeight="1" thickBot="1">
      <c r="A9" s="539"/>
      <c r="B9" s="539"/>
      <c r="C9" s="148" t="s">
        <v>176</v>
      </c>
      <c r="D9" s="168" t="s">
        <v>171</v>
      </c>
      <c r="E9" s="146" t="s">
        <v>177</v>
      </c>
      <c r="F9" s="168" t="s">
        <v>171</v>
      </c>
      <c r="G9" s="146" t="s">
        <v>178</v>
      </c>
      <c r="H9" s="168" t="s">
        <v>171</v>
      </c>
      <c r="I9" s="171" t="s">
        <v>179</v>
      </c>
      <c r="J9" s="169" t="s">
        <v>171</v>
      </c>
      <c r="K9" s="172"/>
      <c r="L9" s="173"/>
      <c r="M9" s="150"/>
      <c r="N9" s="615"/>
      <c r="O9" s="616"/>
      <c r="P9" s="617"/>
      <c r="Q9" s="576" t="s">
        <v>180</v>
      </c>
      <c r="R9" s="576"/>
      <c r="S9" s="576"/>
      <c r="T9" s="608"/>
      <c r="U9" s="609"/>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98"/>
      <c r="CB9" s="98"/>
      <c r="CC9" s="98"/>
      <c r="CD9" s="98"/>
      <c r="CE9" s="98"/>
      <c r="CF9" s="98"/>
      <c r="CG9" s="98"/>
      <c r="CH9" s="98"/>
      <c r="CI9" s="98"/>
      <c r="CJ9" s="98"/>
      <c r="CK9" s="98"/>
      <c r="CL9" s="98"/>
      <c r="CM9" s="98"/>
    </row>
    <row r="10" spans="1:91" s="82" customFormat="1" ht="21.75" customHeight="1" thickBot="1">
      <c r="A10" s="539"/>
      <c r="B10" s="539"/>
      <c r="C10" s="146" t="s">
        <v>181</v>
      </c>
      <c r="D10" s="143"/>
      <c r="E10" s="146" t="s">
        <v>182</v>
      </c>
      <c r="F10" s="143"/>
      <c r="G10" s="146" t="s">
        <v>183</v>
      </c>
      <c r="H10" s="149"/>
      <c r="I10" s="171" t="s">
        <v>184</v>
      </c>
      <c r="J10" s="147"/>
      <c r="K10" s="172"/>
      <c r="L10" s="173"/>
      <c r="M10" s="150"/>
      <c r="N10" s="618"/>
      <c r="O10" s="619"/>
      <c r="P10" s="620"/>
      <c r="Q10" s="576" t="s">
        <v>185</v>
      </c>
      <c r="R10" s="576"/>
      <c r="S10" s="576"/>
      <c r="T10" s="610" t="s">
        <v>171</v>
      </c>
      <c r="U10" s="611"/>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98"/>
      <c r="CB10" s="98"/>
      <c r="CC10" s="98"/>
      <c r="CD10" s="98"/>
      <c r="CE10" s="98"/>
      <c r="CF10" s="98"/>
      <c r="CG10" s="98"/>
      <c r="CH10" s="98"/>
      <c r="CI10" s="98"/>
      <c r="CJ10" s="98"/>
      <c r="CK10" s="98"/>
      <c r="CL10" s="98"/>
      <c r="CM10" s="98"/>
    </row>
    <row r="11" spans="1:91" s="98" customFormat="1" ht="18" customHeight="1" thickBot="1">
      <c r="I11" s="174"/>
      <c r="J11" s="174"/>
      <c r="K11" s="174"/>
      <c r="L11" s="174"/>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row>
    <row r="12" spans="1:91" ht="23.45" customHeight="1">
      <c r="A12" s="583" t="s">
        <v>123</v>
      </c>
      <c r="B12" s="585" t="s">
        <v>125</v>
      </c>
      <c r="C12" s="587" t="s">
        <v>470</v>
      </c>
      <c r="D12" s="587" t="s">
        <v>129</v>
      </c>
      <c r="E12" s="587" t="s">
        <v>131</v>
      </c>
      <c r="F12" s="587" t="s">
        <v>133</v>
      </c>
      <c r="G12" s="585" t="s">
        <v>135</v>
      </c>
      <c r="H12" s="585" t="s">
        <v>137</v>
      </c>
      <c r="I12" s="589" t="s">
        <v>471</v>
      </c>
      <c r="J12" s="589" t="s">
        <v>472</v>
      </c>
      <c r="K12" s="599" t="s">
        <v>143</v>
      </c>
      <c r="L12" s="591" t="s">
        <v>170</v>
      </c>
      <c r="M12" s="592"/>
      <c r="N12" s="593"/>
      <c r="O12" s="594" t="s">
        <v>172</v>
      </c>
      <c r="P12" s="592"/>
      <c r="Q12" s="593"/>
      <c r="R12" s="594" t="s">
        <v>173</v>
      </c>
      <c r="S12" s="592"/>
      <c r="T12" s="593"/>
      <c r="U12" s="594" t="s">
        <v>174</v>
      </c>
      <c r="V12" s="592"/>
      <c r="W12" s="593"/>
      <c r="X12" s="594" t="s">
        <v>176</v>
      </c>
      <c r="Y12" s="592"/>
      <c r="Z12" s="593"/>
      <c r="AA12" s="594" t="s">
        <v>177</v>
      </c>
      <c r="AB12" s="592"/>
      <c r="AC12" s="593"/>
      <c r="AD12" s="594" t="s">
        <v>178</v>
      </c>
      <c r="AE12" s="592"/>
      <c r="AF12" s="593"/>
      <c r="AG12" s="594" t="s">
        <v>179</v>
      </c>
      <c r="AH12" s="592"/>
      <c r="AI12" s="593"/>
      <c r="AJ12" s="594" t="s">
        <v>181</v>
      </c>
      <c r="AK12" s="592"/>
      <c r="AL12" s="593"/>
      <c r="AM12" s="594" t="s">
        <v>182</v>
      </c>
      <c r="AN12" s="592"/>
      <c r="AO12" s="593"/>
      <c r="AP12" s="594" t="s">
        <v>183</v>
      </c>
      <c r="AQ12" s="592"/>
      <c r="AR12" s="593"/>
      <c r="AS12" s="594" t="s">
        <v>184</v>
      </c>
      <c r="AT12" s="592"/>
      <c r="AU12" s="593"/>
      <c r="AV12" s="597" t="s">
        <v>473</v>
      </c>
      <c r="AW12" s="581" t="s">
        <v>474</v>
      </c>
      <c r="AX12" s="595"/>
      <c r="AY12" s="596"/>
      <c r="AZ12" s="596"/>
      <c r="BA12" s="596"/>
      <c r="BB12" s="596"/>
      <c r="BC12" s="596"/>
      <c r="BD12" s="596"/>
      <c r="BE12" s="596"/>
      <c r="BF12" s="596"/>
      <c r="BG12" s="596"/>
    </row>
    <row r="13" spans="1:91" s="103" customFormat="1" ht="36.75" customHeight="1" thickBot="1">
      <c r="A13" s="584"/>
      <c r="B13" s="586"/>
      <c r="C13" s="588"/>
      <c r="D13" s="588"/>
      <c r="E13" s="588"/>
      <c r="F13" s="588"/>
      <c r="G13" s="586"/>
      <c r="H13" s="586"/>
      <c r="I13" s="590"/>
      <c r="J13" s="590"/>
      <c r="K13" s="600"/>
      <c r="L13" s="151" t="s">
        <v>475</v>
      </c>
      <c r="M13" s="144" t="s">
        <v>476</v>
      </c>
      <c r="N13" s="144" t="s">
        <v>148</v>
      </c>
      <c r="O13" s="151" t="s">
        <v>475</v>
      </c>
      <c r="P13" s="144" t="s">
        <v>476</v>
      </c>
      <c r="Q13" s="144" t="s">
        <v>148</v>
      </c>
      <c r="R13" s="151" t="s">
        <v>475</v>
      </c>
      <c r="S13" s="144" t="s">
        <v>476</v>
      </c>
      <c r="T13" s="144" t="s">
        <v>148</v>
      </c>
      <c r="U13" s="151" t="s">
        <v>475</v>
      </c>
      <c r="V13" s="144" t="s">
        <v>476</v>
      </c>
      <c r="W13" s="144" t="s">
        <v>148</v>
      </c>
      <c r="X13" s="151" t="s">
        <v>475</v>
      </c>
      <c r="Y13" s="144" t="s">
        <v>476</v>
      </c>
      <c r="Z13" s="144" t="s">
        <v>148</v>
      </c>
      <c r="AA13" s="151" t="s">
        <v>475</v>
      </c>
      <c r="AB13" s="144" t="s">
        <v>476</v>
      </c>
      <c r="AC13" s="144" t="s">
        <v>148</v>
      </c>
      <c r="AD13" s="151" t="s">
        <v>475</v>
      </c>
      <c r="AE13" s="144" t="s">
        <v>476</v>
      </c>
      <c r="AF13" s="144" t="s">
        <v>148</v>
      </c>
      <c r="AG13" s="151" t="s">
        <v>475</v>
      </c>
      <c r="AH13" s="144" t="s">
        <v>476</v>
      </c>
      <c r="AI13" s="144" t="s">
        <v>148</v>
      </c>
      <c r="AJ13" s="151" t="s">
        <v>475</v>
      </c>
      <c r="AK13" s="144" t="s">
        <v>476</v>
      </c>
      <c r="AL13" s="144" t="s">
        <v>148</v>
      </c>
      <c r="AM13" s="151" t="s">
        <v>475</v>
      </c>
      <c r="AN13" s="144" t="s">
        <v>476</v>
      </c>
      <c r="AO13" s="144" t="s">
        <v>148</v>
      </c>
      <c r="AP13" s="151" t="s">
        <v>475</v>
      </c>
      <c r="AQ13" s="144" t="s">
        <v>476</v>
      </c>
      <c r="AR13" s="144" t="s">
        <v>148</v>
      </c>
      <c r="AS13" s="151" t="s">
        <v>475</v>
      </c>
      <c r="AT13" s="144" t="s">
        <v>476</v>
      </c>
      <c r="AU13" s="144" t="s">
        <v>148</v>
      </c>
      <c r="AV13" s="598"/>
      <c r="AW13" s="582"/>
      <c r="AX13" s="595"/>
      <c r="AY13" s="596"/>
      <c r="AZ13" s="596"/>
      <c r="BA13" s="596"/>
      <c r="BB13" s="596"/>
      <c r="BC13" s="596"/>
      <c r="BD13" s="596"/>
      <c r="BE13" s="596"/>
      <c r="BF13" s="596"/>
      <c r="BG13" s="596"/>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row>
    <row r="14" spans="1:91" ht="210.75" customHeight="1">
      <c r="A14" s="202" t="s">
        <v>477</v>
      </c>
      <c r="B14" s="203" t="s">
        <v>478</v>
      </c>
      <c r="C14" s="203" t="s">
        <v>479</v>
      </c>
      <c r="D14" s="204">
        <v>23</v>
      </c>
      <c r="E14" s="203" t="s">
        <v>480</v>
      </c>
      <c r="F14" s="217" t="s">
        <v>481</v>
      </c>
      <c r="G14" s="204" t="s">
        <v>482</v>
      </c>
      <c r="H14" s="204" t="s">
        <v>483</v>
      </c>
      <c r="I14" s="205">
        <v>15</v>
      </c>
      <c r="J14" s="205">
        <v>47</v>
      </c>
      <c r="K14" s="206">
        <v>4</v>
      </c>
      <c r="L14" s="207">
        <v>0</v>
      </c>
      <c r="M14" s="208">
        <v>0</v>
      </c>
      <c r="N14" s="208">
        <v>0</v>
      </c>
      <c r="O14" s="209">
        <v>0</v>
      </c>
      <c r="P14" s="210">
        <v>0</v>
      </c>
      <c r="Q14" s="243" t="s">
        <v>484</v>
      </c>
      <c r="R14" s="209">
        <v>1</v>
      </c>
      <c r="S14" s="210">
        <v>0</v>
      </c>
      <c r="T14" s="243" t="s">
        <v>485</v>
      </c>
      <c r="U14" s="209">
        <v>0</v>
      </c>
      <c r="V14" s="210">
        <v>0</v>
      </c>
      <c r="W14" s="243" t="s">
        <v>486</v>
      </c>
      <c r="X14" s="209">
        <v>0</v>
      </c>
      <c r="Y14" s="210">
        <v>0</v>
      </c>
      <c r="Z14" s="243" t="s">
        <v>487</v>
      </c>
      <c r="AA14" s="209">
        <v>0</v>
      </c>
      <c r="AB14" s="210">
        <v>0</v>
      </c>
      <c r="AC14" s="290" t="s">
        <v>488</v>
      </c>
      <c r="AD14" s="209">
        <v>0</v>
      </c>
      <c r="AE14" s="297">
        <v>1</v>
      </c>
      <c r="AF14" s="290" t="s">
        <v>489</v>
      </c>
      <c r="AG14" s="303">
        <v>0</v>
      </c>
      <c r="AH14" s="304">
        <v>0</v>
      </c>
      <c r="AI14" s="290" t="s">
        <v>490</v>
      </c>
      <c r="AJ14" s="209">
        <v>1</v>
      </c>
      <c r="AK14" s="210"/>
      <c r="AL14" s="210"/>
      <c r="AM14" s="209">
        <v>1</v>
      </c>
      <c r="AN14" s="210"/>
      <c r="AO14" s="210"/>
      <c r="AP14" s="209">
        <v>1</v>
      </c>
      <c r="AQ14" s="210"/>
      <c r="AR14" s="210"/>
      <c r="AS14" s="209"/>
      <c r="AT14" s="210"/>
      <c r="AU14" s="210"/>
      <c r="AV14" s="104">
        <f t="shared" ref="AV14:AW15" si="0">+L14+O14+R14+U14+X14+AA14+AD14+AG14+AJ14+AM14+AP14+AS14</f>
        <v>4</v>
      </c>
      <c r="AW14" s="145">
        <f t="shared" si="0"/>
        <v>1</v>
      </c>
      <c r="AX14" s="248"/>
    </row>
    <row r="15" spans="1:91" ht="125.25">
      <c r="A15" s="202" t="s">
        <v>477</v>
      </c>
      <c r="B15" s="203" t="s">
        <v>478</v>
      </c>
      <c r="C15" s="203" t="s">
        <v>479</v>
      </c>
      <c r="D15" s="204">
        <v>24</v>
      </c>
      <c r="E15" s="203" t="s">
        <v>491</v>
      </c>
      <c r="F15" s="217" t="s">
        <v>481</v>
      </c>
      <c r="G15" s="204" t="s">
        <v>482</v>
      </c>
      <c r="H15" s="204" t="s">
        <v>483</v>
      </c>
      <c r="I15" s="205">
        <v>15</v>
      </c>
      <c r="J15" s="205">
        <v>47</v>
      </c>
      <c r="K15" s="211">
        <v>4</v>
      </c>
      <c r="L15" s="207">
        <v>0</v>
      </c>
      <c r="M15" s="208">
        <v>0</v>
      </c>
      <c r="N15" s="208">
        <v>0</v>
      </c>
      <c r="O15" s="209">
        <v>0</v>
      </c>
      <c r="P15" s="210">
        <v>0</v>
      </c>
      <c r="Q15" s="243" t="s">
        <v>492</v>
      </c>
      <c r="R15" s="209">
        <v>0</v>
      </c>
      <c r="S15" s="210">
        <v>0</v>
      </c>
      <c r="T15" s="243" t="s">
        <v>492</v>
      </c>
      <c r="U15" s="209">
        <v>1</v>
      </c>
      <c r="V15" s="210">
        <v>0</v>
      </c>
      <c r="W15" s="243" t="s">
        <v>493</v>
      </c>
      <c r="X15" s="209">
        <v>0</v>
      </c>
      <c r="Y15" s="210">
        <v>0</v>
      </c>
      <c r="Z15" s="243" t="s">
        <v>494</v>
      </c>
      <c r="AA15" s="209">
        <v>0</v>
      </c>
      <c r="AB15" s="210">
        <v>0</v>
      </c>
      <c r="AC15" s="243" t="s">
        <v>495</v>
      </c>
      <c r="AD15" s="209">
        <v>0</v>
      </c>
      <c r="AE15" s="210">
        <v>0</v>
      </c>
      <c r="AF15" s="243" t="s">
        <v>496</v>
      </c>
      <c r="AG15" s="303">
        <v>0</v>
      </c>
      <c r="AH15" s="304">
        <v>1</v>
      </c>
      <c r="AI15" s="638" t="s">
        <v>497</v>
      </c>
      <c r="AJ15" s="209">
        <v>0</v>
      </c>
      <c r="AK15" s="210"/>
      <c r="AL15" s="210"/>
      <c r="AM15" s="209">
        <v>1</v>
      </c>
      <c r="AN15" s="210"/>
      <c r="AO15" s="210"/>
      <c r="AP15" s="209">
        <v>1</v>
      </c>
      <c r="AQ15" s="210"/>
      <c r="AR15" s="210"/>
      <c r="AS15" s="209">
        <v>1</v>
      </c>
      <c r="AT15" s="210"/>
      <c r="AU15" s="210"/>
      <c r="AV15" s="104">
        <f t="shared" si="0"/>
        <v>4</v>
      </c>
      <c r="AW15" s="145">
        <f t="shared" si="0"/>
        <v>1</v>
      </c>
      <c r="AX15" s="248"/>
    </row>
  </sheetData>
  <mergeCells count="55">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 ref="R12:T12"/>
    <mergeCell ref="U12:W12"/>
    <mergeCell ref="G12:G13"/>
    <mergeCell ref="K12:K13"/>
    <mergeCell ref="AA12:AC12"/>
    <mergeCell ref="BG12:BG13"/>
    <mergeCell ref="BA12:BA13"/>
    <mergeCell ref="BB12:BB13"/>
    <mergeCell ref="BC12:BC13"/>
    <mergeCell ref="BD12:BD13"/>
    <mergeCell ref="BE12:BE13"/>
    <mergeCell ref="BF12:BF13"/>
    <mergeCell ref="AX12:AX13"/>
    <mergeCell ref="AY12:AY13"/>
    <mergeCell ref="AZ12:AZ13"/>
    <mergeCell ref="X12:Z12"/>
    <mergeCell ref="AJ12:AL12"/>
    <mergeCell ref="AM12:AO12"/>
    <mergeCell ref="AV12:AV13"/>
    <mergeCell ref="AS12:AU12"/>
    <mergeCell ref="AP12:AR12"/>
    <mergeCell ref="AD12:AF12"/>
    <mergeCell ref="AG12:AI12"/>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zoomScale="70" zoomScaleNormal="70" workbookViewId="0">
      <selection activeCell="G10" sqref="G10"/>
    </sheetView>
  </sheetViews>
  <sheetFormatPr defaultColWidth="11.42578125" defaultRowHeight="15" customHeight="1"/>
  <cols>
    <col min="1" max="1" width="17.7109375" customWidth="1"/>
    <col min="2" max="2" width="15.42578125" customWidth="1"/>
    <col min="3" max="3" width="25.42578125" customWidth="1"/>
    <col min="4" max="4" width="56.42578125" customWidth="1"/>
    <col min="5" max="5" width="34" customWidth="1"/>
  </cols>
  <sheetData>
    <row r="1" spans="1:84" ht="22.5" customHeight="1" thickBot="1">
      <c r="A1" s="386"/>
      <c r="B1" s="631" t="s">
        <v>160</v>
      </c>
      <c r="C1" s="631"/>
      <c r="D1" s="631"/>
      <c r="E1" s="365" t="s">
        <v>161</v>
      </c>
      <c r="F1" s="366"/>
      <c r="G1" s="367"/>
    </row>
    <row r="2" spans="1:84" ht="22.5" customHeight="1" thickBot="1">
      <c r="A2" s="386"/>
      <c r="B2" s="632" t="s">
        <v>162</v>
      </c>
      <c r="C2" s="632"/>
      <c r="D2" s="632"/>
      <c r="E2" s="365" t="s">
        <v>163</v>
      </c>
      <c r="F2" s="366"/>
      <c r="G2" s="367"/>
    </row>
    <row r="3" spans="1:84" ht="31.5" customHeight="1" thickBot="1">
      <c r="A3" s="386"/>
      <c r="B3" s="499" t="s">
        <v>0</v>
      </c>
      <c r="C3" s="500"/>
      <c r="D3" s="501"/>
      <c r="E3" s="365" t="s">
        <v>164</v>
      </c>
      <c r="F3" s="366"/>
      <c r="G3" s="367"/>
    </row>
    <row r="4" spans="1:84" ht="22.5" customHeight="1" thickBot="1">
      <c r="A4" s="386"/>
      <c r="B4" s="502" t="s">
        <v>498</v>
      </c>
      <c r="C4" s="503"/>
      <c r="D4" s="504"/>
      <c r="E4" s="365" t="s">
        <v>499</v>
      </c>
      <c r="F4" s="366"/>
      <c r="G4" s="367"/>
    </row>
    <row r="5" spans="1:84" thickBot="1">
      <c r="A5" s="54"/>
      <c r="B5" s="54"/>
      <c r="C5" s="255"/>
      <c r="D5" s="255"/>
      <c r="E5" s="255"/>
      <c r="F5" s="256"/>
      <c r="G5" s="256"/>
      <c r="H5" s="256"/>
      <c r="I5" s="256"/>
      <c r="J5" s="256"/>
      <c r="K5" s="256"/>
    </row>
    <row r="6" spans="1:84" ht="27.75" customHeight="1">
      <c r="A6" s="353" t="s">
        <v>167</v>
      </c>
      <c r="B6" s="354"/>
      <c r="C6" s="635" t="s">
        <v>168</v>
      </c>
      <c r="D6" s="636"/>
      <c r="E6" s="637"/>
      <c r="F6" s="7"/>
      <c r="G6" s="7"/>
      <c r="H6" s="7"/>
      <c r="I6" s="7"/>
      <c r="J6" s="7"/>
      <c r="K6" s="7"/>
      <c r="L6" s="1"/>
      <c r="M6" s="175"/>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c r="A7" s="527" t="s">
        <v>500</v>
      </c>
      <c r="B7" s="528"/>
      <c r="C7" s="633"/>
      <c r="D7" s="633"/>
      <c r="E7" s="634"/>
      <c r="F7" s="256"/>
      <c r="G7" s="256"/>
      <c r="H7" s="256"/>
      <c r="I7" s="256"/>
      <c r="J7" s="256"/>
      <c r="K7" s="256"/>
    </row>
    <row r="8" spans="1:84" ht="45.75" customHeight="1">
      <c r="A8" s="55" t="s">
        <v>151</v>
      </c>
      <c r="B8" s="55" t="s">
        <v>153</v>
      </c>
      <c r="C8" s="56" t="s">
        <v>155</v>
      </c>
      <c r="D8" s="629" t="s">
        <v>157</v>
      </c>
      <c r="E8" s="630"/>
    </row>
    <row r="9" spans="1:84" ht="40.15" customHeight="1">
      <c r="A9" s="57">
        <v>45784</v>
      </c>
      <c r="B9" s="259"/>
      <c r="C9" s="71" t="s">
        <v>501</v>
      </c>
      <c r="D9" s="625" t="s">
        <v>502</v>
      </c>
      <c r="E9" s="626"/>
    </row>
    <row r="10" spans="1:84" ht="18.600000000000001" customHeight="1">
      <c r="A10" s="57">
        <v>45784</v>
      </c>
      <c r="B10" s="58"/>
      <c r="C10" s="72" t="s">
        <v>503</v>
      </c>
      <c r="D10" s="627" t="s">
        <v>504</v>
      </c>
      <c r="E10" s="628"/>
    </row>
    <row r="11" spans="1:84" ht="14.45">
      <c r="A11" s="57">
        <v>45814</v>
      </c>
      <c r="B11" s="58"/>
      <c r="C11" s="72" t="s">
        <v>505</v>
      </c>
      <c r="D11" s="621" t="s">
        <v>506</v>
      </c>
      <c r="E11" s="622"/>
    </row>
    <row r="12" spans="1:84" ht="14.45">
      <c r="A12" s="59"/>
      <c r="B12" s="60"/>
      <c r="C12" s="72"/>
      <c r="D12" s="621"/>
      <c r="E12" s="622"/>
    </row>
    <row r="13" spans="1:84" ht="14.45">
      <c r="A13" s="61"/>
      <c r="B13" s="60"/>
      <c r="C13" s="72"/>
      <c r="D13" s="621"/>
      <c r="E13" s="622"/>
    </row>
    <row r="14" spans="1:84" ht="14.45">
      <c r="A14" s="61"/>
      <c r="B14" s="60"/>
      <c r="C14" s="73"/>
      <c r="D14" s="621"/>
      <c r="E14" s="622"/>
    </row>
    <row r="15" spans="1:84" ht="14.45">
      <c r="A15" s="61"/>
      <c r="B15" s="60"/>
      <c r="C15" s="73"/>
      <c r="D15" s="621"/>
      <c r="E15" s="622"/>
    </row>
    <row r="16" spans="1:84" ht="14.45">
      <c r="A16" s="62"/>
      <c r="B16" s="60"/>
      <c r="C16" s="72"/>
      <c r="D16" s="621"/>
      <c r="E16" s="622"/>
    </row>
    <row r="17" spans="1:5" ht="14.45">
      <c r="A17" s="63"/>
      <c r="B17" s="64"/>
      <c r="C17" s="74"/>
      <c r="D17" s="621"/>
      <c r="E17" s="622"/>
    </row>
    <row r="18" spans="1:5" ht="14.45">
      <c r="A18" s="63"/>
      <c r="B18" s="64"/>
      <c r="C18" s="74"/>
      <c r="D18" s="621"/>
      <c r="E18" s="622"/>
    </row>
    <row r="19" spans="1:5" ht="14.45">
      <c r="A19" s="65"/>
      <c r="B19" s="66"/>
      <c r="C19" s="68"/>
      <c r="D19" s="621"/>
      <c r="E19" s="622"/>
    </row>
    <row r="20" spans="1:5" ht="14.45">
      <c r="A20" s="67"/>
      <c r="B20" s="68"/>
      <c r="C20" s="68"/>
      <c r="D20" s="621"/>
      <c r="E20" s="622"/>
    </row>
    <row r="21" spans="1:5" ht="14.45">
      <c r="A21" s="67"/>
      <c r="B21" s="68"/>
      <c r="C21" s="68"/>
      <c r="D21" s="621"/>
      <c r="E21" s="622"/>
    </row>
    <row r="22" spans="1:5" ht="14.45">
      <c r="A22" s="67"/>
      <c r="B22" s="68"/>
      <c r="C22" s="68"/>
      <c r="D22" s="621"/>
      <c r="E22" s="622"/>
    </row>
    <row r="23" spans="1:5" ht="14.45">
      <c r="A23" s="67"/>
      <c r="B23" s="68"/>
      <c r="C23" s="68"/>
      <c r="D23" s="621"/>
      <c r="E23" s="622"/>
    </row>
    <row r="24" spans="1:5" ht="14.45">
      <c r="A24" s="67"/>
      <c r="B24" s="68"/>
      <c r="C24" s="68"/>
      <c r="D24" s="621"/>
      <c r="E24" s="622"/>
    </row>
    <row r="25" spans="1:5" ht="14.45">
      <c r="A25" s="67"/>
      <c r="B25" s="68"/>
      <c r="C25" s="68"/>
      <c r="D25" s="621"/>
      <c r="E25" s="622"/>
    </row>
    <row r="26" spans="1:5" ht="14.45">
      <c r="A26" s="67"/>
      <c r="B26" s="68"/>
      <c r="C26" s="68"/>
      <c r="D26" s="621"/>
      <c r="E26" s="622"/>
    </row>
    <row r="27" spans="1:5" ht="14.45">
      <c r="A27" s="67"/>
      <c r="B27" s="68"/>
      <c r="C27" s="68"/>
      <c r="D27" s="621"/>
      <c r="E27" s="622"/>
    </row>
    <row r="28" spans="1:5" ht="14.45">
      <c r="A28" s="67"/>
      <c r="B28" s="68"/>
      <c r="C28" s="68"/>
      <c r="D28" s="621"/>
      <c r="E28" s="622"/>
    </row>
    <row r="29" spans="1:5" ht="14.45">
      <c r="A29" s="67"/>
      <c r="B29" s="68"/>
      <c r="C29" s="68"/>
      <c r="D29" s="621"/>
      <c r="E29" s="622"/>
    </row>
    <row r="30" spans="1:5" ht="14.45">
      <c r="A30" s="67"/>
      <c r="B30" s="68"/>
      <c r="C30" s="68"/>
      <c r="D30" s="621"/>
      <c r="E30" s="622"/>
    </row>
    <row r="31" spans="1:5" ht="14.45">
      <c r="A31" s="67"/>
      <c r="B31" s="68"/>
      <c r="C31" s="68"/>
      <c r="D31" s="621"/>
      <c r="E31" s="622"/>
    </row>
    <row r="32" spans="1:5" ht="14.45">
      <c r="A32" s="67"/>
      <c r="B32" s="68"/>
      <c r="C32" s="68"/>
      <c r="D32" s="621"/>
      <c r="E32" s="622"/>
    </row>
    <row r="33" spans="1:5" ht="14.45">
      <c r="A33" s="67"/>
      <c r="B33" s="68"/>
      <c r="C33" s="68"/>
      <c r="D33" s="621"/>
      <c r="E33" s="622"/>
    </row>
    <row r="34" spans="1:5" ht="14.45">
      <c r="A34" s="67"/>
      <c r="B34" s="68"/>
      <c r="C34" s="68"/>
      <c r="D34" s="621"/>
      <c r="E34" s="622"/>
    </row>
    <row r="35" spans="1:5" ht="14.45">
      <c r="A35" s="67"/>
      <c r="B35" s="68"/>
      <c r="C35" s="68"/>
      <c r="D35" s="621"/>
      <c r="E35" s="622"/>
    </row>
    <row r="36" spans="1:5" ht="14.45">
      <c r="A36" s="69"/>
      <c r="B36" s="70"/>
      <c r="C36" s="70"/>
      <c r="D36" s="623"/>
      <c r="E36" s="624"/>
    </row>
  </sheetData>
  <mergeCells count="41">
    <mergeCell ref="D8:E8"/>
    <mergeCell ref="A1:A4"/>
    <mergeCell ref="B1:D1"/>
    <mergeCell ref="B2:D2"/>
    <mergeCell ref="A7:E7"/>
    <mergeCell ref="B3:D3"/>
    <mergeCell ref="B4:D4"/>
    <mergeCell ref="A6:B6"/>
    <mergeCell ref="C6:E6"/>
    <mergeCell ref="E1:G1"/>
    <mergeCell ref="E2:G2"/>
    <mergeCell ref="E3:G3"/>
    <mergeCell ref="E4:G4"/>
    <mergeCell ref="D9:E9"/>
    <mergeCell ref="D10:E10"/>
    <mergeCell ref="D11:E11"/>
    <mergeCell ref="D12:E12"/>
    <mergeCell ref="D13:E13"/>
    <mergeCell ref="D21:E21"/>
    <mergeCell ref="D22:E22"/>
    <mergeCell ref="D23:E23"/>
    <mergeCell ref="D14:E14"/>
    <mergeCell ref="D15:E15"/>
    <mergeCell ref="D16:E16"/>
    <mergeCell ref="D17:E17"/>
    <mergeCell ref="D18:E18"/>
    <mergeCell ref="D19:E19"/>
    <mergeCell ref="D20:E20"/>
    <mergeCell ref="D34:E34"/>
    <mergeCell ref="D35:E35"/>
    <mergeCell ref="D36:E36"/>
    <mergeCell ref="D29:E29"/>
    <mergeCell ref="D30:E30"/>
    <mergeCell ref="D31:E31"/>
    <mergeCell ref="D32:E32"/>
    <mergeCell ref="D33:E33"/>
    <mergeCell ref="D24:E24"/>
    <mergeCell ref="D25:E25"/>
    <mergeCell ref="D26:E26"/>
    <mergeCell ref="D27:E27"/>
    <mergeCell ref="D28:E28"/>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0ef342e50dfb639fe7d23bc46650ba41">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adb45f20e0ddd7f3700daa3d2da5c7a1"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97A979E-A860-4BE8-BEFC-A7EE359464BB}"/>
</file>

<file path=customXml/itemProps2.xml><?xml version="1.0" encoding="utf-8"?>
<ds:datastoreItem xmlns:ds="http://schemas.openxmlformats.org/officeDocument/2006/customXml" ds:itemID="{B8CB741A-7D85-4CE2-B139-98A37B65EAC8}"/>
</file>

<file path=customXml/itemProps3.xml><?xml version="1.0" encoding="utf-8"?>
<ds:datastoreItem xmlns:ds="http://schemas.openxmlformats.org/officeDocument/2006/customXml" ds:itemID="{424D544D-E8DA-422F-9D4F-04A0A303E7C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2025-09-22T15:28:14Z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