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12"/>
  <workbookPr/>
  <mc:AlternateContent xmlns:mc="http://schemas.openxmlformats.org/markup-compatibility/2006">
    <mc:Choice Requires="x15">
      <x15ac:absPath xmlns:x15ac="http://schemas.microsoft.com/office/spreadsheetml/2010/11/ac" url="C:\Users\LEGION 5\Downloads\"/>
    </mc:Choice>
  </mc:AlternateContent>
  <xr:revisionPtr revIDLastSave="6" documentId="13_ncr:1_{727C2504-6029-4542-AAB4-1FA40C671B27}" xr6:coauthVersionLast="47" xr6:coauthVersionMax="47" xr10:uidLastSave="{67CB5974-7977-4B38-9742-B81F32FE48F4}"/>
  <bookViews>
    <workbookView xWindow="-108" yWindow="-108" windowWidth="23256" windowHeight="12456" tabRatio="731" firstSheet="3" activeTab="3" xr2:uid="{00000000-000D-0000-FFFF-FFFF00000000}"/>
  </bookViews>
  <sheets>
    <sheet name="Instructivo" sheetId="48" state="hidden" r:id="rId1"/>
    <sheet name="ACTIVIDAD_1" sheetId="20" r:id="rId2"/>
    <sheet name="ACTIVIDAD_2" sheetId="49" r:id="rId3"/>
    <sheet name="META_PDD" sheetId="38" r:id="rId4"/>
    <sheet name="PRODUCTO_MGA" sheetId="47" r:id="rId5"/>
    <sheet name="TERRITORIALIZACIÓN" sheetId="41" r:id="rId6"/>
    <sheet name="PMR" sheetId="46" r:id="rId7"/>
    <sheet name="CONTROL DE CAMBIOS" sheetId="40" r:id="rId8"/>
  </sheets>
  <externalReferences>
    <externalReference r:id="rId9"/>
  </externalReferences>
  <definedNames>
    <definedName name="_xlnm._FilterDatabase" localSheetId="6" hidden="1">PMR!$A$12:$AX$14</definedName>
    <definedName name="_xlnm.Print_Area" localSheetId="1">ACTIVIDAD_1!$A$1:$O$31</definedName>
    <definedName name="_xlnm.Print_Area" localSheetId="3">META_PDD!$A$6:$X$20</definedName>
    <definedName name="_xlnm.Print_Area" localSheetId="4">PRODUCTO_MGA!$A$1:$O$17</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30" roundtripDataChecksum="xVYwB3UHdHZoYLlS7FHKLwAp3fKOqHG7zICvfbN6ofQ="/>
    </ext>
  </extLst>
</workbook>
</file>

<file path=xl/calcChain.xml><?xml version="1.0" encoding="utf-8"?>
<calcChain xmlns="http://schemas.openxmlformats.org/spreadsheetml/2006/main">
  <c r="D61" i="38" l="1"/>
  <c r="N26" i="49"/>
  <c r="N29" i="49" l="1"/>
  <c r="N28" i="49"/>
  <c r="N27" i="49"/>
  <c r="O29" i="49" s="1"/>
  <c r="O26" i="49" a="1"/>
  <c r="N25" i="49"/>
  <c r="N24" i="49"/>
  <c r="N29" i="20"/>
  <c r="N28" i="20"/>
  <c r="B27" i="20"/>
  <c r="N27" i="20" s="1"/>
  <c r="N26" i="20"/>
  <c r="O26" i="20" s="1"/>
  <c r="O25" i="20"/>
  <c r="N25" i="20"/>
  <c r="N24" i="20"/>
  <c r="O25" i="49" l="1"/>
  <c r="O28" i="49"/>
  <c r="O26" i="49"/>
  <c r="O28" i="20"/>
  <c r="O29" i="20"/>
  <c r="C62" i="49"/>
  <c r="F116" i="20"/>
  <c r="G116" i="20"/>
  <c r="K23" i="47"/>
  <c r="J23" i="47"/>
  <c r="K22" i="47"/>
  <c r="J22" i="47"/>
  <c r="B34" i="49" l="1"/>
  <c r="J15" i="47" l="1"/>
  <c r="AW15" i="46"/>
  <c r="AV15" i="46"/>
  <c r="AW14" i="46"/>
  <c r="AV14" i="46"/>
  <c r="I16" i="47"/>
  <c r="H16" i="47"/>
  <c r="G16" i="47"/>
  <c r="F16" i="47"/>
  <c r="D16" i="47"/>
  <c r="I15" i="47"/>
  <c r="H15" i="47"/>
  <c r="G15" i="47"/>
  <c r="F15" i="47"/>
  <c r="D15" i="47"/>
  <c r="B52" i="38"/>
  <c r="C29" i="38"/>
  <c r="F26" i="38"/>
  <c r="I116" i="49"/>
  <c r="H116" i="49"/>
  <c r="G116" i="49"/>
  <c r="F116" i="49"/>
  <c r="E116" i="49"/>
  <c r="D116" i="49"/>
  <c r="C116" i="49"/>
  <c r="B116" i="49"/>
  <c r="B62" i="49"/>
  <c r="F36" i="49"/>
  <c r="I116" i="20"/>
  <c r="H116" i="20"/>
  <c r="E116" i="20"/>
  <c r="D116" i="20"/>
  <c r="C116" i="20"/>
  <c r="B116" i="20"/>
  <c r="B62" i="20"/>
  <c r="B34" i="20" l="1"/>
  <c r="F3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84E49D7D-A48A-4B4C-B4FC-7A5C33A5ECC2}">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4B07522D-45F5-4E09-936E-9F48BE7623C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8" authorId="0" shapeId="0" xr:uid="{7EC0A14E-7DB1-4DA9-8DCB-506CE0FFA085}">
      <text>
        <r>
          <rPr>
            <sz val="9"/>
            <color indexed="81"/>
            <rFont val="Tahoma"/>
            <family val="2"/>
          </rPr>
          <t>Fecha en la que el cambio solicitado al plan de acción es aprobado</t>
        </r>
      </text>
    </comment>
    <comment ref="B8" authorId="0" shapeId="0" xr:uid="{D2AA1F8D-8B8C-43A0-BB82-3155D43A42F4}">
      <text>
        <r>
          <rPr>
            <sz val="9"/>
            <color indexed="81"/>
            <rFont val="Tahoma"/>
            <family val="2"/>
          </rPr>
          <t>Fecha en la que el cambio solicitado al plan de acción es aprobado</t>
        </r>
      </text>
    </comment>
    <comment ref="C8" authorId="0" shapeId="0" xr:uid="{95F7E6F3-93BD-4026-8340-BDE26B2BBFE3}">
      <text>
        <r>
          <rPr>
            <sz val="9"/>
            <color indexed="81"/>
            <rFont val="Tahoma"/>
            <family val="2"/>
          </rPr>
          <t>Descripción de los cambios realizados en la actialización que corresponda</t>
        </r>
      </text>
    </comment>
    <comment ref="D8" authorId="0" shapeId="0" xr:uid="{26204D2E-C391-4793-8863-4123BB2DED5A}">
      <text>
        <r>
          <rPr>
            <sz val="9"/>
            <color indexed="81"/>
            <rFont val="Tahoma"/>
            <family val="2"/>
          </rPr>
          <t>Justificación del motivo que genera el cambio en el plan de acción</t>
        </r>
      </text>
    </comment>
  </commentList>
</comments>
</file>

<file path=xl/sharedStrings.xml><?xml version="1.0" encoding="utf-8"?>
<sst xmlns="http://schemas.openxmlformats.org/spreadsheetml/2006/main" count="1575" uniqueCount="484">
  <si>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</si>
  <si>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</si>
  <si>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</si>
  <si>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</si>
  <si>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</si>
  <si>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</si>
  <si>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</si>
  <si>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</si>
  <si>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</si>
  <si>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</si>
  <si>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</si>
  <si>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</si>
  <si>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</si>
  <si>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</si>
  <si>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</si>
  <si>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</si>
  <si>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</si>
  <si>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</si>
  <si>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</si>
  <si>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</si>
  <si>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</si>
  <si>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</si>
  <si>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</si>
  <si>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</si>
  <si>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</si>
  <si>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</si>
  <si>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</si>
  <si>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</si>
  <si>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</si>
  <si>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</si>
  <si>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</si>
  <si>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</si>
  <si>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</si>
  <si>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</si>
  <si>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</si>
  <si>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</si>
  <si>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</si>
  <si>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</si>
  <si>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</si>
  <si>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</si>
  <si>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</si>
  <si>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</si>
  <si>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</si>
  <si>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</si>
  <si>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</si>
  <si>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</si>
  <si>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</si>
  <si>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</si>
  <si>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</si>
  <si>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</si>
  <si>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</si>
  <si>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</si>
  <si>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</si>
  <si>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</si>
  <si>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</si>
  <si>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</si>
  <si>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</si>
  <si>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</si>
  <si>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</si>
  <si>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</si>
  <si>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</si>
  <si>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</si>
  <si>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</si>
  <si>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</si>
  <si>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</si>
  <si>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</si>
  <si>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</si>
  <si>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</si>
  <si>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</si>
  <si>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</si>
  <si>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</si>
  <si>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</si>
  <si>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</si>
  <si>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</si>
  <si>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</si>
  <si>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</si>
  <si>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</si>
  <si>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</si>
  <si>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</si>
  <si>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</si>
  <si>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</si>
  <si>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</si>
  <si>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</si>
  <si>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</si>
  <si>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</si>
  <si>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</si>
  <si>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</si>
  <si>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</si>
  <si>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</si>
  <si>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</si>
  <si>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</si>
  <si>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</si>
  <si>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</si>
  <si>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</si>
  <si>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</si>
  <si>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</si>
  <si>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</si>
  <si>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</si>
  <si>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</si>
  <si>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</si>
  <si>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</si>
  <si>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</si>
  <si>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</si>
  <si>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</si>
  <si>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</si>
  <si>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</si>
  <si>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</si>
  <si>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</si>
  <si>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</si>
  <si>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</si>
  <si>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</si>
  <si>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</si>
  <si>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</si>
  <si>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</si>
  <si>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</si>
  <si>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</si>
  <si>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</si>
  <si>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</si>
  <si>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</si>
  <si>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</si>
  <si>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</si>
  <si>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</si>
  <si>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</si>
  <si>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</si>
  <si>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</si>
  <si>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</si>
  <si>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</si>
  <si>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</si>
  <si>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</si>
  <si>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</si>
  <si>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</si>
  <si>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</si>
  <si>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</si>
  <si>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</si>
  <si>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</si>
  <si>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</si>
  <si>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</si>
  <si>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</si>
  <si>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</si>
  <si>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</si>
  <si>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</si>
  <si>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</si>
  <si>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</si>
  <si>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</si>
  <si>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</si>
  <si>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</si>
  <si>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</si>
  <si>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</si>
  <si>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</si>
  <si>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</si>
  <si>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</si>
  <si>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</si>
  <si>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</si>
  <si>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</si>
  <si>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</si>
  <si>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</si>
  <si>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</si>
  <si>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</si>
  <si>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</si>
  <si>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</si>
  <si>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</si>
  <si>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</si>
  <si>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</si>
  <si>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</si>
  <si>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</si>
  <si>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</si>
  <si>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</si>
  <si>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</si>
  <si>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8181 - Producción de Información sobre los derechos de las mujeres para potenciar la toma de decisiones en Bogotá D.C.</t>
  </si>
  <si>
    <t>BPIN</t>
  </si>
  <si>
    <t>Enero</t>
  </si>
  <si>
    <t>X</t>
  </si>
  <si>
    <t>Febrero</t>
  </si>
  <si>
    <t>Marzo</t>
  </si>
  <si>
    <t>Abril</t>
  </si>
  <si>
    <t>FORMULACION</t>
  </si>
  <si>
    <t>Mayo</t>
  </si>
  <si>
    <t>Junio</t>
  </si>
  <si>
    <t>Julio</t>
  </si>
  <si>
    <t>Agosto</t>
  </si>
  <si>
    <t>ACTUALIZACION</t>
  </si>
  <si>
    <t>Septiembre</t>
  </si>
  <si>
    <t>Octubre</t>
  </si>
  <si>
    <t>Noviembre</t>
  </si>
  <si>
    <t>Diciembre</t>
  </si>
  <si>
    <t>SEGUIMIENTO</t>
  </si>
  <si>
    <t xml:space="preserve">ACTIVIDAD DEL PROYECTO </t>
  </si>
  <si>
    <t>Producir 4 boletines estadísticos con datos sobre los derechos de las mujeres</t>
  </si>
  <si>
    <t>Servicio de información estadística en temas de Derechos Humanos</t>
  </si>
  <si>
    <t>Numero de boletines estadísticos con datos sobre los derechos de las mujeres producidos</t>
  </si>
  <si>
    <t>3. Bogotá confia en su potencial</t>
  </si>
  <si>
    <t>3.18. Ciencia, tecnología e innovación-CTel para desarrollar nuestro potencial y promover el de nuestros vecinos regionales</t>
  </si>
  <si>
    <t>Desarrollar 16 estudios y/o investigaciones del Observatorio de Mujeres y Equidad de Género - OMEG- que den cuenta de la situación de derechos de las mujeres, con datos diversificados para la toma de decisiones.</t>
  </si>
  <si>
    <t>PRESUPUESTO ASIGNADO EN LA VIGENCIA ACTUAL (en pesos, sin decimales)</t>
  </si>
  <si>
    <t>Total</t>
  </si>
  <si>
    <t>Porcentaje de ejecución</t>
  </si>
  <si>
    <t>PROGRAMACIÓN RESERVAS</t>
  </si>
  <si>
    <t>LIBERACION DE RESERVAS</t>
  </si>
  <si>
    <t xml:space="preserve">                                                 REPORTE ACTIVIDADES VIGENCIA (Ejecución vigencia)</t>
  </si>
  <si>
    <t xml:space="preserve"> DESCRIPCION DE LA ACTIVIDAD </t>
  </si>
  <si>
    <t>TOTAL PDD</t>
  </si>
  <si>
    <t>Suma</t>
  </si>
  <si>
    <t xml:space="preserve">                                                                                               DESCRIPCIÓN CUALITATIVA DEL AVANCE POR ACTIVIDAD</t>
  </si>
  <si>
    <t>ENERO</t>
  </si>
  <si>
    <t xml:space="preserve">PROGRAMACIÓN </t>
  </si>
  <si>
    <t>Como parte de los avances en la producción de boletines estadísticos, durante el mes de enero de 2025 se publicó el primer boletín de feminicidios construido por el OMEG. Adicionamente, se adelantó la publicación de la información del visualizador para actualizarlo al corte de información más reciente disponible.</t>
  </si>
  <si>
    <t xml:space="preserve">Se cuenta a la fecha con información estadística actualizada y robusta sobre los derechos de las mujeres para la toma de decisiones, contando con:
a. Un boletin estadísticos sobre feminicidio en Bogotá
</t>
  </si>
  <si>
    <t xml:space="preserve">No se presenta retrasos acorde con la ejecución </t>
  </si>
  <si>
    <t>Por medio de esta actividad se fortalece el acceso a información clave para que la población de interés interna y externa tenga insumos para fortalecer sus procesos de toma de decisiones y participación. Adicionalmente, se vuelve un ejercicio de transparencia donde se expone a la ciudadanía el trabajo de la entidad en términos de datos para que puedan realizar control político.</t>
  </si>
  <si>
    <t>FEBRERO</t>
  </si>
  <si>
    <t xml:space="preserve">Como parte de los avances en la producción de boletines estadísticos, durante el mes de febrero se publicaron los siguientes boletines en la página web del OMEG: 
a. Reporte de atenciones SDMujer SiMisional, corte diciembre 2024 y enero 2025. 
b. Reporte de atenciones Inforcuidado corte noviembre de 2024
c. Boletín de feminicidio corte enero de 2025. 
Adicionalmente, se actualizó la información de los visualizadores del la página web del OMEG a corte de enero de 2025.	</t>
  </si>
  <si>
    <t>Se cuenta a la fecha con información estadística actualizada y robusta sobre los derechos de las mujeres para la toma de decisiones, contando con:
a. Dos boletines estadísticos sobre feminicidio en Bogotá
b. Un reporte de atenciones con datos SDMujer Simisional
c. Un reportre de atenciones del Sistema de información de Cuidado - InfoCuidado</t>
  </si>
  <si>
    <t>MARZO</t>
  </si>
  <si>
    <t xml:space="preserve">Como parte de los avances en la producción de boletines estadísticos, durante el mes de marzo se publicaron los siguientes boletines en la página web del OMEG: 
a. Reporte de atenciones SDMujer SiMisional, corte febrero 2025. 
b. Reporte de atenciones Inforcuidado corte diciembre de 2024
c. Boletín de feminicidio corte febrero de 2025. 
d. Adicionalmente, se actualizó la información de los visualizadores del la página web del OMEG a corte de febrero de 2025.
e. Inventario de publicaciones actualizado.	</t>
  </si>
  <si>
    <t>Se cuenta a la fecha con información estadística actualizada y robusta sobre los derechos de las mujeres para la toma de decisiones, contando con:
a. 3 boletines estadísticos sobre feminicidio en Bogotá
b. 3 reportes de atenciones con datos SDMujer Simisional
c. 2 reportes de atenciones del Sistema de información de Cuidado - InfoCuidado
d. Inventario de publicaciones actualizado a marzo 31 de 2025 y
e. visualizador de datos OMEG actualizado a 28 de febrero</t>
  </si>
  <si>
    <t>La ciudadania y actores estrategicos acceden a información actualizada, robusta y pertinente sobre la situación de derechos de las mujeres, que favorece la toma de decisiones para la gestión pública y para la participación en escenarios locales.</t>
  </si>
  <si>
    <t>ABRIL</t>
  </si>
  <si>
    <t xml:space="preserve">Como parte de los avances en la producción de boletines estadísticos, durante el mes de abril se publicaron los siguientes boletines en la página web del OMEG: 
a. Reporte de atenciones SDMujer SiMisional, corte marzo 2025. 
b. Reporte de atenciones Inforcuidado acumulado hasta enero de 2025
c. Adicionalmente, se actualizó la información de los visualizadores del la página web del OMEG a corte de marzo de 2025.
d. Inventario de publicaciones actualizado.	</t>
  </si>
  <si>
    <t>Se cuenta a la fecha con información estadística actualizada y robusta sobre los derechos de las mujeres para la toma de decisiones, contando con:
a. 3 boletines estadísticos sobre feminicidio en Bogotá
b. 4 reportes de atenciones con datos SDMujer Simisional
c. 3 reportes de atenciones del Sistema de información de Cuidado - InfoCuidado
d. Inventario de publicaciones actualizado con corte 30 de abril de 2025
e. visualizador de datos OMEG actualizado a 31 de marzo</t>
  </si>
  <si>
    <t>Contar con información estadística sobre la situación de derechos de las mujeres en la ciudad, permite identificar brechas de género y temas de interes que deben ser profundizados para establecer acciones de gestión publica basada en la evidencia que responda a las necesidades de la población</t>
  </si>
  <si>
    <t>MAYO</t>
  </si>
  <si>
    <r>
      <t xml:space="preserve">Como parte de los avances en la producción de boletines estadísticos, durante el mes de mayo se publicaron los siguientes boletines en la página web del OMEG: 
a. Reporte de atenciones SDMujer SiMisional, mes vencido, corte a abril de 2025. 
b. Reporte de atenciones Inforcuidado acumulado hasta febrero de 2025
c. Boletín de feminicidio corte abril de 2025. 
d. </t>
    </r>
    <r>
      <rPr>
        <sz val="13"/>
        <rFont val="Arial"/>
        <family val="2"/>
      </rPr>
      <t>Adicionalmente, se actualizó la información de los visualizadores del la página web del OMEG a corte de abril con relación a la información de violencias Medicina Legal y SIEDCO 2025.</t>
    </r>
    <r>
      <rPr>
        <sz val="13"/>
        <color theme="1"/>
        <rFont val="Arial"/>
        <family val="2"/>
      </rPr>
      <t xml:space="preserve">
e. Inventario de publicaciones actualizado.	</t>
    </r>
  </si>
  <si>
    <r>
      <t xml:space="preserve">Se cuenta a la fecha con información estadística actualizada y robusta sobre los derechos de las mujeres para la toma de decisiones, contando con:
a. 5 boletines estadísticos sobre feminicidio en Bogotá
b. 5 reportes de atenciones con datos SDMujer Simisional
c. 4 reportes de atenciones del Sistema de información de Cuidado - InfoCuidado
d. Inventario de publicaciones actualizado con corte 31 de mayo de 2025
</t>
    </r>
    <r>
      <rPr>
        <sz val="13"/>
        <rFont val="Arial"/>
        <family val="2"/>
      </rPr>
      <t>e.</t>
    </r>
    <r>
      <rPr>
        <sz val="13"/>
        <color rgb="FFFF0000"/>
        <rFont val="Arial"/>
        <family val="2"/>
      </rPr>
      <t xml:space="preserve"> </t>
    </r>
    <r>
      <rPr>
        <sz val="13"/>
        <rFont val="Arial"/>
        <family val="2"/>
      </rPr>
      <t xml:space="preserve">visualizador de datos OMEG actualizado a 30 de abril </t>
    </r>
    <r>
      <rPr>
        <sz val="13"/>
        <color theme="1"/>
        <rFont val="Arial"/>
        <family val="2"/>
      </rPr>
      <t>datos iolencias Medicina Legal y SIEDCO 2025.</t>
    </r>
  </si>
  <si>
    <t>JUNIO</t>
  </si>
  <si>
    <t xml:space="preserve">Como parte de los avances en la producción de boletines estadísticos, durante el mes de junio se publicaron los siguientes boletines en la página web del OMEG: 
a. Reporte de atenciones SDMujer SiMisional, corte mayo de 2025
b. Boletín de feminicidio corte mayo de 2025. 
c. Reporte de atenciones Inforcuidado corte marzo de 2025
d.  Inventario de publicaciones actualizado.
e. Consolidación de un boletín anual que informe sobre el estado: Actualmente, se cuenta con la estructura y contenidos definidos para el desarrollo del producto, a partir de estos, se tienen las cifras y datos procesados para 3 de los 8 derechos y para su preámbulo sociodemográfico.
</t>
  </si>
  <si>
    <t>Se cuenta a la fecha con información estadística actualizada y robusta sobre los derechos de las mujeres para la toma de decisiones, contando con:
a. 5 boletines estadísticos sobre feminicidio en Bogotá
b. 6 reportes de atenciones con datos SDMujer Simisional
c. 5 reportes de atenciones del Sistema de información de Cuidado - InfoCuidado
d. Inventario de publicaciones actualizado con corte 30 de junio de 2025
e. Visualizador de datos OMEG actualizado con corte al  31 de mayo 2025. exceptuando la información de casa refugio.</t>
  </si>
  <si>
    <t>Está pendiente la publicación de la información en el visualizador dado que la información fue enviada el 27 de junio de 2025 y no se alcanza a incluir en el espacio destinado a ello. S espera que para la primera semana de julio de 2025 esté publicado a corte a mayo</t>
  </si>
  <si>
    <t>La producción de información estadistica mensual y acumulada sobre la situación de derechos de las mujeres en la ciudad, favorece la toma de decisiones informada y basada en la evidencia de los datos para la gestión pública.</t>
  </si>
  <si>
    <t>JULIO</t>
  </si>
  <si>
    <t xml:space="preserve">Como parte de los avances en la producción de boletines estadísticos, durante el mes de julio se publicaron los siguientes boletines en la página web del OMEG: 
a. Reporte de atenciones SDMujer SiMisional, corte junio de 2025
c. Boletín de feminicidio corte junio de 2025. 
b. Reporte de atenciones Inforcuidado corte abril de 2025
Adicionalmente, se actualizó la información de los visualizadores del la página web del OMEG a corte de junio de 2025.	</t>
  </si>
  <si>
    <t>Se cuenta a la fecha con información estadística actualizada y robusta sobre los derechos de las mujeres para la toma de decisiones, contando con:
a. 6 boletines estadísticos sobre feminicidio en Bogotá
b. 7 reportes de atenciones con datos SDMujer Simisional
c. 6 reportes de atenciones del Sistema de información de Cuidado - InfoCuidado
d. Inventario de publicaciones actualizado con corte 31 de julio de 2025
e. Visualizador de datos OMEG actualizado con corte al  30 de junio 2025. 
f. Visualidador de datos InfoCuidado implementado</t>
  </si>
  <si>
    <t>La ciudadanía y actores claves publicos y privados cuentan con información clave sobre los derechos de las mujeres para la toma de decisiones y la participación. Adicionalmente, se vuelve un ejercicio de transparencia donde se expone a la ciudadanía el trabajo de la entidad en términos de datos para que puedan realizar control político.</t>
  </si>
  <si>
    <t>AGOSTO</t>
  </si>
  <si>
    <t>SEPTIEMBRE</t>
  </si>
  <si>
    <t>OCTUBRE</t>
  </si>
  <si>
    <t xml:space="preserve">NOVIEMBRE </t>
  </si>
  <si>
    <t>DICIEMBRE</t>
  </si>
  <si>
    <t>1. Publicar información actualizada sobre los derechos de las mujeres en el micrositio del OMEG,  asimimo, mejorar su navegabilidad y acceso a la ciudadanía</t>
  </si>
  <si>
    <t>2. Producir  fichas y/o boletines estadísticos temáticos sobre las atenciones del sector mujeres  y la situación de las mujeres en Bogotá</t>
  </si>
  <si>
    <t>3. Actualización y publicación de visualizadores en la página web del OMEG con datos estadísticos sobre la situación de derechos de las mujeres en Bogotá</t>
  </si>
  <si>
    <t>Tarea</t>
  </si>
  <si>
    <t xml:space="preserve">PONDERACIÓN DE LA TAREA
</t>
  </si>
  <si>
    <t>LOGROS Y BENEFICIOS Y RETRASOS Y ALTERNATIVAS DE SOLUCIÓN</t>
  </si>
  <si>
    <t>No se presentan avances acorde a lo programado</t>
  </si>
  <si>
    <t>Durante el mes de enero se publicó el boletín de feminicidio y otras violencias, corte de enero de 2025. No se presentaron retrasos.</t>
  </si>
  <si>
    <t>Como parte del proceso de la actualización del visualizador de la página del OMEG, se realizaron las siguientes tareas:
Información disponible a corte 30 de noviembre y 31 de diciembre de 2024 correspondiente al último trimestre del año 2024. En este período, se actualizaron los siguientes tableros de datos, organizados en dos grandes temas e indicadores: 
1. Violencias (corte 31 de diciembre de 2024): 
- Sistema Violeta  - Asesinato de mujeres - Delitos sexuales - Violencia intrafamiliar - Lesiones personales 
- Riesgo de feminicidio, Medicina Legal (Corte 30 de noviembre) 
2. Servicios y Atenciones (corte 30 de noviembre de 2024): 
- Cuidado - Línea Púrpura Distrital - CIOM - Casa de Todas - Casas de Justicia, URI, CAF (CAIVAS-CAPIV) - Duplas - Casa Refugio - Hospitales</t>
  </si>
  <si>
    <t>EVIDENCIAS DE EJECUCIÓN</t>
  </si>
  <si>
    <t>No se presentan evidencias acorde con la programación de la ejecucución</t>
  </si>
  <si>
    <t xml:space="preserve">Boletín feminicidio:
https://omeg.sdmujer.gov.co/index.php/component/phocadownload/category/99-feminicidios-y-otras-violencias-contra-las-mujeres?download=981:bolentin-no-1-enero-2025   </t>
  </si>
  <si>
    <t xml:space="preserve">"Actualización y publicación de visualizadores en la página web del OMEG con datos estadísticos sobre la situación de derechos de las mujeres en Bogotá
https://secretariadistritald.sharepoint.com/:f:/s/ContratacinSPI-2022/Eju17PTmkP5GrrTTOWo3nr0BHmQ5I1BrT4hdkQgVweYhYg?e=iFFdBl"	</t>
  </si>
  <si>
    <t xml:space="preserve">Se realiza la consolidación de datos y documentos públicados en el Observatorio de Mujeres y Equidad de Género - OMEG para los meses de enero y febrero, lo que permite contar con información actualizada, robusta y oportuna sobre la situación de derechos de las mujeres en Bogotá. </t>
  </si>
  <si>
    <t xml:space="preserve">Durante el mes de febrero se publicaron los siguientes boletines en la página web del OMEG: 
a. Reporte de atenciones SDMujer, SiMisional, corte diciembre 2024 y enero 2025. 
b. Reporte de atenciones Inforcuidado corte noviembre de 2024 y el boletín de feminicidio a corte de enero de 2025.
</t>
  </si>
  <si>
    <t xml:space="preserve">Durante el mes de febrero, se realizó la actualización de los tableros del visualizador de datos del Observatorio de Mujeres y Equidad de Género de Bogotá (OMEG), y se actualiza la visualización de documentos con datos estadístcos de  interes para la ciudadanía.
En cuanto al visualizador de datos de InfoCuidado se encuentra en una fase de ajuste y validación de datos. Aunque ya se ha completado el diseño y la construcción, es necesario realizar una revisión detallada de la base de datos para verificar y corregir cualquier inconsistencia en la información migrada. Este proceso de depuración tiene como objetivo asegurar que los datos se presenten de manera correcta y confiable, garantizando el adecuado funcionamiento del sistema para su publicación final.
</t>
  </si>
  <si>
    <t>Inventario de publicaciones del OMEG
https://secretariadistritald.sharepoint.com/:x:/s/ContratacinSPI-2022/Efn58oKxD9VEqR9q7snp3W8BKoH7bCvIFzhGZGq-UALkzg?e=nOZMgI</t>
  </si>
  <si>
    <r>
      <rPr>
        <b/>
        <sz val="13"/>
        <color rgb="FF000000"/>
        <rFont val="Arial"/>
      </rPr>
      <t xml:space="preserve">SiMisional: 
</t>
    </r>
    <r>
      <rPr>
        <sz val="13"/>
        <color rgb="FF000000"/>
        <rFont val="Arial"/>
      </rPr>
      <t xml:space="preserve">https://omeg.sdmujer.gov.co/index.php/component/phocadownload/category/88-servicios-sd-mujer?download=990:reporte-de-atenciones-secretaria-distrital-de-la-mujer-del-1-de-enero-a-31-de-enero-de-2025
https://omeg.sdmujer.gov.co/index.php/component/phocadownload/category/88-servicios-sd-mujer?download=989:reporte-de-atenciones-secretaria-distrital-de-la-mujer-del-1-de-enero-a-30-de-diciembre-de-2024
</t>
    </r>
    <r>
      <rPr>
        <b/>
        <sz val="13"/>
        <color rgb="FF000000"/>
        <rFont val="Arial"/>
      </rPr>
      <t xml:space="preserve">Infocuidado: </t>
    </r>
    <r>
      <rPr>
        <sz val="13"/>
        <color rgb="FF000000"/>
        <rFont val="Arial"/>
      </rPr>
      <t>https://omeg.sdmujer.gov.co/index.php/component/phocadownload/category/98-info-cuidado?download=987:reporte-infocuidado-del-1-de-</t>
    </r>
    <r>
      <rPr>
        <b/>
        <sz val="13"/>
        <color rgb="FF000000"/>
        <rFont val="Arial"/>
      </rPr>
      <t xml:space="preserve">marzo-de-2021-a-30-de-noviembre-de-2024
Boletín feminicidio:
</t>
    </r>
    <r>
      <rPr>
        <sz val="13"/>
        <color rgb="FF000000"/>
        <rFont val="Arial"/>
      </rPr>
      <t>https://omeg.sdmujer.gov.co/index.php/component/phocadownload/category/99-feminicidios-y-otras-violencias-contra-las-mujeres?download=988:boletin-no1-feminicidio-y-otras-violencias-febrero-2025</t>
    </r>
  </si>
  <si>
    <t>Actualización y publicación de visualizadores en la página web del OMEG con datos estadísticos sobre la situación de derechos de las mujeres en Bogotá
https://secretariadistritald.sharepoint.com/:f:/s/ContratacinSPI-2022/Eju17PTmkP5GrrTTOWo3nr0BHmQ5I1BrT4hdkQgVweYhYg?e=iFFdBl</t>
  </si>
  <si>
    <t xml:space="preserve">Se realiza la consolidación de datos y documentos públicados en el Observatorio de Mujeres y Equidad de Género - OMEG para el mes de marzo, lo que permite contar con información actualizada, robusta y oportuna sobre la situación de derechos de las mujeres en Bogotá. </t>
  </si>
  <si>
    <t>Durante el mes de marzo se publicaron los siguientes boletines en la página web del OMEG: 
a. Reporte de atenciones SDMujer, SiMisional, corte febrero de 2025
b. Reporte de atenciones Infocuidado corte diciembre de 2024 y 
c. el boletín de feminicidio a corte de febrero de 2025.</t>
  </si>
  <si>
    <t xml:space="preserve">Durante el mes de marzo, se realizó la actualización de los tableros del visualizador de datos del Observatorio de Mujeres y Equidad de Género de Bogotá (OMEG), y se actualiza la visualización de documentos con datos estadísticos de  interes para la ciudadanía a corte de febrero 2025.
En cuanto al visualizador de datos de InfoCuidado se realizaron ajustes estructurales a la base de datos, lo cual permitió corregir inconsistencias detectadas en la información migrada y asegurar su correspondencia con los registros originales de la fuente de datos. Adicionalmente, se optimizaron las consultas que alimentan los tableros del visualizador,  para reducir los tiempos de respuesta de las mismas. </t>
  </si>
  <si>
    <t>Inventario de publicaciones del OMEG
https://secretariadistritald.sharepoint.com/:f:/s/ContratacinSPI-2022/EpbgBBH0QiBAuN3vidMJGI0BffGRo-jEMOvz-sXXhUFzkw?e=s0ux2z</t>
  </si>
  <si>
    <t>Consolidado INFOCUIDADO
Ficha_Feminicidio_Marzo_2025
RepAtenciones_Consolidado_SIMISIONAL
https://secretariadistritald.sharepoint.com/:f:/s/ContratacinSPI-2022/EpbgBBH0QiBAuN3vidMJGI0BffGRo-jEMOvz-sXXhUFzkw?e=s0ux2z</t>
  </si>
  <si>
    <t>Actualización y publicación de visualizadores en la página web del OMEG con datos estadísticos sobre la situación de derechos de las mujeres en Bogotá
https://secretariadistritald.sharepoint.com/:f:/s/ContratacinSPI-2022/EpbgBBH0QiBAuN3vidMJGI0BffGRo-jEMOvz-sXXhUFzkw?e=s0ux2z</t>
  </si>
  <si>
    <t>Se realiza la consolidación de datos y documentos públicados en el Observatorio de Mujeres y Equidad de Género - OMEG con corte a 30 de abril, lo que permite contar con información actualizada, robusta y oportuna sobre la situación de derechos de las mujeres en Bogotá, para la toma de decisiones de la gestión pública</t>
  </si>
  <si>
    <t xml:space="preserve">Durante el mes de abril se publicaron los siguientes boletines en la página web del OMEG: 
a. Reporte de atenciones SDMujer, SiMisional, corte marzo de 2025
b. Reporte de atenciones Infocuidado corte diciembre de 2024 a enero de 2025 
</t>
  </si>
  <si>
    <t>Durante el mes de abril, se realizó la actualización de los tableros del visualizador de datos del Observatorio de Mujeres y Equidad de Género de Bogotá (OMEG), y se actualiza la visualización de documentos con datos estadístcos de  interes para la ciudadanía a corte de marzo 2025
 Con respecto al visualizador de datos de InfoCuidado se continuo con la verificación y corrección de  inconsistencias detectadas en la información migrada y asegurar su correspondencia con los registros originales de la fuente de datos. Adicionalmente, se realizó la programación de  tableros del visualizador,  para mejorar la experiencia de usabilidad de usuarias y usuarios</t>
  </si>
  <si>
    <t>Inventario de publicaciones del OMEG
https://secretariadistritald.sharepoint.com/:f:/s/ContratacinSPI-2022/EpbgBBH0QiBAuN3vidMJGI0BffGRo-jEMOvz-sXXhUFzkw?e=udALgr</t>
  </si>
  <si>
    <r>
      <rPr>
        <b/>
        <sz val="11"/>
        <color rgb="FF000000"/>
        <rFont val="Calibri"/>
        <family val="2"/>
        <scheme val="minor"/>
      </rPr>
      <t xml:space="preserve">SiMisional: 
</t>
    </r>
    <r>
      <rPr>
        <u/>
        <sz val="11"/>
        <color rgb="FF0000FF"/>
        <rFont val="Calibri"/>
        <family val="2"/>
        <scheme val="minor"/>
      </rPr>
      <t xml:space="preserve">https://omeg.sdmujer.gov.co/phocadownload/2025/RepAtenciones_Consolidado_MAR2025.pdf
</t>
    </r>
    <r>
      <rPr>
        <b/>
        <sz val="11"/>
        <color rgb="FF000000"/>
        <rFont val="Calibri"/>
        <family val="2"/>
        <scheme val="minor"/>
      </rPr>
      <t xml:space="preserve">Infocuidado:
</t>
    </r>
    <r>
      <rPr>
        <u/>
        <sz val="11"/>
        <color rgb="FF0000FF"/>
        <rFont val="Calibri"/>
        <family val="2"/>
        <scheme val="minor"/>
      </rPr>
      <t xml:space="preserve">https://omeg.sdmujer.gov.co/phocadownload/2025/Consolidado_ReporteInfoCuidado_Enero_2025.pdf
</t>
    </r>
  </si>
  <si>
    <t>Actualización y publicación de visualizadores en la página web del OMEG con datos estadísticos sobre la situación de derechos de las mujeres en Bogotá
https://secretariadistritald.sharepoint.com/:f:/s/ContratacinSPI-2022/EpbgBBH0QiBAuN3vidMJGI0BffGRo-jEMOvz-sXXhUFzkw?e=udALgr</t>
  </si>
  <si>
    <t xml:space="preserve">Se realiza la consolidación de datos y documentos públicados en el Observatorio de Mujeres y Equidad de Género - OMEG con corte a 31 de mayo, lo que permite contar con información actualizada, robusta y oportuna sobre la situación de derechos de las mujeres en Bogotá, para la toma de decisiones de la gestión pública	</t>
  </si>
  <si>
    <t xml:space="preserve">Durante el mes de mayo se publicaron los siguientes boletines en la página web del OMEG: 
a. Reporte de atenciones SDMujer SiMisional, corte abril de 2025
b. Boletín de feminicidio corte abril de 2025. 
c. Reporte de atenciones Infocuidado corte febrero de 2025
Por otra parte, durante este periodo se avanzó en la consolidación de un boletín anual que informe sobre el estado de los derechos de las mujeres en Bogotá. Actualmente, se cuenta con la estructura y contenidos definidos para el desarrollo del producto en torno a los ocho derechos priorizados, lo que permite orientar de manera más precisa la elaboración de los insumos. De manera paralela, se desarrolló la versión preliminar en términos de diseño (para el derecho de Educación). </t>
  </si>
  <si>
    <r>
      <rPr>
        <b/>
        <sz val="12"/>
        <rFont val="Arial"/>
        <family val="2"/>
      </rPr>
      <t xml:space="preserve">Visualizador OMEG
</t>
    </r>
    <r>
      <rPr>
        <sz val="12"/>
        <rFont val="Arial"/>
        <family val="2"/>
      </rPr>
      <t xml:space="preserve">Se realizo la actualización de los tableros de Sistema Violeta, correspondientes a Medicina legal y SIEDCO con información a corte de 30 de Abril. 
</t>
    </r>
    <r>
      <rPr>
        <b/>
        <sz val="12"/>
        <rFont val="Arial"/>
        <family val="2"/>
      </rPr>
      <t xml:space="preserve">
Infocuidado</t>
    </r>
    <r>
      <rPr>
        <sz val="12"/>
        <color theme="1"/>
        <rFont val="Arial"/>
        <family val="2"/>
      </rPr>
      <t xml:space="preserve">
Para el visualizador de datos de InfoCuidado, se actualizó el modelo de datos en PostgreSQL, se renovó el look &amp; feel del micrositio según el diseño aprobado por comunicaciones, se incorporaron los tableros de sectores en Power BI Embedded y se volcó  la información a corte del 28 de febrero de 2025. Además, se realizó una prueba conjunta de interacción con los tableros para garantizar su correcto funcionamiento y se completaron los ajustes necesarios para que todo esté listo para el lanzamiento. 
Dentro de la secciones del visualizador de datos podemos encontrar:
Home del Visualizador
Datos generales del Sistema de Cuidado: Información sociodemográfica, otros datos de interés, sectores
Manzanas del Cuidado: Información sociodemográfica, otros datos de interés, sectores
Buses del Cuidado: Información sociodemográfica, otros datos de interés, sectores
Asistencia Personal: Información sociodemográfica, otros datos de interés, sectores
Unidades Operativas del Cuidado: Información sociodemográfica, otros datos de interés, sectores</t>
    </r>
  </si>
  <si>
    <r>
      <rPr>
        <b/>
        <sz val="11"/>
        <color rgb="FF000000"/>
        <rFont val="Calibri"/>
        <family val="2"/>
        <scheme val="minor"/>
      </rPr>
      <t xml:space="preserve">Reporte Atenciones SiMisional
</t>
    </r>
    <r>
      <rPr>
        <u/>
        <sz val="11"/>
        <color rgb="FF0070C0"/>
        <rFont val="Calibri"/>
        <family val="2"/>
        <scheme val="minor"/>
      </rPr>
      <t xml:space="preserve">https://omeg.sdmujer.gov.co/phocadownload/2025/RepAtenciones_Consolidado_ABR2025.pdf
</t>
    </r>
    <r>
      <rPr>
        <b/>
        <sz val="11"/>
        <color rgb="FF000000"/>
        <rFont val="Calibri"/>
        <family val="2"/>
        <scheme val="minor"/>
      </rPr>
      <t xml:space="preserve">Boletin de feminicidio
</t>
    </r>
    <r>
      <rPr>
        <u/>
        <sz val="11"/>
        <color rgb="FF0070C0"/>
        <rFont val="Calibri"/>
        <family val="2"/>
        <scheme val="minor"/>
      </rPr>
      <t xml:space="preserve">https://omeg.sdmujer.gov.co/index.php/component/phocadownload/category/99
</t>
    </r>
    <r>
      <rPr>
        <b/>
        <sz val="11"/>
        <color rgb="FF000000"/>
        <rFont val="Calibri"/>
        <family val="2"/>
        <scheme val="minor"/>
      </rPr>
      <t xml:space="preserve">Infocuidado
</t>
    </r>
    <r>
      <rPr>
        <u/>
        <sz val="11"/>
        <color rgb="FF0070C0"/>
        <rFont val="Calibri"/>
        <family val="2"/>
        <scheme val="minor"/>
      </rPr>
      <t xml:space="preserve">https://omeg.sdmujer.gov.co/phocadownload/2025/Consolidado_ReporteInfoCuidado_Feb_2025.pdf
</t>
    </r>
  </si>
  <si>
    <r>
      <t xml:space="preserve">Soportes actualización visualizadores
https://secretariadistritald.sharepoint.com/:f:/s/ContratacinSPI-2022/EpbgBBH0QiBAuN3vidMJGI0BffGRo-jEMOvz-sXXhUFzkw?e=udALgr
Link público del visualizador:
</t>
    </r>
    <r>
      <rPr>
        <u/>
        <sz val="13"/>
        <color rgb="FF004F88"/>
        <rFont val="Arial"/>
        <family val="2"/>
      </rPr>
      <t>https://infocuidado.sdmujer.gov.co/</t>
    </r>
  </si>
  <si>
    <t>Se realiza la consolidación de datos y documentos públicados en el Observatorio de Mujeres y Equidad de Género - OMEG con corte a 30 de junio, lo que permite contar con información actualizada, robusta y oportuna sobre la situación de derechos de las mujeres en Bogotá, para la toma de decisiones de la gestión pública</t>
  </si>
  <si>
    <t>Durante el mes de junio se publicaron los siguientes boletines en la página web del OMEG: 
a. Reporte de atenciones SDMujer, SiMisional, corte mayo 2025. 
b. Reporte InfoCuidado corte Marzo de 2025 
c. Boletín de feminicidio de junio de 2025.
d. Informe de cumplimiento del Acuerdo 623 de 2015</t>
  </si>
  <si>
    <t>Infocuidado
Durante el mes de junio se realizaron avances significativos en la evolución del Visualizador de Datos de InfoCuidado, destacando las siguientes actividades:
1.	Actualización y evolución del modelo de datos:
	Se continuó con la actualización estructural del modelo de datos en PostgreSQL, incorporando nuevas tablas y relaciones para integrar los datos provenientes de la fuente Dalberg.
	Se agregó la nueva tabla atenciones_dalberg, la cual permitirá consolidar la información histórica hasta marzo de 2023 y articularla con la información operativa a partir de abril del mismo año.
2.	Procesamiento de datos e integración al modelo:
    Se construyó un nuevo notebook de procesamiento orientado a la carga, transformación y limpieza de los archivos Excel, datos dalberg, relacionados con los modelos de operación Buses del Cuidado y Manzanas del Cuidado.
    Estos datos fueron integrados al modelo actual de InfoCuidado, con miras a habilitar la versión 2.0 del visualizador, centrada en tableros de atenciones por modelo de operación, alineados con la estructura actual de los tableros de personas.
3.	Construcción de vista consolidada:
    Se creó una nueva vista en PostgreSQL que consolida la información de atenciones de distintas fuentes y periodos. Esta vista será la fuente principal para los futuros tableros de atención, facilitando su actualización, filtrado y despliegue eficiente en Power BI.
4. Actualización de corte y revisión de informes:
    Se actualizan los datos del visualizador con el corte al 31 de marzo de 2025, garantizando la consistencia con los periodos reportados.
    Asimismo, se realizó una revisión exhaustiva de los informes de Power BI del visualizador, verificando la coherencia de los datos y el correcto funcionamiento de filtros, visualizaciones y descripciones contextuales.
5.	Ajustes gráficos y mejoras al visualizador:
    Se atendió una solicitud de la Subsecretaría de Cuidado y Políticas de Igualdad para realizar una actualización del lenguaje visual y textual del micrositio, con el objetivo de mejorar la experiencia de navegación, la comprensión de los contenidos y la armonización con los lineamientos de comunicación institucional.
    Se aplicaron correcciones menores en textos, títulos y componentes gráficos, lo cual fue verificado mediante una prueba conjunta de navegación e interacción con los tableros desplegados en Power BI Embedded.visualizador y mejorar la experiencia del usuario dentro de la plataforma. Todo esto dirigido al despliegue en medios del visualizador de infocuidado.
6. Montaje de área de pruebas y base de datos de pruebas
    Se realiza el montaje de pruebas bajo el dominio http://infocuidadoapp.eastus.cloudapp.azure.com/ y se realiza el montaje de la base de datos de pruebas devmdm_2025, esto para realizar las pruebas del montaje de tableros de atenciones y cambios al visualizador
7. Lanzamiento del visualizador
 Se hizo el lanzamiento del visualizador de infocuidado en dos espacios del mecanismo de gobernanza del Sistema de Cuidado: 1) Tercera Mesa Técnica de InfoCuidado (12 junio) y 2) Comisión Intersectorial de Cuidado (27 junio).</t>
  </si>
  <si>
    <r>
      <rPr>
        <b/>
        <sz val="13"/>
        <color rgb="FF000000"/>
        <rFont val="Arial"/>
        <family val="2"/>
      </rPr>
      <t xml:space="preserve">SiMisional: 
</t>
    </r>
    <r>
      <rPr>
        <u/>
        <sz val="13"/>
        <color theme="4"/>
        <rFont val="Arial"/>
        <family val="2"/>
      </rPr>
      <t xml:space="preserve">https://omeg.sdmujer.gov.co/index.php/component/phocadownload/category/88
https://omeg.sdmujer.gov.co/phocadownload/2025/RepAtenciones_Consolidado_MAYO2025_2.pdf
</t>
    </r>
    <r>
      <rPr>
        <sz val="13"/>
        <color rgb="FF000000"/>
        <rFont val="Arial"/>
        <family val="2"/>
      </rPr>
      <t xml:space="preserve">
</t>
    </r>
    <r>
      <rPr>
        <b/>
        <sz val="13"/>
        <color rgb="FF000000"/>
        <rFont val="Arial"/>
        <family val="2"/>
      </rPr>
      <t xml:space="preserve">Infocuidado: 
</t>
    </r>
    <r>
      <rPr>
        <u/>
        <sz val="13"/>
        <color theme="4"/>
        <rFont val="Arial"/>
        <family val="2"/>
      </rPr>
      <t xml:space="preserve">https://omeg.sdmujer.gov.co/index.php/component/phocadownload/category/98
https://omeg.sdmujer.gov.co/phocadownload/2025/Consolidado_ReporteInfoCuidado_Marzo_2025.pdf
</t>
    </r>
    <r>
      <rPr>
        <b/>
        <sz val="13"/>
        <color rgb="FF000000"/>
        <rFont val="Arial"/>
        <family val="2"/>
      </rPr>
      <t xml:space="preserve">
Boletín feminicidio:
</t>
    </r>
    <r>
      <rPr>
        <u/>
        <sz val="13"/>
        <color theme="4"/>
        <rFont val="Arial"/>
        <family val="2"/>
      </rPr>
      <t>https://omeg.sdmujer.gov.co/index.php/component/phocadownload/category/99
https://omeg.sdmujer.gov.co/phocadownload/2025/Ficha_Fem</t>
    </r>
    <r>
      <rPr>
        <u/>
        <sz val="13"/>
        <color theme="8"/>
        <rFont val="Arial"/>
        <family val="2"/>
      </rPr>
      <t xml:space="preserve">inicidio_Junio_270625.pdf
</t>
    </r>
    <r>
      <rPr>
        <b/>
        <sz val="13"/>
        <color rgb="FF000000"/>
        <rFont val="Arial"/>
        <family val="2"/>
      </rPr>
      <t xml:space="preserve">
Informe Cumplimiento:
</t>
    </r>
    <r>
      <rPr>
        <u/>
        <sz val="13"/>
        <color theme="4"/>
        <rFont val="Arial"/>
        <family val="2"/>
      </rPr>
      <t>https://omeg.sdmujer.gov.co/index.php/component/phocadownload/category/2?Itemid=368
https://omeg.sdmujer.gov.co/phocadownload/2025/Participacion_Admon_Mujeres_3.pd</t>
    </r>
    <r>
      <rPr>
        <u/>
        <sz val="13"/>
        <color theme="8"/>
        <rFont val="Arial"/>
        <family val="2"/>
      </rPr>
      <t>f</t>
    </r>
  </si>
  <si>
    <t>Soportes actualización visualizadores
https://secretariadistritald.sharepoint.com/sites/ContratacinSPI-2022/Documentos%20compartidos/Forms/AllItems.aspx?id=%2Fsites%2FContratacinSPI%2D2022%2FDocumentos%20compartidos%2FGeneral%2F2025%5FSCPI%2FOAP%2F8181%20Producci%C3%B3n%20de%20informaci%C3%B3n%20sobre%20los%20derechos%20de%20las%20mujeres%2FPlan%20de%20Acci%C3%B3n%20PI%208181%5F2025%2F5%2E%20Seguimieto%5FJunio%5F2025%2FActividad%201%2FTarea%203&amp;viewid=6022569d%2Dd818%2D4ad3%2Dbf7f%2Dc2acb9faf82f&amp;p=true&amp;ga=1
Link público del visualizador:
https://infocuidado.sdmujer.gov.co/"	
Link de pruebas del visualizador
http://infocuidadoapp.eastus.cloudapp.azure.com/
Lanzamiento del visualizador: 1) Acta mesa técnica de infocuidado 12 junio; 2) Presentación Comisión Intersectorial de Cuidado</t>
  </si>
  <si>
    <t xml:space="preserve">Se realiza la consolidación de datos y documentos públicados en el Observatorio de Mujeres y Equidad de Género - OMEG para el mes de julio, lo que permite contar con información actualizada, robusta y oportuna sobre la situación de derechos de las mujeres en Bogotá. </t>
  </si>
  <si>
    <t>Durante el mes de julio se publicaron los siguientes boletines en la página web del OMEG: 
a. Reporte de atenciones SDMujer SiMisional, corte junio de 2025
c. Boletín de feminicidio corte junio de 2025. 
b. Reporte de atenciones Inforcuidado corte abril de 2025</t>
  </si>
  <si>
    <r>
      <rPr>
        <b/>
        <sz val="10"/>
        <color theme="1"/>
        <rFont val="Arial"/>
        <family val="2"/>
      </rPr>
      <t>Visualizador OMEG</t>
    </r>
    <r>
      <rPr>
        <sz val="10"/>
        <color theme="1"/>
        <rFont val="Arial"/>
        <family val="2"/>
      </rPr>
      <t xml:space="preserve">
Se realizo la actualización de los tableros de indicadores estadísticos del Observatorio de Mujeres y Equidad de Género - OMEG correspondientes a Medicina legal y SIEDCO con información a corte de 30 de junio 
</t>
    </r>
    <r>
      <rPr>
        <b/>
        <sz val="10"/>
        <color theme="1"/>
        <rFont val="Arial"/>
        <family val="2"/>
      </rPr>
      <t>Visualizador INFOCUIDADO</t>
    </r>
    <r>
      <rPr>
        <sz val="10"/>
        <color theme="1"/>
        <rFont val="Arial"/>
        <family val="2"/>
      </rPr>
      <t xml:space="preserve">
1. Integración de datos de Dalberg con datos de atenciones
Durante el mes de julio se avanzó en la integración efectiva de los datos provenientes del estudio Dalberg con la estructura general de atenciones del Sistema de Cuidado. Esta labor implicó, normalización de variables clave y la incorporación de registros históricos al flujo de trabajo del visualizador.
La integración permitió consolidar una visión transversal de los servicios prestados antes y después del lanzamiento del sistema operativo en abril de 2023, facilitando así el análisis longitudinal de las atenciones.
2. Actualización de datos con corte al 30 de abril de 2025
Se actualizó la base de datos de producción en PostgreSQL y las vistas asociadas al visualizador con el corte actualizado al 30 de abril de 2025, garantizando que los datos reflejen las atenciones más recientes reportadas por las entidades operadoras.
Esta actualización fue validada mediante consultas de control, pruebas de visualización y revisión cruzada con los datos cargados por los equipos de operación sectorial.
3. Desarrollo de tableros de atenciones y revisión de datos
Se desarrollaron nuevos tableros temáticos de atenciones, los cuales permiten explorar y analizar los servicios prestados por modelo de operación. Estos tableros replican la estructura y lógica ya aplicada a los tableros de personas, lo que permite mantener coherencia en la experiencia de usuario.
Adicionalmente, se realizaron validaciones detalladas de los datos desplegados en Power BI, incluyendo revisión de filtros, etiquetas, medidas DAX y coherencia entre las cifras reportadas y los datos origen en PostgreSQL.
4. Desarrollo de funcionalidades de soporte: botón de transición, cambios estructurales y servicios web
Como parte del fortalecimiento de la infraestructura técnica, se implementó un nuevo botón de transición entre tableros, el cual mejora la navegación y experiencia del usuario dentro del visualizador.
Asimismo, se llevaron a cabo ajustes en la estructura de la base de datos, principalmente para soportar nuevas relaciones entre tablas de atenciones y metadata de servicios. Esto incluyó la creación de campos adicionales, nuevos índices y ajustes en claves foráneas.
En paralelo, se actualizó el servicio web que permite alimentar dinámicamente la aplicación de soporte para tableros de atención.
5. Análisis inicial del Sistema de Cargue
Se realizó un primer acercamiento al análisis del sistema de cargue de datos, orientado a revisar el formato unificado de recolección de datos para las distintas entidades que hacen parte del Sistema de Cuidado. Este análisis tuvo como objetivos:
	•	Identificar la estructura del formato.
	•	Evaluar la viabilidad de procesamiento automático de los formatos.
	•	Establecer criterios iniciales para la validación y estandarización de los datos.
Este diagnóstico será la base para definir los lineamientos técnicos del futuro Sistema de Cargue y Validación Automatizada, previsto para la siguiente fase del proyecto.</t>
    </r>
  </si>
  <si>
    <r>
      <t xml:space="preserve">Inventario de publicaciones del OMEG
</t>
    </r>
    <r>
      <rPr>
        <sz val="13"/>
        <color rgb="FF0070C0"/>
        <rFont val="Arial"/>
        <family val="2"/>
      </rPr>
      <t>https://secretariadistritald.sharepoint.com/:f:/s/ContratacinSPI-2022/EttVAD3jxMlKuMQZLYR4DOIB-GqAlCclpbyYMFxcj6hTIQ?e=Q6YE30</t>
    </r>
  </si>
  <si>
    <r>
      <rPr>
        <b/>
        <sz val="13"/>
        <rFont val="Arial"/>
        <family val="2"/>
      </rPr>
      <t>SiMisional</t>
    </r>
    <r>
      <rPr>
        <sz val="13"/>
        <rFont val="Arial"/>
        <family val="2"/>
      </rPr>
      <t xml:space="preserve">
</t>
    </r>
    <r>
      <rPr>
        <sz val="13"/>
        <color rgb="FF0070C0"/>
        <rFont val="Arial"/>
        <family val="2"/>
      </rPr>
      <t>https://omeg.sdmujer.gov.co/index.php/component/phocadownload/category/88-servicios-sd-mujer?download=1005:reporte-de-atenciones-secretaria-distrital-de-la-mujer-del-1-de-enero-a-30-de-junio-de-2025</t>
    </r>
    <r>
      <rPr>
        <sz val="13"/>
        <rFont val="Arial"/>
        <family val="2"/>
      </rPr>
      <t xml:space="preserve">
(Archivo: RepAtenciones_Consolidado_JUNIO2025)
</t>
    </r>
    <r>
      <rPr>
        <b/>
        <sz val="13"/>
        <rFont val="Arial"/>
        <family val="2"/>
      </rPr>
      <t>Infocuidado</t>
    </r>
    <r>
      <rPr>
        <sz val="13"/>
        <rFont val="Arial"/>
        <family val="2"/>
      </rPr>
      <t xml:space="preserve">
</t>
    </r>
    <r>
      <rPr>
        <sz val="13"/>
        <color rgb="FF0070C0"/>
        <rFont val="Arial"/>
        <family val="2"/>
      </rPr>
      <t xml:space="preserve">https://omeg.sdmujer.gov.co/index.php/component/phocadownload/category/98-info-cuidado?download=1004:reporte-infocuidado-del-1-de-marzo-de-2021-a-30-de-abril-de-2025
</t>
    </r>
    <r>
      <rPr>
        <sz val="13"/>
        <rFont val="Arial"/>
        <family val="2"/>
      </rPr>
      <t xml:space="preserve">(Archivo: Consolidado_ReporteInfoCuidado_abril_2025.pdf)
</t>
    </r>
    <r>
      <rPr>
        <b/>
        <sz val="13"/>
        <rFont val="Arial"/>
        <family val="2"/>
      </rPr>
      <t>Boletín de feminicidios:</t>
    </r>
    <r>
      <rPr>
        <sz val="13"/>
        <rFont val="Arial"/>
        <family val="2"/>
      </rPr>
      <t xml:space="preserve">
</t>
    </r>
    <r>
      <rPr>
        <sz val="13"/>
        <color rgb="FF0070C0"/>
        <rFont val="Arial"/>
        <family val="2"/>
      </rPr>
      <t>https://omeg.sdmujer.gov.co/index.php/component/phocadownload/category/99-feminicidios-y-otras-violencias-contra-las-mujeres?download=1006:boletin-no7-feminicidios-y-otras-violencias-julio-2025</t>
    </r>
    <r>
      <rPr>
        <sz val="13"/>
        <rFont val="Arial"/>
        <family val="2"/>
      </rPr>
      <t xml:space="preserve">
(Archivo:Ficha_Feminicidio_Julio_220725.pdf)</t>
    </r>
  </si>
  <si>
    <r>
      <rPr>
        <b/>
        <sz val="13"/>
        <rFont val="Arial"/>
        <family val="2"/>
      </rPr>
      <t>Visualizador OMEG</t>
    </r>
    <r>
      <rPr>
        <sz val="13"/>
        <rFont val="Arial"/>
        <family val="2"/>
      </rPr>
      <t xml:space="preserve">
</t>
    </r>
    <r>
      <rPr>
        <sz val="11"/>
        <rFont val="Calibri"/>
        <family val="2"/>
        <scheme val="minor"/>
      </rPr>
      <t xml:space="preserve">
</t>
    </r>
    <r>
      <rPr>
        <sz val="11"/>
        <color rgb="FF0070C0"/>
        <rFont val="Calibri"/>
        <family val="2"/>
        <scheme val="minor"/>
      </rPr>
      <t>https://secretariadistritald.sharepoint.com/:f:/s/ContratacinSPI-2022/EqwKBoAaXLZKrjKehMfKBw8BOr4I6Ur1l8mNXhTDZnGPvQ?e=NmSbeG</t>
    </r>
    <r>
      <rPr>
        <sz val="11"/>
        <rFont val="Calibri"/>
        <family val="2"/>
        <scheme val="minor"/>
      </rPr>
      <t xml:space="preserve">
</t>
    </r>
    <r>
      <rPr>
        <b/>
        <sz val="11"/>
        <rFont val="Calibri"/>
        <family val="2"/>
        <scheme val="minor"/>
      </rPr>
      <t xml:space="preserve">
Visualizador INFOCUIDADO
</t>
    </r>
    <r>
      <rPr>
        <sz val="11"/>
        <rFont val="Calibri"/>
        <family val="2"/>
        <scheme val="minor"/>
      </rPr>
      <t xml:space="preserve">
</t>
    </r>
    <r>
      <rPr>
        <sz val="11"/>
        <color rgb="FF0070C0"/>
        <rFont val="Calibri"/>
        <family val="2"/>
        <scheme val="minor"/>
      </rPr>
      <t>https://secretariadistritald.sharepoint.com/:f:/s/ContratacinSPI-2022/EtUptcFi9YRDmUMOgPtaCNAByQSak5DaUf0ls3ENshukZQ?e=5F0fj3</t>
    </r>
  </si>
  <si>
    <t>ACUMULADO</t>
  </si>
  <si>
    <t>Elaborar 16 estudios y/o investigaciones con información sobre la situación de derechos de las mujeres con enfoque de género y diferencial</t>
  </si>
  <si>
    <t>Documentos de Investigación</t>
  </si>
  <si>
    <t>Numero de estudios y/o investigaciones con información sobre la situación de derechos de las mujeres con enfoque de género y diferencial elaborados</t>
  </si>
  <si>
    <t>No se presentan avances acorde con lo programado</t>
  </si>
  <si>
    <t>No se presentan avances y logros acumulados acorde con lo programado</t>
  </si>
  <si>
    <t xml:space="preserve">No se presenta beneficios acorde con la ejecución </t>
  </si>
  <si>
    <t>Como parte de los avances en la Elaboración de estudios y/o investigaciones con información sobre la situación de derechos de las mujeres con enfoque de género y diferencial,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</si>
  <si>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Como parte de los avances y logros acumulados, se puede mencionar el contar con un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 este permitira hacer seguimiento a la elaboración de estudios e investigaciónes como lo son: evaluación intermedia de los indicadores de la Política Publica de Mujeres y Equidad y la encuesta de mujeres y equidad de género de Bogotá, entre otras.  </t>
  </si>
  <si>
    <t xml:space="preserve">Avanzar en la Elaboración de estudios y/o investigaciones con información sobre la situación de derechos de las mujeres con enfoque de género y diferencial,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 </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</si>
  <si>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</si>
  <si>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Como parte de los avances y logros acumulados, se puede mencionar:
a. plan de investigaciones del OMEG para el año 2025
b. Avances en el diseño de tres investigaciones del OMEG (Evaluación Intermedia Política Publica de Mujeres y Equidad de Género, Encuesta de Mujeres y Equidad de Género y Fenómeno del feminicidio), con retroalimentación y direcionamiento estratégico por parte de la Directora.</t>
  </si>
  <si>
    <t xml:space="preserve">Desde el Observatorio de Mujeres y Equidad de Género - OMEG - se ofrecen datos que dan cuenta de la situación de derechos de las mujeres, con datos diversificados para la toma de decisiones, lo que beneficia a la ciudadanía, ya que permite a la entidad contar con información actualizada, de caracter cualitativo y cuantitativo, para una toma de decisiones acertada e inversión de recursos efectiva. Adicionalmente, permite una mayor comprensión de los  fenómenos y condiciones de goce o vulneración de los derechos de las mujeres en la ciudad. </t>
  </si>
  <si>
    <r>
      <t xml:space="preserve">Durante el mes de abril,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rgb="FF000000"/>
        <rFont val="Arial"/>
        <family val="2"/>
      </rPr>
      <t xml:space="preserve">Encuesta de Mujeres y Equidad de Género
</t>
    </r>
    <r>
      <rPr>
        <sz val="10"/>
        <color rgb="FF000000"/>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rgb="FF000000"/>
        <rFont val="Arial"/>
        <family val="2"/>
      </rPr>
      <t xml:space="preserve">Investigación Acoso Sexual en el Transporte y Espacio Público en Bogotá
</t>
    </r>
    <r>
      <rPr>
        <sz val="10"/>
        <color rgb="FF000000"/>
        <rFont val="Arial"/>
        <family val="2"/>
      </rPr>
      <t xml:space="preserve">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rgb="FF000000"/>
        <rFont val="Arial"/>
        <family val="2"/>
      </rPr>
      <t xml:space="preserve">Investigación caracterización de personas que realizan Actividades Sexuales Pagadas en Bogotá
</t>
    </r>
    <r>
      <rPr>
        <sz val="10"/>
        <color rgb="FF000000"/>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rgb="FF000000"/>
        <rFont val="Arial"/>
        <family val="2"/>
      </rPr>
      <t xml:space="preserve">Otros temas
</t>
    </r>
    <r>
      <rPr>
        <sz val="10"/>
        <color rgb="FF000000"/>
        <rFont val="Arial"/>
        <family val="2"/>
      </rPr>
      <t xml:space="preserve">a. Matriz unificada con el plan de análisis de correlación de variables de análisis para la investigación: Comprendiendo el fenómeno del feminicidio en Bogotá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</si>
  <si>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c. Retroalimentación y direcionamiento estratégico de manera permanente por el equipo directivo de la entidad.</t>
  </si>
  <si>
    <t>Contar con estudios e investigaciones sobre temas relevantes que dan cuenta de la situación de derechos de las mujeres en la ciudad, permite identificar brechas de género y temas de interes que deben ser profundizados para establecer acciones de gestión publica basada en la evidencia que responda a las necesidades de la población</t>
  </si>
  <si>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 de Bogotá</t>
    </r>
    <r>
      <rPr>
        <sz val="10"/>
        <color rgb="FF000000"/>
        <rFont val="Arial"/>
        <family val="2"/>
      </rPr>
      <t xml:space="preserve">:
a. Avance el el diseño de investigación intermedia, enfocado en la identificación de la cadena de valor de la PPMyEG. 
b. Avance en el diseño de la investigación intermedia, mediante una mesa de trabajo entre profesionales de la SDMujer y la SDPlaneación, para la retroalimentación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Estudio predictivo sobre atenciones y riesgo de feminicidio.</t>
    </r>
    <r>
      <rPr>
        <sz val="10"/>
        <color rgb="FF000000"/>
        <rFont val="Arial"/>
        <family val="2"/>
      </rPr>
      <t xml:space="preserve"> 
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Transmilenio,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</si>
  <si>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t>
  </si>
  <si>
    <t xml:space="preserve">La participación de las mujeres en los estudios e investigaciones que adelanta el Observatorio de Mujeres y Equidad de Género - OMEG, es un beneficio que se obtiene en doble vía, por una parte la ciudadanía puede aportar desde sus realidades, además de reconocer y comprender otros fenomenos mediante el acceso y uso de información robusta y actualizada, por otra parte, las instituciones y otros actores de interes cuentan con información para la toma de decisiones basadas en la evidencia. </t>
  </si>
  <si>
    <r>
      <t xml:space="preserve">Durante el mes de junio,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Definición del alcance de la evaluación intermedia de la Política Pública de Mujeres y Equidad de Género, estableciendo un análisis costo – beneficio, recursos disponibles, ventajas y desventajas, y evaluación de posibles escenarios de acción. 
</t>
    </r>
    <r>
      <rPr>
        <b/>
        <sz val="10"/>
        <color rgb="FF000000"/>
        <rFont val="Arial"/>
        <family val="2"/>
      </rPr>
      <t>Actualización de la encuesta de Mujeres y Equidad de Género:</t>
    </r>
    <r>
      <rPr>
        <sz val="10"/>
        <color rgb="FF000000"/>
        <rFont val="Arial"/>
        <family val="2"/>
      </rPr>
      <t xml:space="preserve">
Etapa precontractual para la elaboración del pliego de condiciones, en el marco de la licitación pública por concurso de méritos del servicio de implementación de la Encuesta de Mujeres y Equidad de Género contando con: estudio de sector, anexo técnico, estudios previos y documentos de explicación del rediseño y propuesta de la encuesta
</t>
    </r>
    <r>
      <rPr>
        <b/>
        <sz val="10"/>
        <color rgb="FF000000"/>
        <rFont val="Arial"/>
        <family val="2"/>
      </rPr>
      <t xml:space="preserve">
Estudio territorializado sobre trabajo de cuidado no remunerado en Bogotá. </t>
    </r>
    <r>
      <rPr>
        <sz val="10"/>
        <color rgb="FF000000"/>
        <rFont val="Arial"/>
        <family val="2"/>
      </rPr>
      <t xml:space="preserve">
Definición del alcance técnico y operativo del estudio territorializado del cuidado.
</t>
    </r>
    <r>
      <rPr>
        <b/>
        <sz val="10"/>
        <color rgb="FF000000"/>
        <rFont val="Arial"/>
        <family val="2"/>
      </rPr>
      <t>Investigación Acoso Sexual en el Transporte y Espacio Público en Bogotá</t>
    </r>
    <r>
      <rPr>
        <sz val="10"/>
        <color rgb="FF000000"/>
        <rFont val="Arial"/>
        <family val="2"/>
      </rPr>
      <t xml:space="preserve">
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rgb="FF000000"/>
        <rFont val="Arial"/>
        <family val="2"/>
      </rPr>
      <t>Investigación caracterización de personas que realizan Actividades Sexuales Pagadas en Bogotá</t>
    </r>
    <r>
      <rPr>
        <sz val="10"/>
        <color rgb="FF000000"/>
        <rFont val="Arial"/>
        <family val="2"/>
      </rPr>
      <t xml:space="preserve">
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rgb="FF000000"/>
        <rFont val="Arial"/>
        <family val="2"/>
      </rPr>
      <t xml:space="preserve">Comprendiendo el fenómeno del feminicidio en Bogotá. </t>
    </r>
    <r>
      <rPr>
        <sz val="10"/>
        <color rgb="FF000000"/>
        <rFont val="Arial"/>
        <family val="2"/>
      </rPr>
      <t xml:space="preserve">
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</si>
  <si>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y estudio terrtorializado sobre el trabajo de cuidado no remunerado
d. Retroalimentación y direccionamiento estratégico de manera permanente por el equipo directivo de la entidad y la Alcaldía Mayor
e. Documento documento preliminar de resultados de la investigación sobre el fenómeno del feminicidio en Bogotá</t>
  </si>
  <si>
    <t>Con el objetivo de robustecer la implementación de método estadísticos usados en la de la investigación “Comprendiendo el fenómeno del feminicidio en Bogotá”, desde el mes de marzo se viene trabajando en un acuerdo de intercambio de información con la Pontificia Universidad Javeriana que, una vez firmado por las partes, permitirá el trabajo articulado entre contratistas de la SDMujer y profesionales e investigadoras del Instituto de Salud Pública de la Universidad. Este ejercicio adicional ha generado retrasos asociados al proceso de firma del acuerdo. Sin embargo, uno de los productos escritos de dicha investigación se tendrá listo final del mes de Julio. Esta fecha estimada se refleja en el cronograma (que establece tiempos de revisión y diagramación) y los avances se pueden constatar en el documento preliminar de resultados.</t>
  </si>
  <si>
    <t>Los estudios e investigaciones del Observatorio de Mujeres y Equidad de Género - OMEG -, permiten explorar temas relevantes para las mujeres de la ciudad y profundizar en temas que no han sido explorados de manera suficiente, todo esto, para que la ciudadanía, y demás actores público - privados cuenten con datos sobre los derechos de las mujeres actualizados, analizados desde enfoques de derechos, género y otros, para la toma de decisiones.</t>
  </si>
  <si>
    <r>
      <t xml:space="preserve">Durante el mes de julio,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Definición de una propuesta de cadena de valor, en donde se identifican los procesos de la Política Pública de Mujeres y Equidad de Género a evaluar, que fue socializada y retroalimentada por las directivas de la entidad. 
</t>
    </r>
    <r>
      <rPr>
        <b/>
        <sz val="10"/>
        <color rgb="FF000000"/>
        <rFont val="Arial"/>
        <family val="2"/>
      </rPr>
      <t>Actualización de la encuesta de Mujeres y Equidad de Género:</t>
    </r>
    <r>
      <rPr>
        <sz val="10"/>
        <color rgb="FF000000"/>
        <rFont val="Arial"/>
        <family val="2"/>
      </rPr>
      <t xml:space="preserve">
Se cuenta con documentos finales publicados en SECOP para la publicación de concurso, así como respuestas a las observaciones realizadas los prepliegos por las empresas interesadas. también se cuenta con el formulario aprobado para el levantamiento de información de la encuesta. 
</t>
    </r>
    <r>
      <rPr>
        <b/>
        <sz val="10"/>
        <color rgb="FF000000"/>
        <rFont val="Arial"/>
        <family val="2"/>
      </rPr>
      <t xml:space="preserve">Estudio territorializado sobre trabajo de cuidado no remunerado en Bogotá. </t>
    </r>
    <r>
      <rPr>
        <sz val="10"/>
        <color rgb="FF000000"/>
        <rFont val="Arial"/>
        <family val="2"/>
      </rPr>
      <t xml:space="preserve">
Definición de una hoja de ruta para la elaboración de anexo técnico. 
</t>
    </r>
    <r>
      <rPr>
        <b/>
        <sz val="10"/>
        <color rgb="FF000000"/>
        <rFont val="Arial"/>
        <family val="2"/>
      </rPr>
      <t>Investigación Acoso Sexual en el Transporte y Espacio Público en Bogotá</t>
    </r>
    <r>
      <rPr>
        <sz val="10"/>
        <color rgb="FF000000"/>
        <rFont val="Arial"/>
        <family val="2"/>
      </rPr>
      <t xml:space="preserve">
Se diseñaron y llevaron a cabo grupos focales para el levantamiento de información cualitativa, y se ha avanzado en la articulación con la empresa Transmilenio SA para el levantamiento de datos cuantitativos. 
</t>
    </r>
    <r>
      <rPr>
        <b/>
        <sz val="10"/>
        <color rgb="FF000000"/>
        <rFont val="Arial"/>
        <family val="2"/>
      </rPr>
      <t xml:space="preserve">Comprendiendo el fenómeno del feminicidio en Bogotá. </t>
    </r>
    <r>
      <rPr>
        <sz val="10"/>
        <color rgb="FF000000"/>
        <rFont val="Arial"/>
        <family val="2"/>
      </rPr>
      <t xml:space="preserve">
Se cuenta con el documento final de resultados de la investigación sobre el fenómeno del feminicidio en Bogotá. Adicionalmente se diseñaron y llevaron a cabo grupos focales para el levantamiento de información cualitativa que permita una mejor comprensión del fenómeno.
</t>
    </r>
    <r>
      <rPr>
        <b/>
        <sz val="10"/>
        <color rgb="FF000000"/>
        <rFont val="Arial"/>
        <family val="2"/>
      </rPr>
      <t xml:space="preserve">Investigación caracterización de personas que realizan Actividades Sexuales Pagadas en Bogotá
</t>
    </r>
    <r>
      <rPr>
        <sz val="10"/>
        <color rgb="FF000000"/>
        <rFont val="Arial"/>
        <family val="2"/>
      </rPr>
      <t>La presente investigación hace parte de los compromisos de Política Pública de Actividades Sexuales Pagadas, por este su reporte se continuara en dicho instrumento evitando una duplicidad de productos.</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</si>
  <si>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Comprendiendo el fenomeno del feminicidio en Bogotá
c.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
e. Documento de resultados de la investigación sobre el fenómeno del feminicidio en Bogotá</t>
  </si>
  <si>
    <t xml:space="preserve">Se cuenta con el documento de resultados de la investigación sobre el fenómeno del feminicidio en Bogotá lo que permite avanzar en la producción de una de las cuatro investigaciones programadas para la vigencia 2025. El documento será diagramado y publicado en el mes de agosto. </t>
  </si>
  <si>
    <t xml:space="preserve">Contar con información actualizada sobre el  fenómeno del feminicidio en Bogotá, abre la oportunidad para que  tomadoras y tomadores de decisión puedan hacerlo a través de datos confiables y evidencias concretas. Asimismo, es el punto de inflexión para analizar y visibilizar este fenómeno en diferentes escenarios de la participación política y ciudadana de la ciudad. 
</t>
  </si>
  <si>
    <t>1. Producir un documento de la evaluación intermedia de la PPMYEG con enfoque de género y diferencial , divulgando los resultados</t>
  </si>
  <si>
    <t>2. Producir un documento de actualización de la Encuesta de Mujeres y Equidad de Género, divulgando los resultados</t>
  </si>
  <si>
    <t>3. Producir y publicar estudios y/o investigaciones sobre los derechos de las mujeres con enfoque de genero y diferencial que favorezcan la toma de decisiones de la gestión pública basada en la evidencia</t>
  </si>
  <si>
    <t xml:space="preserve">Tarea </t>
  </si>
  <si>
    <t>No se presentan evidencias acorde con la programación de ejecución</t>
  </si>
  <si>
    <t>Se realizó reunión de articulación y planeación entre el equipo de seguimiento a la implementación de la Política Pública de Mujeres y Equidad de Género de la Direción de Derechos y Diseño de Política y la Dirección de Gestión de Conocimiento -  Equipo del OMEG encargado de realizar la evaluacion intermedia de los indicadores de mencionada Política.</t>
  </si>
  <si>
    <t xml:space="preserve">Se realizó una reunión de trabajo con profesionales del equipo del OMEG para revisar los avances en la producción del anexo técnico para el proceso  de contratación publica de la encuesta de mujeres y equidad de género de Bogotá. 
Avance preliminar del anexo técnico del para el proceso  de contratación publica de la encuesta de mujeres y equidad de género de Bogotá. </t>
  </si>
  <si>
    <t xml:space="preserve">Se realizaron dos reuniones de trabajo con profesionales del equipo del OMEG para definir el alcance, objetivos, preguntas de investigación, metodología y cronograma de la investigación “Comprendiendo el fenómeno del feminicidio en Bogotá”. 
Estructuración del plan de investigaciones del OMEG para el año 2025, en atención a las metas de plan de desarrollo, los lineamientos de la PPMyEG y la PPASP, y los compromisos con grupos étnicos en al marco de las políticas púbicas étnicas distritales. </t>
  </si>
  <si>
    <t>Anexo 1, Acta de la reunión de planeación y articulación evaluación intermedia de la Política Pública de Mujeres y Equidad de Género</t>
  </si>
  <si>
    <t>Anexo 1. Acta de la reunión anexo técnico Encuesta de Mujeres y Equidad de Género.
Anexo 2. Propuesta anexo técnico Encuesta de Mujeres y Equidad de Género.</t>
  </si>
  <si>
    <t>Anexo 1, Acta de la reunión investigación feminicidio
Anexo 2. Acta de la reunión investigación feminicidio
Anexo 3. Documento Plan de investigaciones OMEG 2025</t>
  </si>
  <si>
    <t xml:space="preserve">Se elaboro una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t>
  </si>
  <si>
    <t>Se elaboró una propuesta de anexo técnico para el proceso de contratación pública de la encuesta de mujeres y equidad de género de Bogotá, enviada a la Dirección de contratación. 
Avance en la elaboración de cronograma de la investigación sobre la Situación de los derechos de las mujeres de Bogotá. 
Avance en la elaboración de una matriz bibliográfica de referencia para la investigación sobre la Situación de los derechos de las mujeres de Bogotá. 
Propuesta de cuadro de cotización elaborada  para la adquisición, por concurso de méritos, de la Encuesta de Mujeres y Equidad de Género a cargo de la Dirección de Gestión del Conocimiento</t>
  </si>
  <si>
    <t xml:space="preserve">Planeación estratégica de productos con miras al diseño de la investigación para la Caracterización  de mujeres que realizan actividades sexuales pagadas en Bogotá.
Avance en el diseño de investigación sobre acoso sexual en el transporte y espacio público. 
Cronograma de la investigación de feminicidios “Comprendiendo el fenómeno del feminicidio en Bogotá”.
Avance diseño de la investigación “Comprendiendo el fenómeno del feminicidio en Bogotá”.
Mesa de trabajo entre profesionales del equipo del OMEG para avanzar en el diseño de la investigación “Comprendiendo el fenómeno del feminicidio en Bogotá”
Avance en la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</si>
  <si>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https://secretariadistritald.sharepoint.com/:f:/s/ContratacinSPI-2022/EpbgBBH0QiBAuN3vidMJGI0BffGRo-jEMOvz-sXXhUFzkw?e=s0ux2z</t>
  </si>
  <si>
    <t>Anexo 1. Documento preliminar anexo técnico. 
Anexo 2. Cronograma preliminar investigación. 
Anexo 3. Primera entrega de la matriz bibliográfica
Anexo 4. Propuesta cuadro de Cotización
https://secretariadistritald.sharepoint.com/:f:/s/ContratacinSPI-2022/EpbgBBH0QiBAuN3vidMJGI0BffGRo-jEMOvz-sXXhUFzkw?e=s0ux2z</t>
  </si>
  <si>
    <t xml:space="preserve">Anexo 1. Acta de reunión de planeación estratégica ASP.
Anexo 2. Avance diseño de investigación acoso sexual. 
Anexo 3. Propuesta cronograma investigación feminicidio
Anexo 4. Avance documento de diseño de investigación feminicidios
Anexo 5. Acta de reunión feminicidios. 
Anexo 6. Acta de reunión estrátegica investigaciones OMEG
Anexo 7. Acta de reunión avances investigaciones
https://secretariadistritald.sharepoint.com/:f:/s/ContratacinSPI-2022/EpbgBBH0QiBAuN3vidMJGI0BffGRo-jEMOvz-sXXhUFzkw?e=s0ux2z
</t>
  </si>
  <si>
    <t>Durante el mes de abril se realizó la elaboración de una propuesta de investigación para la priorización de la evaluación intermedia en el marco del plan de investigaciones de la Secretaría Distrital de Planeación.
Asimismo, se avanzó en el diseño de la evaluación intermedia mediante mesas de trabajo entre la SDMujer y la Secretaría Distrital de Planeación 
Por otra parte, realizó la elaboración del cronograma de la evaluación intermedia en atención a la meta del plan de acción del proyecto e inversión. 
Además, se avanzó en el diseño de la evaluación intermedia mediante mesas de trabajo entre profesionales de las direcciones relevantes de la SDMujer.</t>
  </si>
  <si>
    <t>Durante el mes de abril, se ajustó el Anexo técnico por parte de las oficinas de la SDMujer y publicado en SECOP II, para la adquisición, por concurso de méritos, de la Encuesta de Mujeres y Equidad de Género a cargo de la Dirección de Gestión del Conocimiento.
Dado lo anterior, se realizó la actualización del cronograma de la investigación sobre la Situación de los derechos de las mujeres de Bogotá. 
En este sentido, se avanzó en  la articulación con la Secretaría Distrital de Planeación mediante una reunión para presentar el anexo técnico diseñado para la contratación de la Encuesta de Mujeres y Equidad de Género y se construyó una matriz de consistencia que contempla los elementos del diseño de investigación.</t>
  </si>
  <si>
    <t>Como parte de las acciones de elaboración de estudios e investigación del OMEG, se realizaron los siguientes avances:  
a. Elaboración del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mediante una reunión en la que se definieron los parámetros del trabajo conjunto. 
d. Elaboración del Cronograma de la investigación caracterización de personas que realizan Actividades Sexuales Pagadas en Bogotá
e. Elaboración del Cronograma de la elaboración del Índice de discriminación a mujeres que realizan actividades pagadas.
f. Elaboración de una matriz unificada con el plan de análisis de correlación de variables de análisis para la investigación: Comprendiendo el fenómeno del feminicidio en Bogotá</t>
  </si>
  <si>
    <t xml:space="preserve">Anexo 1. Propuesta evaluación intermedia
Anexo 2 y 3. Actas de reunión de espacios con SD Planeación. 
Anexo 4. Cronograma evauación intermedia
Anexo 5 . Acta de mesa de trabajo SDMujer.
https://secretariadistritald.sharepoint.com/:f:/s/ContratacinSPI-2022/EpbgBBH0QiBAuN3vidMJGI0BffGRo-jEMOvz-sXXhUFzkw?e=udALgr 
</t>
  </si>
  <si>
    <t xml:space="preserve">Anexo 1. Anexo técnico SECOP. II
Anexo 2. Cronograma actualizado
Anexo 3. Acta reunión SDP
Anexo 4. Matriz de consistencia
https://secretariadistritald.sharepoint.com/:f:/s/ContratacinSPI-2022/EpbgBBH0QiBAuN3vidMJGI0BffGRo-jEMOvz-sXXhUFzkw?e=udALgr </t>
  </si>
  <si>
    <t xml:space="preserve">Anexo 1. Cronograma investigación sobre Acoso Sexual 
Anexo 2. Diseño investigación Acoso Sexual 
Anexo 3. Acta reunión con Transmilenio
Anexo 4. Cronograma ASP
Anexo 5. Cronograma Indice ASP
Anexo 6. matriz unificada
https://secretariadistritald.sharepoint.com/:f:/s/ContratacinSPI-2022/EpbgBBH0QiBAuN3vidMJGI0BffGRo-jEMOvz-sXXhUFzkw?e=udALgr </t>
  </si>
  <si>
    <t>Durante el mes de mayo se inicia el diseño de la investigación intermedia, enfocado en la identificación de la cadena de valor de la Política Pública de Mujeres y Equidad de Género, para esto se realizó un trabajo mancomunado entre el equipo de la Secretaría Distrital de Planeación y el equipo del Observatorio de Mujeres y Equidad de Género de Bogotá - OMEG</t>
  </si>
  <si>
    <t>Durante el mes de mayo se realizó el codiseño del instrumento de levantamiento de información de la Encuesta de Mujeres y Equidad de Género, que es la principal fuente para la investigación, esto mediante la articulación interna de equipos misionales de la entidad</t>
  </si>
  <si>
    <r>
      <t xml:space="preserve">Como parte de las acciones de elaboración de estudios e investigación del OMEG, se realizaron los siguientes avances en el mes de mayo:
Estudio predictivo sobre atenciones y riesgo de feminicidio. 
</t>
    </r>
    <r>
      <rPr>
        <sz val="10"/>
        <color rgb="FF000000"/>
        <rFont val="Arial"/>
        <family val="2"/>
      </rPr>
      <t xml:space="preserve">a. Avance en el diseño de una propuesta de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acoso sexual en el transporte y espacio público. 
b. Socialización y aprobación de la propuesta de diseño de investigación sobre acoso sexual en el transporte y espacio público.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</si>
  <si>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Anexo 1. Diseño de investigacion_cadena de valor. 
Anexo 2. Articulación cadena de valor Secretaría Distrital de Planeación y OMEG</t>
  </si>
  <si>
    <t>Anexo 1. Mesas de codiseño de instrumento de levantamiento de información</t>
  </si>
  <si>
    <t>Anexo 1. Propuesta de diseño de estudio predictivo
Anexo 2. Cronograma para la ejecución del estudio predictivo 
Anexo 3. Contraste encuesta acoso
Anexo 4. Acta de reunión de socialización 
Anexo 5. Matriz datos 2023-2024.
Anexo 6 y 7. Presentaciones de PowerPoint
Anexo 8. Documento definición de variables ASP
Anexo 9. Matriz de variables ASP</t>
  </si>
  <si>
    <t xml:space="preserve">Durante el mes de junio, se avanzó en la definición del alcance de la de la evaluación intermedia de la Política Pública de Mujeres y Equidad de Género, estableciendo un análisis costo – beneficio, recursos disponibles, ventajas y desventajas, y evaluación de posibles escenarios de acción. </t>
  </si>
  <si>
    <t>Durante el mes de junio se avanzó en los siguientes productos para la actualizacipon de la encuesta de Mujeres y Equidad de Género:
 a. Versión final del estudio del sector para la elaboración del pliego de condiciones, en el marco de la licitación pública por consurso de méritos del servicio de implementación de la Encuesta de Mujeres y Equidad de Género. 
b. Versión final del anexo técnico para la elaboración del pliego de condiciones, en el marco de la licitación pública por consurso de méritos del servicio de implementación de la Encuesta de Mujeres y Equidad de Género. 
c. Versión final de los estudios previos para la elaboración del pliego de condiciones, en el marco de la licitación pública por concurso de méritos del servicio de implementación de la Encuesta de Mujeres y Equidad de Género.
d. Presentación de power point explicando el del proceso de re-diseño de la Encuesta de Mujeres y Equidad de Género. 
e. Propuesta para la Encuesta de Mujeres y Equidad de Género</t>
  </si>
  <si>
    <r>
      <t xml:space="preserve">Como parte de las acciones de elaboración de estudios e investigación del OMEG, se realizaron los siguientes avances en el mes de junio:
</t>
    </r>
    <r>
      <rPr>
        <b/>
        <sz val="13"/>
        <color theme="1"/>
        <rFont val="Arial"/>
        <family val="2"/>
      </rPr>
      <t xml:space="preserve">Estudio territorializado sobre trabajo de cuidado no remunerado en Bogotá. </t>
    </r>
    <r>
      <rPr>
        <sz val="13"/>
        <color theme="1"/>
        <rFont val="Arial"/>
        <family val="2"/>
      </rPr>
      <t xml:space="preserve">
Definición del alcance técnico y operativo del estudio territorializado del cuidado.
</t>
    </r>
    <r>
      <rPr>
        <b/>
        <sz val="13"/>
        <color theme="1"/>
        <rFont val="Arial"/>
        <family val="2"/>
      </rPr>
      <t>Investigación Acoso Sexual en el Transporte y Espacio Público en Bogotá</t>
    </r>
    <r>
      <rPr>
        <sz val="13"/>
        <color theme="1"/>
        <rFont val="Arial"/>
        <family val="2"/>
      </rPr>
      <t xml:space="preserve">
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3"/>
        <color theme="1"/>
        <rFont val="Arial"/>
        <family val="2"/>
      </rPr>
      <t>Investigación caracterización de personas que realizan Actividades Sexuales Pagadas en Bogotá</t>
    </r>
    <r>
      <rPr>
        <sz val="13"/>
        <color theme="1"/>
        <rFont val="Arial"/>
        <family val="2"/>
      </rPr>
      <t xml:space="preserve">
Socialización de la propuesta de definición de variables, ponderación y matriz de ponderación para el cálculo del Índice de Actividades Sexuales Pagadas, con la directora de Gestión del Conocimiento y con el equipo de Casa de Todas, para aprobación. 
</t>
    </r>
    <r>
      <rPr>
        <b/>
        <sz val="13"/>
        <color theme="1"/>
        <rFont val="Arial"/>
        <family val="2"/>
      </rPr>
      <t xml:space="preserve">Comprendiendo el fenómeno del feminicidio en Bogotá. </t>
    </r>
    <r>
      <rPr>
        <sz val="13"/>
        <color theme="1"/>
        <rFont val="Arial"/>
        <family val="2"/>
      </rPr>
      <t xml:space="preserve">
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</si>
  <si>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Anexo 1. PPT propuesta alcance
Anexo 2. Acta reunión socialización Directora</t>
  </si>
  <si>
    <t>Anexo 1. Estudio de sector
Anexo 2. Anexo tecnico EMEG
Anexo 3. Estudios previos EMEG
Anexo 4. PPT proceso re-diseño
Anexo 5. Propuesta encuesta EMEG</t>
  </si>
  <si>
    <t xml:space="preserve">Anexo 1. 05_06_25_Acta_Lineamientos Estudio Territorializado
Anexo 2. Documento Metodológico_Acoso TRM
Anexo 3. 260625 Encuesta transmilenio
Anexo 4. 11-06-2025 Acta Reunión TM-OMEG
Anexo 5 y 6. Actas de reunión. 
Anexo 7. Dimensiones y ejes de análisis Feminicidios
Anexo 8. Propuesta de outline reporte final. 
Anexo 9. AVANCE Informe de resultados Feminicidios en Bogotá D.C.
Anexo 10. CronogramaFeminicidios Jun-Jul 2025
Anexo 11. Acta articulación U.Javeriana. </t>
  </si>
  <si>
    <t>Durante el mes de julio, se avanzó en las siguientes actividades para la producción de un documento de la evaluación intermedia de la Política Pública de Mujeres y Equidad de Género de Bogotá: 
1. Avance en la definición de la cadena de valor y los procesos de la Política Pública de Mujeres y Equidad de Género de Bogotá, para definir el alcance y objeto a evaluar en la Evaluación Intermedia de la misma. 
2. Avance en la definición de la cadena de valor y los procesos de la Política Pública de Mujeres y Equidad de Género de Bogotá, mediante mesa estratégica de trabajo para la presentación de la propuesta a directivas de la entidad. 
3. Propuesta de diseño de la investigación, que incluye el levantamiento de la cadena de valor de la Política Pública de Mujeres y Equidad de Género de Bogotá, en el marco de la Evaluación Intermedia de operaciones y procesos de la misma.</t>
  </si>
  <si>
    <t>Durante el mes de julio, se avanzó en las siguientes actividades para la producción de un documento de actualización de la Encuesta de Mujeres y Equidad de Género:
1. Memorando de respuestas a las observaciones realizadas a los prepliegos y los respectivos anexos, en el marco del concurso de méritos para la contratación del servicio de implementación de la Encuesta de Mujeres y Equidad de Género. 
2. Documentos de Pliegos definitivos y anexo técnico definitivo publicados el 23 de julio en SECOP, en el marco del concurso de méritos para la contratación del servicio de implementación de la Encuesta de Mujeres y Equidad de Género. 
3. Formulario par el levantamiento de información en el marco de la Encuesta de Mujeres y Equidad de Género, aprobado por la Dirección de Gestión del Conocimiento, para piloto interno.</t>
  </si>
  <si>
    <t xml:space="preserve">Durante el mes de julio se avanzó en las siguientes actividades para la producción y publicación de estudios y/o investigaciones sobre los derechos de las mujeres con enfoque de género y diferencial: 
1. Avance en la articulación estratégica con la Dirección de Eliminación de Violencias y Acceso a la Justicia de la SDMujer, para el desarrollo de grupos focales que permitan el levantamiento de información cualitativa para la investigación sobre Acoso sexual en el transporte público.
2. Diseño metodológico de grupos focales para el levantamiento de información cualitativa en el marco de la investigación sobre Acoso sexual en el transporte público.
3. Avance en la articulación con la empresa Transmilenio SA para el levantamiento de datos cuantitativos en el marco de la investigación sobre acoso sexual en el transporte público.
4. Implementación del método de grupos focales con colaboradoras de la SDMujer para el levantamiento de información cualitativa para el desarrollo de la investigación sobre Acoso sexual en el transporte público.
5. Elaboración del Informe de cumplimiento del Acuerdo 623 de 2015 durante el mes de junio, y divulgación del informe durante el mes de julio. 
6. Diseño de una hoja de ruta con los pasos a seguir para la elaboración del anexo técnico del Estudio territorializado de trabajo de cuidado no remunerado en Bogotá. (Art. 243, PDD "Bogotá Camina Segura")
7. Diseño metodológico de dos grupos focales para el levantamiento de información cualitativa en el marco de la investigación sobre el fenómeno del feminicidio en Bogotá.
8. Implementación del método de grupos focales con colaboradoras de la SDMujer para el levantamiento de información cualitativa para el desarrollo de la investigación sobre el fenómeno del feminicidio en Bogotá. 
9. Presentación final (terminada) que resume los principales hallazgos y estadísticas descriptivas de la investigación sobre el fenómeno del feminicidio en Bogotá. </t>
  </si>
  <si>
    <t>Anexo 1. definición de la cadena de valor y los procesos de la Política Pública de Mujeres y Equidad de Género de Bogotá
Anexo 2. mesa estratégica de trabajo para la presentación de la propuesta a directivas de la entidad. 
Anexo 3. Propuesta de diseño de la investigación Evaluación intermedia</t>
  </si>
  <si>
    <t>Anexo 1. Respuesta a observaciones de los pliegos precontractuales
Anexo 2. Pliego precontractual definitivo
Anexo 3. Anexo técnico definitivo
Anexo 4. Formulario para el levantamiento de información en el marco de la Encuesta de Mujeres y Equidad de Género</t>
  </si>
  <si>
    <t>Anexo 1. Articulación estratégica con la Dirección de Eliminación de Violencias y Acceso a la Justicia de la SDMujer
Anexo 2. Grupos focales investigación Acoso Sexual en el transporte público
Anexo 3. Articulación con la empresa Transmilenio SA
Anexo 4. Grupos focales duplas psicosociales
Anexo 5.  Informe de cumplimiento del Acuerdo 623 de 2015 
Anexo 6. Divulgación  Informe de cumplimiento del Acuerdo 623 de 2015 
Anexo 7. Anexo técnico del estudio territorializado de trabajo de cuidado no remunerado en Bogotá.
Anexo 8. Grupos focales sobre feminicidio con equipo de Eliminación de Violencias y Acceso a la Justicia de la SDMujer
Anexo 9. Acta Grupos focales sobre feminicidio con equipo de Eliminación de Violencias y Acceso a la Justicia de la SDMujer
Anexo 10. Grupos focales sobre feminicidio con abogadas
Anexo  11. Documento de resultados feminicidio</t>
  </si>
  <si>
    <t>Código</t>
  </si>
  <si>
    <t>Versión</t>
  </si>
  <si>
    <t>Fecha de Emisión</t>
  </si>
  <si>
    <t>META PLAN DE DESARROLLO</t>
  </si>
  <si>
    <t>Página</t>
  </si>
  <si>
    <t>Página 3 de 7</t>
  </si>
  <si>
    <t xml:space="preserve">                                                 REPORTE INDICADOR META PDD</t>
  </si>
  <si>
    <t>5 - Igualdad de género</t>
  </si>
  <si>
    <t>5.C. Aprobar y fortalecer políticas acertadas y leyes aplicables para promover la igualdad de género y el gempoderamiento de todas las mujeres y las niñas a todos los niveles</t>
  </si>
  <si>
    <t>Número de estudios y/o investigaciones del Observatorio de Mujeres y Equidad de Género - OMEG que den cuenta de la situación de derechos de las mujeres, con datos diversificados para la toma de decisiones.</t>
  </si>
  <si>
    <t>TOTAL</t>
  </si>
  <si>
    <t>EJECUCIÓN MENSUAL INDICADOR PDD 3969</t>
  </si>
  <si>
    <t>No se presenta retrasos acorde con la ejecución</t>
  </si>
  <si>
    <t xml:space="preserve">No se presenta evidencias acorde con la ejecución </t>
  </si>
  <si>
    <t>Como parte de los avances para Desarrollar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del plan de desarrollo, los lineamientos de la Política Publica de Mujeres y Equidad de Género y la Política Pública de Actividades Sexualmente Pagas, y los compromisos con grupos étnicos en al marco de las Políticas Púbicas étnicas distritales</t>
  </si>
  <si>
    <t>Avanzar en el Desarrollo de estudios y/o investigaciones del Observatorio de Mujeres y Equidad de Género - OMEG- que den cuenta de la situación de derechos de las mujeres, con datos diversificados para la toma de decisiones,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t>
  </si>
  <si>
    <t>Anexo 1. Documento Plan de investigaciones OMEG 2025
https://secretariadistritald.sharepoint.com/:f:/s/ContratacinSPI-2022/EpbgBBH0QiBAuN3vidMJGI0BffGRo-jEMOvz-sXXhUFzkw?e=s0ux2z</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</si>
  <si>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</si>
  <si>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Anexo 2. Documento preliminar anexo técnico para el proceso de contratación pública de la encuesta de mujeres y equidad de género de Bogotá
Anexo 3. Avance diseño de investigación acoso sexual
Anexo 4. Avance documento de diseño de investigación feminicidios
https://secretariadistritald.sharepoint.com/:f:/s/ContratacinSPI-2022/EpbgBBH0QiBAuN3vidMJGI0BffGRo-jEMOvz-sXXhUFzkw?e=s0ux2z</t>
  </si>
  <si>
    <r>
      <t xml:space="preserve">Como parte de los avances para Desarrollar estudios y/o investigaciones del Observatorio de Mujeres y Equidad de Género - OMEG- que den cuenta de la situación de derechos de las mujeres, con datos diversificados para la toma de decisiones, se pueden mencionar los siguientes logros:
</t>
    </r>
    <r>
      <rPr>
        <b/>
        <sz val="10"/>
        <color theme="1"/>
        <rFont val="Arial"/>
        <family val="2"/>
      </rPr>
      <t>Evaluación intermedia de la Política Pública de Mujeres y Equidad de Género de Bogotá</t>
    </r>
    <r>
      <rPr>
        <sz val="10"/>
        <color theme="1"/>
        <rFont val="Arial"/>
        <family val="2"/>
      </rPr>
      <t xml:space="preserve">:
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theme="1"/>
        <rFont val="Arial"/>
        <family val="2"/>
      </rPr>
      <t xml:space="preserve">Encuesta de Mujeres y Equidad de Género
</t>
    </r>
    <r>
      <rPr>
        <sz val="10"/>
        <color theme="1"/>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theme="1"/>
        <rFont val="Arial"/>
        <family val="2"/>
      </rPr>
      <t>Investigación Acoso Sexual en el Transporte y Espacio Público en Bogotá</t>
    </r>
    <r>
      <rPr>
        <sz val="10"/>
        <color theme="1"/>
        <rFont val="Arial"/>
        <family val="2"/>
      </rPr>
      <t xml:space="preserve">
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theme="1"/>
        <rFont val="Arial"/>
        <family val="2"/>
      </rPr>
      <t xml:space="preserve">Investigación caracterización de personas que realizan Actividades Sexuales Pagadas en Bogotá
</t>
    </r>
    <r>
      <rPr>
        <sz val="10"/>
        <color theme="1"/>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theme="1"/>
        <rFont val="Arial"/>
        <family val="2"/>
      </rPr>
      <t>Otros temas</t>
    </r>
    <r>
      <rPr>
        <sz val="10"/>
        <color theme="1"/>
        <rFont val="Arial"/>
        <family val="2"/>
      </rPr>
      <t xml:space="preserve">
a. Matriz unificada con el plan de análisis de correlación de variables de análisis para la investigación: Comprendiendo el fenómeno del feminicidio en Bogotá	</t>
    </r>
  </si>
  <si>
    <r>
      <t xml:space="preserve">I. Evaluación intermedia de la Política Pública de Mujeres y Equidad de Género de Bogotá
</t>
    </r>
    <r>
      <rPr>
        <b/>
        <i/>
        <sz val="11"/>
        <color theme="1"/>
        <rFont val="Arial"/>
        <family val="2"/>
      </rPr>
      <t xml:space="preserve">Anexo. Propuesta evaluación intermedia
Anexo. Cronograma Evaluación Intermedia
</t>
    </r>
    <r>
      <rPr>
        <sz val="11"/>
        <color theme="1"/>
        <rFont val="Arial"/>
        <family val="2"/>
      </rPr>
      <t xml:space="preserve">
II. Encuesta de Mujeres y Equidad de Género
</t>
    </r>
    <r>
      <rPr>
        <b/>
        <i/>
        <sz val="11"/>
        <color theme="1"/>
        <rFont val="Arial"/>
        <family val="2"/>
      </rPr>
      <t>Anexo. Documento Técnico
Anexo. Matriz de consistencia</t>
    </r>
    <r>
      <rPr>
        <sz val="11"/>
        <color theme="1"/>
        <rFont val="Arial"/>
        <family val="2"/>
      </rPr>
      <t xml:space="preserve">
III. Investigación Acoso Sexual en el Transporte y Espacio Público en Bogotá
</t>
    </r>
    <r>
      <rPr>
        <b/>
        <i/>
        <sz val="11"/>
        <color theme="1"/>
        <rFont val="Arial"/>
        <family val="2"/>
      </rPr>
      <t>Anexo. Diseño de la investigación</t>
    </r>
    <r>
      <rPr>
        <sz val="11"/>
        <color theme="1"/>
        <rFont val="Arial"/>
        <family val="2"/>
      </rPr>
      <t xml:space="preserve">
IV. Investigación caracterización de personas que realizan Actividades Sexuales Pagadas en Bogotá
</t>
    </r>
    <r>
      <rPr>
        <b/>
        <i/>
        <sz val="11"/>
        <color theme="1"/>
        <rFont val="Arial"/>
        <family val="2"/>
      </rPr>
      <t>Anexo. Cronograma ASP</t>
    </r>
    <r>
      <rPr>
        <sz val="11"/>
        <color theme="1"/>
        <rFont val="Arial"/>
        <family val="2"/>
      </rPr>
      <t xml:space="preserve">
V. Investigación  fenómeno del feminicidio en Bogotá
</t>
    </r>
    <r>
      <rPr>
        <b/>
        <i/>
        <sz val="11"/>
        <color theme="1"/>
        <rFont val="Arial"/>
        <family val="2"/>
      </rPr>
      <t>Anexo. Matriz unificada</t>
    </r>
  </si>
  <si>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Avance el el diseño de investigación intermedia, enfocado en la identificación de la cadena de valor de la PPMyEG. 
b. Avance en el diseño de la investigación intermedia, mediante una mesa de trabajo entre profesionales del a SDMujer y la SDPlaneación, para la retrolaimentación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 xml:space="preserve">Estudio predictivo sobre atenciones y riesgo de feminicidio. 
</t>
    </r>
    <r>
      <rPr>
        <sz val="10"/>
        <color rgb="FF000000"/>
        <rFont val="Arial"/>
        <family val="2"/>
      </rPr>
      <t xml:space="preserve">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Igualdada.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variables para el calculo del Índice de Actividades Sexuales Pagadas.
</t>
    </r>
    <r>
      <rPr>
        <b/>
        <sz val="10"/>
        <color rgb="FF000000"/>
        <rFont val="Arial"/>
        <family val="2"/>
      </rPr>
      <t xml:space="preserve">Comprendiendo el fenómeno dle feminicidio en Bogotá. 
</t>
    </r>
    <r>
      <rPr>
        <sz val="10"/>
        <color rgb="FF000000"/>
        <rFont val="Arial"/>
        <family val="2"/>
      </rPr>
      <t>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t>
    </r>
  </si>
  <si>
    <t xml:space="preserve">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	</t>
  </si>
  <si>
    <t xml:space="preserve">Con los avances en las presentes investigaciones, el Observatorio de Mujeres y Equidad de Genero de la SDMujer ha logrado consolidar y analizar información estratégica para repensar los fenómenos que afectan la vida de las mujeres, lo que permitirá informar la toma de decisiones estratégicas en el distrito. Adicionalente, el trabajo adelantado para el desarrollo de las herramientas de recolección de información asegura que los recursos invertidos por la ciudad para las investigaciones se ajusten a las necesidades de recolección de información en atención a las políticas públicas distritales y las metas del Plan de Desarrollo Distrital. </t>
  </si>
  <si>
    <r>
      <rPr>
        <b/>
        <sz val="10"/>
        <color rgb="FF000000"/>
        <rFont val="Arial"/>
        <family val="2"/>
      </rPr>
      <t xml:space="preserve">Evaluación intermedia de la Política Pública de Mujeres y Equidad de Género de Bogotá
</t>
    </r>
    <r>
      <rPr>
        <sz val="10"/>
        <color rgb="FF000000"/>
        <rFont val="Arial"/>
        <family val="2"/>
      </rPr>
      <t xml:space="preserve">Anexo 1. Diseño de investigación intermedia cadena de valor 
</t>
    </r>
    <r>
      <rPr>
        <b/>
        <sz val="10"/>
        <color rgb="FF000000"/>
        <rFont val="Arial"/>
        <family val="2"/>
      </rPr>
      <t xml:space="preserve">Encuesta de Mujeres y Equidad de Género
</t>
    </r>
    <r>
      <rPr>
        <sz val="10"/>
        <color rgb="FF000000"/>
        <rFont val="Arial"/>
        <family val="2"/>
      </rPr>
      <t xml:space="preserve">Anexo 2. Mesas de codiseño para el  levantamiento de información
</t>
    </r>
    <r>
      <rPr>
        <b/>
        <sz val="10"/>
        <color rgb="FF000000"/>
        <rFont val="Arial"/>
        <family val="2"/>
      </rPr>
      <t xml:space="preserve">Estudio predictivo sobre atenciones y riesgo de feminicidio. 
</t>
    </r>
    <r>
      <rPr>
        <sz val="10"/>
        <color rgb="FF000000"/>
        <rFont val="Arial"/>
        <family val="2"/>
      </rPr>
      <t xml:space="preserve">Anexo 3. Diseño estudio predictivo
Anexo 4. Cronograma estudio predictivo
</t>
    </r>
    <r>
      <rPr>
        <b/>
        <sz val="10"/>
        <color rgb="FF000000"/>
        <rFont val="Arial"/>
        <family val="2"/>
      </rPr>
      <t xml:space="preserve">Investigación Acoso Sexual en el Transporte y Espacio Público en Bogotá
</t>
    </r>
    <r>
      <rPr>
        <sz val="10"/>
        <color rgb="FF000000"/>
        <rFont val="Arial"/>
        <family val="2"/>
      </rPr>
      <t xml:space="preserve">Anexo 5. Revisión del instrumento de levantamiento de información 
</t>
    </r>
    <r>
      <rPr>
        <b/>
        <sz val="10"/>
        <color rgb="FF000000"/>
        <rFont val="Arial"/>
        <family val="2"/>
      </rPr>
      <t xml:space="preserve">Comprendiendo el fenómeno dle feminicidio en Bogotá. 
</t>
    </r>
    <r>
      <rPr>
        <sz val="10"/>
        <color rgb="FF000000"/>
        <rFont val="Arial"/>
        <family val="2"/>
      </rPr>
      <t xml:space="preserve">Anexo 6. Matriz de la investigación
Anexo 7. Presentaciones
</t>
    </r>
    <r>
      <rPr>
        <b/>
        <sz val="10"/>
        <color rgb="FF000000"/>
        <rFont val="Arial"/>
        <family val="2"/>
      </rPr>
      <t xml:space="preserve">ASP
</t>
    </r>
    <r>
      <rPr>
        <sz val="10"/>
        <color rgb="FF000000"/>
        <rFont val="Arial"/>
        <family val="2"/>
      </rPr>
      <t>Anexo 8. Documento de variables
Anexo 9.Matriz de variables</t>
    </r>
  </si>
  <si>
    <r>
      <rPr>
        <sz val="10"/>
        <color rgb="FF000000"/>
        <rFont val="Arial"/>
        <family val="2"/>
      </rPr>
      <t xml:space="preserve">Durante el mes de junio,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t>
    </r>
    <r>
      <rPr>
        <sz val="10"/>
        <color rgb="FF000000"/>
        <rFont val="Arial"/>
        <family val="2"/>
      </rPr>
      <t xml:space="preserve">Definición del alcance de la de la evaluación intermedia de la Política Pública de Mujeres y Equidad de Género, estableciendo un análisis costo – beneficio, recursos disponibles, ventajas y desventajas, y evaluación de posibles escenarios de acción. 
</t>
    </r>
    <r>
      <rPr>
        <b/>
        <sz val="10"/>
        <color rgb="FF000000"/>
        <rFont val="Arial"/>
        <family val="2"/>
      </rPr>
      <t xml:space="preserve">Actualización de la encuesta de Mujeres y Equidad de Género:
</t>
    </r>
    <r>
      <rPr>
        <sz val="10"/>
        <color rgb="FF000000"/>
        <rFont val="Arial"/>
        <family val="2"/>
      </rPr>
      <t xml:space="preserve">Etapa precontractual para la elaboración del pliego de condiciones, en el marco de la licitación pública por concurso de méritos del servicio de implementación de la Encuesta de Mujeres y Equidad de Género contando con: estudio de sector, anexo técnico, estudios previos y documentos de explicación del rediseño y propuesta de la encuesta
</t>
    </r>
    <r>
      <rPr>
        <b/>
        <sz val="10"/>
        <color rgb="FF000000"/>
        <rFont val="Arial"/>
        <family val="2"/>
      </rPr>
      <t xml:space="preserve">
Estudio territorializado sobre trabajo de cuidado no remunerado en Bogotá. 
</t>
    </r>
    <r>
      <rPr>
        <sz val="10"/>
        <color rgb="FF000000"/>
        <rFont val="Arial"/>
        <family val="2"/>
      </rPr>
      <t xml:space="preserve">Definición del alcance técnico y operativo del estudio territorializado del cuidado.
</t>
    </r>
    <r>
      <rPr>
        <b/>
        <sz val="10"/>
        <color rgb="FF000000"/>
        <rFont val="Arial"/>
        <family val="2"/>
      </rPr>
      <t xml:space="preserve">Investigación Acoso Sexual en el Transporte y Espacio Público en Bogotá
</t>
    </r>
    <r>
      <rPr>
        <sz val="10"/>
        <color rgb="FF000000"/>
        <rFont val="Arial"/>
        <family val="2"/>
      </rPr>
      <t xml:space="preserve">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rgb="FF000000"/>
        <rFont val="Arial"/>
        <family val="2"/>
      </rPr>
      <t xml:space="preserve">Investigación caracterización de personas que realizan Actividades Sexuales Pagadas en Bogotá
</t>
    </r>
    <r>
      <rPr>
        <sz val="10"/>
        <color rgb="FF000000"/>
        <rFont val="Arial"/>
        <family val="2"/>
      </rPr>
      <t xml:space="preserve">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rgb="FF000000"/>
        <rFont val="Arial"/>
        <family val="2"/>
      </rPr>
      <t xml:space="preserve">Comprendiendo el fenómeno del feminicidio en Bogotá. 
</t>
    </r>
    <r>
      <rPr>
        <sz val="10"/>
        <color rgb="FF000000"/>
        <rFont val="Arial"/>
        <family val="2"/>
      </rPr>
      <t>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</si>
  <si>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y estudio terrtorializado sobre el trabajo de cuidado no remunerado
d. Retroalimentación y direcionamiento estratégico de manera permanente por el equipo directivo de la entidad y la Alcaldía Mayor
e. Documento documento preliminar de resultados de la investigación sobre el fenómeno del feminicidio en Bogotá</t>
  </si>
  <si>
    <t xml:space="preserve">Evaluación intermedia de la Política Pública de Mujeres y Equidad de Género de Bogotá
Anexo 1. Definición del Alcance de la investigación
Encuesta de Mujeres y Equidad de Género
Anexo 2. Etapa precontractual
Investigación Acoso Sexual en el Transporte y Espacio Público en Bogotá
Anexo 3. Documento metodológico
Anexo 4. Encuesta transporte
Comprendiendo el fenómeno dle feminicidio en Bogotá. 
Anexo 5. Documento preliminar de resultados
</t>
  </si>
  <si>
    <t>Durante el mes de julio,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Definición de una propuesta de cadena de valor, en donde se identifican los procesos de la Política Pública de Mujeres y Equidad de Género a evaluar, que fue socializada y retroalimentada por las directivas de la entidad. 
Actualización de la encuesta de Mujeres y Equidad de Género:
Se cuenta con documentos finales publicados en SECOP para la publicación de concurso, así como respuestas a las observaciones realizadas los prepliegos por las empresas interesadas. también se cuenta con el formulario aprobado para el levantamiento de información de la encuesta. 
Estudio territorializado sobre trabajo de cuidado no remunerado en Bogotá. 
Definición de una hoja de ruta para la elaboración de anexo técnico. 
Investigación Acoso Sexual en el Transporte y Espacio Público en Bogotá
Se diseñaron y llevaron a cabo grupos focales para el levantamiento de información cualitativa, y se ha avanzado en la articulación con la empresa Transmilenio SA para el levantamiento de datos cuantitativos. 
Comprendiendo el fenómeno del feminicidio en Bogotá. 
Se cuenta con el documento final de resultados de la investigación sobre el fenómeno del feminicidio en Bogotá. Adicionalmente se diseñaron y llevaron a cabo grupos focales para el levantamiento de información cualitativa que permita una mejor comprensión del fenómeno.
Investigación caracterización de personas que realizan Actividades Sexuales Pagadas en Bogotá
La presente investigación hace parte de los compromisos de Política Pública de Actividades Sexuales Pagadas, por este su reporte se continuara en dicho instrumento evitando una doplicidad de productos.</t>
  </si>
  <si>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Comprendiendo el fenomeno del feminicidio en Bogotá
c. Avance en el estudio de otros temas relevantes como: el estudio territorializado sobre el trabajo de cuidado no remunerado y el estudio sobre cargos directivos de la administración distrital ocupado por mujeres
d. Retroalimentación y direcionamiento estratégico de manera permanente por el equipo directivo de la entidad y la Alcaldía Mayor
e. Documento de resultados de la investigación sobre el fenómeno del feminicidio en Bogotá</t>
  </si>
  <si>
    <t xml:space="preserve">Contar con información actualizada sobre el  fenómeno del feminicidio en Bogotá, abre la oportunidad para que  tomadoras y tomadores de decisión puedan hacerlo a través de datos confiables y evidencias concretas. Asimismo, es el punto de inflexión para analizar y visibilizar este fenómeno en diferentes escenarios de la participación política y ciudadana de la ciudad. </t>
  </si>
  <si>
    <t>I. Evaluación intermedia de la Política Pública de Mujeres y Equidad de Género de Bogotá
Anexo 1. Avances estudio de evaluación intermedia de la Política Pública de Mujeres y Equidad de Género de Bogotá
II. Encuesta de Mujeres y Equidad de Género
Anexo 2. Avances estudio Encuesta de Mujeres y Equidad de Género
III. Investigación Acoso Sexual en el Transporte y Espacio Público en Bogotá
Anexo 3. Avances investigación Acoso Sexual en el Transporte y Espacio Público en Bogotá
IV. Comprendiendo el fenómeno del feminicidio en Bogotá
Anexo 4. Documento de resultados de la investigación Comprendiendo el fenómeno del feminicidio en Bogotá</t>
  </si>
  <si>
    <t>Formula indicador:</t>
  </si>
  <si>
    <t>Numero de estudios y/o investigaciones del Observatorio de Mujeres y Equidad de Género - OMEG que den cuenta de la situación de derechos de las mujeres, con datos diversificados para la toma de decisiones desarrolados/estudios y/o investigaciones del Observatorio de Mujeres y Equidad de Género - OMEG que den cuenta de la situación de derechos de las mujeres, con datos diversificados para la toma de decisiones programados</t>
  </si>
  <si>
    <t>Avance mensual</t>
  </si>
  <si>
    <t>Elaboró</t>
  </si>
  <si>
    <t>Firma</t>
  </si>
  <si>
    <t>Aprobó (Según aplique Gerenta de proyecto, Líder técnica y responsable de proceso)</t>
  </si>
  <si>
    <t>Revisó (Oficina Asesora de Planeación)</t>
  </si>
  <si>
    <t>VoBo:</t>
  </si>
  <si>
    <t>Nombre</t>
  </si>
  <si>
    <t>Rocío Janneth Durán Mahecha</t>
  </si>
  <si>
    <t>ISABELLA MUÑOZ GÓMEZ</t>
  </si>
  <si>
    <t>Nombre:</t>
  </si>
  <si>
    <t>CARLOS ALFONSO GAITÁN SÁNCHEZ</t>
  </si>
  <si>
    <t>Cargo</t>
  </si>
  <si>
    <t>Contratista Planeación DGC</t>
  </si>
  <si>
    <t xml:space="preserve">Directora Gestión de Conocimiento </t>
  </si>
  <si>
    <t>Cargo:</t>
  </si>
  <si>
    <t>Jefe Oficina Asesora de Planeación</t>
  </si>
  <si>
    <t>JULIANA MARTINEZ LONDOÑO</t>
  </si>
  <si>
    <t xml:space="preserve">Subsecretaria 
Cuidado y Políticas de Igualdad </t>
  </si>
  <si>
    <t>PRODUCTO - MGA</t>
  </si>
  <si>
    <t>Página 4 de 7</t>
  </si>
  <si>
    <t>EJECUCIÓN PRESUPUESTAL DEL PRODUCTO I TRIMESTRE</t>
  </si>
  <si>
    <t>OBJETIVO ESPECIFICO</t>
  </si>
  <si>
    <t>Disponer en la página web del OMEG datos estadísticos confiables sobre los derechos de las mujeres en Bogotá previa articulación con otros sectores del orden distrital y nacional</t>
  </si>
  <si>
    <t>PRODUCTO 1
Servicio de información estadística en temas de Derechos Humanos</t>
  </si>
  <si>
    <t>Generar información sobre los derechos de las mujeres con enfoque de género y diferencial para ser difundidos en la página web del OMEG</t>
  </si>
  <si>
    <t>PRODUCTO 2
Documentos de Investigación</t>
  </si>
  <si>
    <t>EJECUCIÓN PRESUPUESTAL DEL PRODUCTO II TRIMESTRE</t>
  </si>
  <si>
    <t>EJECUCIÓN PRESUPUESTAL DEL PRODUCTO III TRIMESTRE</t>
  </si>
  <si>
    <t>EJECUCIÓN PRESUPUESTAL DEL PRODUCTO IV TRIMESTRE</t>
  </si>
  <si>
    <t>NOVIEMBRE</t>
  </si>
  <si>
    <t>SECRETARÍA DISTRITAL DE LA MUJER
DIRECCINAMIENTO ESTRATÉGICO
PROGRAMACIÓN, ACTUALIZACIÓN  Y SEGUIMIENTO PLAN DE ACCIÓN DE PROYECTOS DE INVERSIÓN
TERRITORIALIZACIÓN</t>
  </si>
  <si>
    <t>8198 - Implementación de la estrategia de transformación cultural de la Secretaría Distrital de la Mujer en Bogotá</t>
  </si>
  <si>
    <t>Página 5 de 7</t>
  </si>
  <si>
    <t xml:space="preserve">                                                 REPORTE TERRITORIALIZACIÓN</t>
  </si>
  <si>
    <t>INDICADOR PMR TERRITORIALIZABLE</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</si>
  <si>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</si>
  <si>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</si>
  <si>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</si>
  <si>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</si>
  <si>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</si>
  <si>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</si>
  <si>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</si>
  <si>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</si>
  <si>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</si>
  <si>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</si>
  <si>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</si>
  <si>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</si>
  <si>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</si>
  <si>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</si>
  <si>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</si>
  <si>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</si>
  <si>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</si>
  <si>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</si>
  <si>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</si>
  <si>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</si>
  <si>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</si>
  <si>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</si>
  <si>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</si>
  <si>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</si>
  <si>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</si>
  <si>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</si>
  <si>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PRODUCTOS, METAS Y RESULTADOS -PMR</t>
  </si>
  <si>
    <t>Página 6 de 7</t>
  </si>
  <si>
    <t>Producto</t>
  </si>
  <si>
    <t>Linea Base
(Corte 31 diciembre 2023)</t>
  </si>
  <si>
    <t>Meta Plan
(TotaL PMR
10 Años)</t>
  </si>
  <si>
    <t>Total
programado</t>
  </si>
  <si>
    <t>Total
ejecutado</t>
  </si>
  <si>
    <t>Prog.</t>
  </si>
  <si>
    <t>Ejec.</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</si>
  <si>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</si>
  <si>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</si>
  <si>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</si>
  <si>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</si>
  <si>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r>
      <rPr>
        <b/>
        <sz val="9"/>
        <rFont val="Arial"/>
        <family val="2"/>
      </rPr>
      <t>Actividad 2</t>
    </r>
    <r>
      <rPr>
        <sz val="9"/>
        <rFont val="Arial"/>
        <family val="2"/>
      </rPr>
      <t>:Elaborar 16 estudios y/o investigaciones con información sobre la situación de derechos de las mujeres con enfoque de género y diferencial</t>
    </r>
  </si>
  <si>
    <t>Acumulado</t>
  </si>
  <si>
    <t>NO</t>
  </si>
  <si>
    <t>Como parte de los avances para producir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de la evaluación intermedia de los indicadores, como son: Dirección de Gestión de Conocimiento – Equipo OMEG y Dirección de Derechos y Diseño de Políticas 
b.	Avance preliminar del anexo técnico del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</si>
  <si>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Se cuenta con el diseño de una investigación que busca Comprender y caracterizar las condiciones de materialización del fenómeno de feminicidio en Bogotá entre los años 2023 y 2024, desde un enfoque de género, diferencial, interseccional y territorial, para fortalecer la respuesta institucional frente a la atención, prevención y acceso a la justicia para las mujeres en contextos de riesgo en la capital.
Se definio el ti ipo de investigación: mixta, descriptiva. Con un universo de casos de Feminicidios y asesinatos de mujeres ocurridos en Bogotá del 1 enero de 2023 al 31 de diciembre de 2024, cuya muestra será,  Feminicidios y asesinatos de mujeres ocurridos en Bogotá del 11 enero de 2023 al 31 de diciembre de 2024 que hayan tenido atenciones institucionales.
Con respecto a los casos de feminicidio ocurridos en 2024, la Secretaría Distrital de la Mujer (OMEG, 2025) encontró que “se están representando 3 casos de homicidio con características  de feminicidio ocurridos en las localidades de Suba, Bosa y Santa Fé”, los cuales no fueron  tipificados como feminicidio, lo que justifica el producir una investigación que permita identificar las barreras para enteder este fenomeno. </t>
  </si>
  <si>
    <t xml:space="preserve">Durante el mes de abril,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Se cuenta con el cronograma para el diseño de la investigación
Encuesta de Mujeres y Equidad de Género: Se cuenta con el anexo técnico que define el diseño de la investigación
Investigación Acoso Sexual en el Transporte y Espacio Público en Bogotá: Cronograma de la investigación y articulación interinstitucional
Investigación caracterización de personas que realizan Actividades Sexuales Pagadas en Bogotá: Se cuenta con el cronograma para el diseño de la investigación
Otros temas. fenómeno del feminicidio en Bogotá - Se cuenta con matriz de análisis de correlación de variables </t>
  </si>
  <si>
    <t xml:space="preserve">Durante el mes de mayo,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Diseño de investigación intermedia desde cadena de valor de la Política Pública.
Encuesta de Mujeres y Equidad de Género: Codiseño para la elaboración del instrumento de levantamiento de la información.
Investigación Acoso Sexual en el Transporte y Espacio Público en Bogotá: Revisión del instrumento de levantamiento de información
Estudio predictivo sobre atenciones y riesgo de feminicidio: Diseño y cronograma para el estudio predictivo
Comprendiendo el fenómeno dle feminicidio en Bogotá: matriz unificada que identifica la muestra de las mujeres víctimas de feminicidio y asesinatos entre 2023 y 2024 
Investigación caracterización de personas que realizan Actividades Sexuales Pagadas en Bogotá: Documento y matriz de variables de ponderación indice ASP
</t>
  </si>
  <si>
    <t>Durante el mes de junio,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Definición del alcance de la de la evaluación intermedia de la Política Pública de Mujeres y Equidad de Género, estableciendo un análisis costo – beneficio
Encuesta de Mujeres y Equidad de Género: Documentos precontractual para la elaboración del pliego de condiciones, en el marco de la licitación pública por concurso de méritos que permita su contratación y ejecución 
Investigación Acoso Sexual en el Transporte y Espacio Público en Bogotá: Documento metodológico e instrumento de recolección de información 
Estudio predictivo sobre atenciones y riesgo de feminicidio: Diseño y cronograma para el estudio predictivo
Comprendiendo el fenómeno de feminicidio en Bogotá: Documento preliminar de resultados.
Estudio territorializado sobre trabajo de cuidado no remunerado en Bogotá. 
Definición del alcance técnico y operativo del estudio territorializado del cuidado.
Investigación caracterización de personas que realizan Actividades Sexuales Pagadas en Bogotá: Documento y matriz de variables de ponderación indice ASP</t>
  </si>
  <si>
    <r>
      <rPr>
        <sz val="9"/>
        <color rgb="FF000000"/>
        <rFont val="Calibri"/>
        <scheme val="minor"/>
      </rPr>
      <t xml:space="preserve">Durante el mes de julio, dando cuenta del indicador Número de Estudios y/o investigaciones producidas por el Observatorio de Mujer y Equidad de Género, se reporta uno de estos estudios producidos al 100%.
Se trata del estudio denominado </t>
    </r>
    <r>
      <rPr>
        <b/>
        <i/>
        <sz val="9"/>
        <color rgb="FF000000"/>
        <rFont val="Calibri"/>
        <scheme val="minor"/>
      </rPr>
      <t>Comprendiendo el fenómeno del feminicidio en Bogotá</t>
    </r>
    <r>
      <rPr>
        <sz val="9"/>
        <color rgb="FF000000"/>
        <rFont val="Calibri"/>
        <scheme val="minor"/>
      </rPr>
      <t>.Al respecto se cuenta con el documento final de resultados de la investigación sobre el fenómeno del feminicidio en Bogotá. 
Respecto a los otros tres (3) estudios programados, estos son: 
I. Evaluación intermedia de la Política Pública de Mujeres y Equidad de Género de Bogotá
II. Encuesta de Mujeres y Equidad de Género
III. Investigación Acoso Sexual en el Transporte y Espacio Público en Bogotá
Durante el mes de julio, se realizaron avances en los tres estudios y/o investigaciones.</t>
    </r>
  </si>
  <si>
    <t>Número de Estudios y/o investigaciones  divulgadas por el Observatorio de Mujer y Equidad de Género</t>
  </si>
  <si>
    <t>No se presentan avances según lo programado</t>
  </si>
  <si>
    <t xml:space="preserve">Aun no se cuenta con un documento publicable, esto considerando que fue necesario validar los datos estadístios de la investigación  que busca Comprender y caracterizar las condiciones de materialización del fenómeno de feminicidio en Bogotá entre los años 2023 y 2024, no obstante, se cuenta con una matriz unificada de la información y los analisis de la información que permitan reducir el retraso y saldar la programación en el mes de mayo, con la publicación del documento. </t>
  </si>
  <si>
    <t>Aun no se cuenta con un documento publicable, se continua con el análisis de información y diseño de documentos de investigación</t>
  </si>
  <si>
    <t>Aun no se cuenta con un documento publicable, se avanzó en la producción de un documento preliminar de resultados del estudio sobre la comprensión del fenómeno de feminicidio en Bogotá</t>
  </si>
  <si>
    <t>Aun no se cuenta con un documento publicable, se avanzó en la diagramación de un documento preliminar de resultados del estudio sobre la comprensión del fenómeno de feminicidio en Bogotá</t>
  </si>
  <si>
    <t>CONTROL DE CAMBIOS</t>
  </si>
  <si>
    <t>Página 7 de 7</t>
  </si>
  <si>
    <t>CONTROL DE CAMBIOS EN EL PLAN DE ACCIÓN</t>
  </si>
  <si>
    <t>Giros en reservas del mes de febrero</t>
  </si>
  <si>
    <t>Se realiza la verificación de giros con los reportes financieros, encontrando cruzadas las actividades del proyectos de inversión, para lo cual se ajusta el valor de los giros mensuales de las actividades del mes de febrero.</t>
  </si>
  <si>
    <t>Total de Reservas</t>
  </si>
  <si>
    <t>Se modificó la programación de reservas del mes de febrero, conforme a las metas cruzadas.</t>
  </si>
  <si>
    <t xml:space="preserve">Reprogramación </t>
  </si>
  <si>
    <t>Se realiza la reprogramación de la Tarea 1 actividad 1 dejando porcentajes de ejecución mensual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</si>
</sst>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 #,##0\ &quot;€&quot;_-;\-* #,##0\ &quot;€&quot;_-;_-* &quot;-&quot;\ &quot;€&quot;_-;_-@_-"/>
    <numFmt numFmtId="44" formatCode="_-* #,##0.00\ &quot;€&quot;_-;\-* #,##0.00\ &quot;€&quot;_-;_-* &quot;-&quot;??\ &quot;€&quot;_-;_-@_-"/>
    <numFmt numFmtId="43" formatCode="_-* #,##0.00_-;\-* #,##0.00_-;_-* &quot;-&quot;??_-;_-@_-"/>
    <numFmt numFmtId="164" formatCode="&quot;$&quot;\ #,##0;[Red]\-&quot;$&quot;\ #,##0"/>
    <numFmt numFmtId="165" formatCode="_-&quot;$&quot;\ * #,##0.00_-;\-&quot;$&quot;\ * #,##0.00_-;_-&quot;$&quot;\ * &quot;-&quot;??_-;_-@_-"/>
    <numFmt numFmtId="166" formatCode="_-&quot;$&quot;* #,##0.00_-;\-&quot;$&quot;* #,##0.00_-;_-&quot;$&quot;* &quot;-&quot;??_-;_-@_-"/>
    <numFmt numFmtId="167" formatCode="_-* #,##0.00\ _€_-;\-* #,##0.00\ _€_-;_-* &quot;-&quot;??\ _€_-;_-@_-"/>
    <numFmt numFmtId="168" formatCode="_-* #,##0\ _€_-;\-* #,##0\ _€_-;_-* &quot;-&quot;??\ _€_-;_-@_-"/>
    <numFmt numFmtId="169" formatCode="_-* #,##0\ _€_-;\-* #,##0\ _€_-;_-* &quot;-&quot;\ _€_-;_-@_-"/>
    <numFmt numFmtId="170" formatCode="0.0%"/>
    <numFmt numFmtId="171" formatCode="###,000"/>
    <numFmt numFmtId="172" formatCode="0.0"/>
    <numFmt numFmtId="173" formatCode="_-&quot;$&quot;* #,##0_-;\-&quot;$&quot;* #,##0_-;_-&quot;$&quot;* &quot;-&quot;??_-;_-@_-"/>
    <numFmt numFmtId="174" formatCode="_-&quot;$&quot;\ * #,##0_-;\-&quot;$&quot;\ * #,##0_-;_-&quot;$&quot;\ * &quot;-&quot;??_-;_-@_-"/>
    <numFmt numFmtId="175" formatCode="_-* #,##0.0\ _€_-;\-* #,##0.0\ _€_-;_-* &quot;-&quot;??\ _€_-;_-@_-"/>
  </numFmts>
  <fonts count="74">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1"/>
      <color theme="1"/>
      <name val="Arial"/>
      <family val="2"/>
    </font>
    <font>
      <sz val="14"/>
      <color theme="1"/>
      <name val="Arial"/>
      <family val="2"/>
    </font>
    <font>
      <sz val="11"/>
      <color theme="1"/>
      <name val="Calibri"/>
      <family val="2"/>
      <scheme val="minor"/>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b/>
      <sz val="13"/>
      <name val="Arial"/>
      <family val="2"/>
    </font>
    <font>
      <sz val="13"/>
      <color theme="6" tint="-0.249977111117893"/>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Times New Roman"/>
      <family val="1"/>
    </font>
    <font>
      <sz val="11"/>
      <color theme="1"/>
      <name val="Calibri"/>
      <family val="2"/>
      <scheme val="minor"/>
    </font>
    <font>
      <sz val="13"/>
      <color rgb="FF000000"/>
      <name val="Arial"/>
      <family val="2"/>
    </font>
    <font>
      <sz val="11"/>
      <name val="Calibri"/>
      <family val="2"/>
      <scheme val="minor"/>
    </font>
    <font>
      <sz val="9"/>
      <color theme="1"/>
      <name val="Calibri"/>
      <family val="2"/>
      <scheme val="minor"/>
    </font>
    <font>
      <b/>
      <sz val="11"/>
      <color theme="0"/>
      <name val="Arial"/>
      <family val="2"/>
    </font>
    <font>
      <sz val="11"/>
      <color rgb="FF000000"/>
      <name val="Arial"/>
      <family val="2"/>
    </font>
    <font>
      <b/>
      <sz val="11"/>
      <color rgb="FF000000"/>
      <name val="Arial"/>
      <family val="2"/>
    </font>
    <font>
      <b/>
      <sz val="13"/>
      <color rgb="FF000000"/>
      <name val="Arial"/>
      <family val="2"/>
    </font>
    <font>
      <sz val="13"/>
      <color theme="6"/>
      <name val="Arial"/>
      <family val="2"/>
    </font>
    <font>
      <u/>
      <sz val="11"/>
      <color theme="10"/>
      <name val="Calibri"/>
      <family val="2"/>
      <scheme val="minor"/>
    </font>
    <font>
      <b/>
      <i/>
      <sz val="11"/>
      <color theme="1"/>
      <name val="Arial"/>
      <family val="2"/>
    </font>
    <font>
      <sz val="10"/>
      <color theme="1"/>
      <name val="Arial"/>
      <family val="2"/>
    </font>
    <font>
      <b/>
      <sz val="10"/>
      <color theme="1"/>
      <name val="Arial"/>
      <family val="2"/>
    </font>
    <font>
      <sz val="12"/>
      <color theme="1"/>
      <name val="Arial"/>
      <family val="2"/>
    </font>
    <font>
      <b/>
      <sz val="11"/>
      <color rgb="FF000000"/>
      <name val="Calibri"/>
      <family val="2"/>
      <scheme val="minor"/>
    </font>
    <font>
      <u/>
      <sz val="11"/>
      <color rgb="FF0000FF"/>
      <name val="Calibri"/>
      <family val="2"/>
      <scheme val="minor"/>
    </font>
    <font>
      <u/>
      <sz val="11"/>
      <color rgb="FF0070C0"/>
      <name val="Calibri"/>
      <family val="2"/>
      <scheme val="minor"/>
    </font>
    <font>
      <sz val="10"/>
      <color rgb="FF000000"/>
      <name val="Arial"/>
      <family val="2"/>
    </font>
    <font>
      <b/>
      <sz val="10"/>
      <color rgb="FF000000"/>
      <name val="Arial"/>
      <family val="2"/>
    </font>
    <font>
      <u/>
      <sz val="13"/>
      <color rgb="FF004F88"/>
      <name val="Arial"/>
      <family val="2"/>
    </font>
    <font>
      <sz val="13"/>
      <color rgb="FFFF0000"/>
      <name val="Arial"/>
      <family val="2"/>
    </font>
    <font>
      <sz val="12"/>
      <name val="Arial"/>
      <family val="2"/>
    </font>
    <font>
      <u/>
      <sz val="13"/>
      <color theme="8"/>
      <name val="Arial"/>
      <family val="2"/>
    </font>
    <font>
      <u/>
      <sz val="13"/>
      <color theme="4"/>
      <name val="Arial"/>
      <family val="2"/>
    </font>
    <font>
      <b/>
      <sz val="11"/>
      <name val="Calibri"/>
      <family val="2"/>
      <scheme val="minor"/>
    </font>
    <font>
      <sz val="13"/>
      <color rgb="FF0070C0"/>
      <name val="Arial"/>
      <family val="2"/>
    </font>
    <font>
      <sz val="11"/>
      <color rgb="FF0070C0"/>
      <name val="Calibri"/>
      <family val="2"/>
      <scheme val="minor"/>
    </font>
    <font>
      <b/>
      <sz val="13"/>
      <color rgb="FF000000"/>
      <name val="Arial"/>
    </font>
    <font>
      <sz val="13"/>
      <color rgb="FF000000"/>
      <name val="Arial"/>
    </font>
    <font>
      <sz val="9"/>
      <color rgb="FF000000"/>
      <name val="Calibri"/>
      <scheme val="minor"/>
    </font>
    <font>
      <b/>
      <i/>
      <sz val="9"/>
      <color rgb="FF000000"/>
      <name val="Calibri"/>
      <scheme val="minor"/>
    </font>
  </fonts>
  <fills count="15">
    <fill>
      <patternFill patternType="none"/>
    </fill>
    <fill>
      <patternFill patternType="gray125"/>
    </fill>
    <fill>
      <patternFill patternType="solid">
        <fgColor rgb="FFFFFFFF"/>
        <bgColor rgb="FFFFFFFF"/>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499984740745262"/>
        <bgColor indexed="64"/>
      </patternFill>
    </fill>
    <fill>
      <patternFill patternType="solid">
        <fgColor theme="4" tint="0.59999389629810485"/>
        <bgColor indexed="64"/>
      </patternFill>
    </fill>
    <fill>
      <patternFill patternType="solid">
        <fgColor theme="0"/>
        <bgColor rgb="FFFFFFFF"/>
      </patternFill>
    </fill>
  </fills>
  <borders count="74">
    <border>
      <left/>
      <right/>
      <top/>
      <bottom/>
      <diagonal/>
    </border>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24">
    <xf numFmtId="0" fontId="0" fillId="0" borderId="0"/>
    <xf numFmtId="9" fontId="9" fillId="0" borderId="0" applyFont="0" applyFill="0" applyBorder="0" applyAlignment="0" applyProtection="0"/>
    <xf numFmtId="0" fontId="10" fillId="0" borderId="1"/>
    <xf numFmtId="0" fontId="5" fillId="0" borderId="1"/>
    <xf numFmtId="44" fontId="5" fillId="0" borderId="1" applyFont="0" applyFill="0" applyBorder="0" applyAlignment="0" applyProtection="0"/>
    <xf numFmtId="167" fontId="5" fillId="0" borderId="1" applyFont="0" applyFill="0" applyBorder="0" applyAlignment="0" applyProtection="0"/>
    <xf numFmtId="9" fontId="5" fillId="0" borderId="1" applyFont="0" applyFill="0" applyBorder="0" applyAlignment="0" applyProtection="0"/>
    <xf numFmtId="169" fontId="5" fillId="0" borderId="1" applyFont="0" applyFill="0" applyBorder="0" applyAlignment="0" applyProtection="0"/>
    <xf numFmtId="42" fontId="5" fillId="0" borderId="1" applyFont="0" applyFill="0" applyBorder="0" applyAlignment="0" applyProtection="0"/>
    <xf numFmtId="9" fontId="10" fillId="0" borderId="1" applyFont="0" applyFill="0" applyBorder="0" applyAlignment="0" applyProtection="0"/>
    <xf numFmtId="9" fontId="17" fillId="0" borderId="1" applyFont="0" applyFill="0" applyBorder="0" applyAlignment="0" applyProtection="0"/>
    <xf numFmtId="171" fontId="22" fillId="0" borderId="30" applyNumberFormat="0" applyAlignment="0" applyProtection="0">
      <alignment horizontal="right" vertical="center"/>
    </xf>
    <xf numFmtId="171" fontId="22" fillId="0" borderId="31" applyNumberFormat="0" applyAlignment="0" applyProtection="0">
      <alignment horizontal="left" vertical="center" indent="1"/>
    </xf>
    <xf numFmtId="0" fontId="23" fillId="0" borderId="31" applyAlignment="0" applyProtection="0">
      <alignment horizontal="left" vertical="center" indent="1"/>
    </xf>
    <xf numFmtId="0" fontId="24" fillId="8" borderId="1" applyNumberFormat="0" applyAlignment="0" applyProtection="0">
      <alignment horizontal="left" vertical="center" indent="1"/>
    </xf>
    <xf numFmtId="171" fontId="26" fillId="0" borderId="30" applyNumberFormat="0" applyFill="0" applyBorder="0" applyAlignment="0" applyProtection="0">
      <alignment horizontal="right" vertical="center"/>
    </xf>
    <xf numFmtId="0" fontId="18" fillId="0" borderId="1" applyNumberFormat="0" applyFill="0" applyBorder="0" applyAlignment="0" applyProtection="0"/>
    <xf numFmtId="0" fontId="4" fillId="0" borderId="1"/>
    <xf numFmtId="43" fontId="35" fillId="0" borderId="0" applyFont="0" applyFill="0" applyBorder="0" applyAlignment="0" applyProtection="0"/>
    <xf numFmtId="0" fontId="3" fillId="0" borderId="1"/>
    <xf numFmtId="0" fontId="42" fillId="0" borderId="1"/>
    <xf numFmtId="166" fontId="2" fillId="0" borderId="1" applyFont="0" applyFill="0" applyBorder="0" applyAlignment="0" applyProtection="0"/>
    <xf numFmtId="165" fontId="43" fillId="0" borderId="0" applyFont="0" applyFill="0" applyBorder="0" applyAlignment="0" applyProtection="0"/>
    <xf numFmtId="0" fontId="52" fillId="0" borderId="0" applyNumberFormat="0" applyFill="0" applyBorder="0" applyAlignment="0" applyProtection="0"/>
  </cellStyleXfs>
  <cellXfs count="623">
    <xf numFmtId="0" fontId="0" fillId="0" borderId="0" xfId="0"/>
    <xf numFmtId="0" fontId="13" fillId="0" borderId="1" xfId="3" applyFont="1" applyAlignment="1">
      <alignment vertical="center"/>
    </xf>
    <xf numFmtId="0" fontId="12" fillId="4" borderId="1" xfId="2" applyFont="1" applyFill="1" applyAlignment="1">
      <alignment vertical="center" wrapText="1"/>
    </xf>
    <xf numFmtId="0" fontId="14" fillId="4" borderId="1" xfId="2" applyFont="1" applyFill="1" applyAlignment="1">
      <alignment vertical="center" wrapText="1"/>
    </xf>
    <xf numFmtId="0" fontId="11" fillId="4" borderId="1" xfId="2" applyFont="1" applyFill="1" applyAlignment="1">
      <alignment vertical="center" wrapText="1"/>
    </xf>
    <xf numFmtId="0" fontId="12" fillId="4" borderId="8" xfId="2" applyFont="1" applyFill="1" applyBorder="1" applyAlignment="1">
      <alignment vertical="center" wrapText="1"/>
    </xf>
    <xf numFmtId="0" fontId="12" fillId="0" borderId="8" xfId="2" applyFont="1" applyBorder="1" applyAlignment="1">
      <alignment vertical="center" wrapText="1"/>
    </xf>
    <xf numFmtId="0" fontId="12" fillId="0" borderId="1" xfId="2" applyFont="1" applyAlignment="1">
      <alignment vertical="center" wrapText="1"/>
    </xf>
    <xf numFmtId="0" fontId="12" fillId="0" borderId="1" xfId="2" applyFont="1" applyAlignment="1">
      <alignment horizontal="center" vertical="center" wrapText="1"/>
    </xf>
    <xf numFmtId="0" fontId="15" fillId="0" borderId="1" xfId="3" applyFont="1" applyAlignment="1">
      <alignment horizontal="center" vertical="center"/>
    </xf>
    <xf numFmtId="0" fontId="13" fillId="0" borderId="1" xfId="3" applyFont="1" applyAlignment="1">
      <alignment horizontal="center" vertical="center"/>
    </xf>
    <xf numFmtId="0" fontId="14" fillId="0" borderId="1" xfId="2" applyFont="1" applyAlignment="1">
      <alignment vertical="center" wrapText="1"/>
    </xf>
    <xf numFmtId="0" fontId="11" fillId="0" borderId="1" xfId="2" applyFont="1" applyAlignment="1">
      <alignment vertical="center" wrapText="1"/>
    </xf>
    <xf numFmtId="0" fontId="11" fillId="0" borderId="16" xfId="2" applyFont="1" applyBorder="1" applyAlignment="1">
      <alignment vertical="center" wrapText="1"/>
    </xf>
    <xf numFmtId="0" fontId="12" fillId="4" borderId="8" xfId="2" applyFont="1" applyFill="1" applyBorder="1" applyAlignment="1">
      <alignment horizontal="center" vertical="center" wrapText="1"/>
    </xf>
    <xf numFmtId="0" fontId="16" fillId="4" borderId="1" xfId="2" applyFont="1" applyFill="1" applyAlignment="1">
      <alignment horizontal="center" vertical="center" wrapText="1"/>
    </xf>
    <xf numFmtId="0" fontId="12" fillId="4" borderId="1" xfId="2" applyFont="1" applyFill="1" applyAlignment="1">
      <alignment horizontal="center" vertical="center" wrapText="1"/>
    </xf>
    <xf numFmtId="0" fontId="16" fillId="0" borderId="1" xfId="2" applyFont="1" applyAlignment="1">
      <alignment horizontal="center" vertical="center" wrapText="1"/>
    </xf>
    <xf numFmtId="0" fontId="12" fillId="6" borderId="1" xfId="2" applyFont="1" applyFill="1" applyAlignment="1">
      <alignment vertical="center" wrapText="1"/>
    </xf>
    <xf numFmtId="0" fontId="12" fillId="5" borderId="3" xfId="2" applyFont="1" applyFill="1" applyBorder="1" applyAlignment="1">
      <alignment horizontal="center" vertical="center" wrapText="1"/>
    </xf>
    <xf numFmtId="0" fontId="12" fillId="5" borderId="4" xfId="2" applyFont="1" applyFill="1" applyBorder="1" applyAlignment="1">
      <alignment horizontal="center" vertical="center" wrapText="1"/>
    </xf>
    <xf numFmtId="0" fontId="12" fillId="5" borderId="21" xfId="2" applyFont="1" applyFill="1" applyBorder="1" applyAlignment="1">
      <alignment vertical="center" wrapText="1"/>
    </xf>
    <xf numFmtId="168" fontId="13" fillId="0" borderId="22" xfId="5" applyNumberFormat="1" applyFont="1" applyBorder="1" applyAlignment="1">
      <alignment vertical="center"/>
    </xf>
    <xf numFmtId="168" fontId="13" fillId="0" borderId="24" xfId="5" applyNumberFormat="1" applyFont="1" applyBorder="1" applyAlignment="1">
      <alignment vertical="center"/>
    </xf>
    <xf numFmtId="0" fontId="12" fillId="5" borderId="12" xfId="2" applyFont="1" applyFill="1" applyBorder="1" applyAlignment="1">
      <alignment vertical="center" wrapText="1"/>
    </xf>
    <xf numFmtId="168" fontId="13" fillId="0" borderId="13" xfId="5" applyNumberFormat="1" applyFont="1" applyBorder="1" applyAlignment="1">
      <alignment vertical="center"/>
    </xf>
    <xf numFmtId="0" fontId="13" fillId="0" borderId="1" xfId="3" applyFont="1"/>
    <xf numFmtId="0" fontId="12" fillId="7" borderId="2" xfId="2" applyFont="1" applyFill="1" applyBorder="1" applyAlignment="1">
      <alignment vertical="center" wrapText="1"/>
    </xf>
    <xf numFmtId="0" fontId="7" fillId="0" borderId="1" xfId="3" applyFont="1" applyAlignment="1">
      <alignment vertical="center"/>
    </xf>
    <xf numFmtId="0" fontId="13" fillId="0" borderId="1" xfId="3" applyFont="1" applyAlignment="1">
      <alignment horizontal="center" vertical="center" wrapText="1"/>
    </xf>
    <xf numFmtId="0" fontId="21" fillId="0" borderId="1" xfId="3" applyFont="1" applyAlignment="1">
      <alignment vertical="center"/>
    </xf>
    <xf numFmtId="0" fontId="19" fillId="0" borderId="26" xfId="3" applyFont="1" applyBorder="1" applyAlignment="1">
      <alignment horizontal="center" vertical="center"/>
    </xf>
    <xf numFmtId="0" fontId="19" fillId="0" borderId="19" xfId="3" applyFont="1" applyBorder="1" applyAlignment="1">
      <alignment horizontal="center" vertical="center" wrapText="1"/>
    </xf>
    <xf numFmtId="0" fontId="19" fillId="0" borderId="7" xfId="3" applyFont="1" applyBorder="1" applyAlignment="1">
      <alignment horizontal="center" vertical="center"/>
    </xf>
    <xf numFmtId="0" fontId="19" fillId="0" borderId="27" xfId="3" applyFont="1" applyBorder="1" applyAlignment="1">
      <alignment horizontal="center" vertical="center"/>
    </xf>
    <xf numFmtId="0" fontId="19" fillId="0" borderId="28" xfId="3" applyFont="1" applyBorder="1" applyAlignment="1">
      <alignment horizontal="center" vertical="center"/>
    </xf>
    <xf numFmtId="0" fontId="27" fillId="0" borderId="1" xfId="3" applyFont="1" applyAlignment="1">
      <alignment vertical="center"/>
    </xf>
    <xf numFmtId="0" fontId="29" fillId="5" borderId="22" xfId="2" applyFont="1" applyFill="1" applyBorder="1" applyAlignment="1">
      <alignment horizontal="center" vertical="center" wrapText="1"/>
    </xf>
    <xf numFmtId="0" fontId="28" fillId="0" borderId="22" xfId="3" applyFont="1" applyBorder="1" applyAlignment="1">
      <alignment horizontal="center" vertical="center"/>
    </xf>
    <xf numFmtId="0" fontId="30" fillId="5" borderId="28" xfId="3" applyFont="1" applyFill="1" applyBorder="1" applyAlignment="1">
      <alignment horizontal="center" vertical="center" wrapText="1"/>
    </xf>
    <xf numFmtId="0" fontId="30" fillId="5" borderId="11" xfId="3" applyFont="1" applyFill="1" applyBorder="1" applyAlignment="1">
      <alignment horizontal="center" vertical="center" wrapText="1"/>
    </xf>
    <xf numFmtId="0" fontId="30" fillId="5" borderId="26" xfId="3" applyFont="1" applyFill="1" applyBorder="1" applyAlignment="1">
      <alignment horizontal="center" vertical="center" wrapText="1"/>
    </xf>
    <xf numFmtId="0" fontId="30" fillId="5" borderId="5" xfId="3" applyFont="1" applyFill="1" applyBorder="1" applyAlignment="1">
      <alignment horizontal="center" vertical="center" wrapText="1"/>
    </xf>
    <xf numFmtId="0" fontId="30" fillId="5" borderId="7" xfId="3" applyFont="1" applyFill="1" applyBorder="1" applyAlignment="1">
      <alignment horizontal="center" vertical="center" wrapText="1"/>
    </xf>
    <xf numFmtId="0" fontId="30" fillId="5" borderId="22" xfId="2" applyFont="1" applyFill="1" applyBorder="1" applyAlignment="1">
      <alignment horizontal="center" vertical="center" wrapText="1"/>
    </xf>
    <xf numFmtId="0" fontId="30" fillId="5" borderId="22" xfId="0" applyFont="1" applyFill="1" applyBorder="1" applyAlignment="1">
      <alignment horizontal="center" vertical="center"/>
    </xf>
    <xf numFmtId="9" fontId="30" fillId="5" borderId="22" xfId="3"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9" fontId="30" fillId="5" borderId="22" xfId="0" applyNumberFormat="1" applyFont="1" applyFill="1" applyBorder="1" applyAlignment="1">
      <alignment horizontal="center"/>
    </xf>
    <xf numFmtId="9" fontId="20" fillId="4" borderId="22" xfId="0" applyNumberFormat="1" applyFont="1" applyFill="1" applyBorder="1" applyAlignment="1">
      <alignment horizontal="center"/>
    </xf>
    <xf numFmtId="0" fontId="19" fillId="0" borderId="6" xfId="3" applyFont="1" applyBorder="1" applyAlignment="1">
      <alignment horizontal="center" vertical="center"/>
    </xf>
    <xf numFmtId="10" fontId="30" fillId="5" borderId="22" xfId="0" applyNumberFormat="1" applyFont="1" applyFill="1" applyBorder="1" applyAlignment="1">
      <alignment horizontal="center" vertical="center"/>
    </xf>
    <xf numFmtId="0" fontId="8" fillId="0" borderId="1" xfId="3" applyFont="1" applyAlignment="1">
      <alignment vertical="center"/>
    </xf>
    <xf numFmtId="0" fontId="12" fillId="5" borderId="26" xfId="2" applyFont="1" applyFill="1" applyBorder="1" applyAlignment="1">
      <alignment vertical="center" wrapText="1"/>
    </xf>
    <xf numFmtId="0" fontId="12" fillId="0" borderId="26" xfId="2" applyFont="1" applyBorder="1" applyAlignment="1">
      <alignment vertical="center" wrapText="1"/>
    </xf>
    <xf numFmtId="0" fontId="13" fillId="0" borderId="0" xfId="0" applyFont="1"/>
    <xf numFmtId="0" fontId="12" fillId="5" borderId="12" xfId="2" applyFont="1" applyFill="1" applyBorder="1" applyAlignment="1">
      <alignment horizontal="center" vertical="center" wrapText="1"/>
    </xf>
    <xf numFmtId="0" fontId="12" fillId="5" borderId="13" xfId="2" applyFont="1" applyFill="1" applyBorder="1" applyAlignment="1">
      <alignment horizontal="center" vertical="center" wrapText="1"/>
    </xf>
    <xf numFmtId="15" fontId="13" fillId="0" borderId="40" xfId="0" applyNumberFormat="1" applyFont="1" applyBorder="1" applyAlignment="1">
      <alignment horizontal="center" vertical="center" wrapText="1"/>
    </xf>
    <xf numFmtId="0" fontId="13" fillId="0" borderId="23" xfId="0" applyFont="1" applyBorder="1" applyAlignment="1">
      <alignment horizontal="justify" vertical="center" wrapText="1"/>
    </xf>
    <xf numFmtId="15" fontId="13" fillId="0" borderId="21" xfId="0" applyNumberFormat="1" applyFont="1" applyBorder="1" applyAlignment="1">
      <alignment horizontal="center" vertical="center" wrapText="1"/>
    </xf>
    <xf numFmtId="0" fontId="13" fillId="0" borderId="22" xfId="0" applyFont="1" applyBorder="1" applyAlignment="1">
      <alignment horizontal="center" vertical="center" wrapText="1"/>
    </xf>
    <xf numFmtId="14" fontId="13" fillId="0" borderId="21" xfId="0" applyNumberFormat="1" applyFont="1" applyBorder="1" applyAlignment="1">
      <alignment horizontal="center" vertical="center" wrapText="1"/>
    </xf>
    <xf numFmtId="0" fontId="13" fillId="0" borderId="21" xfId="0" applyFont="1" applyBorder="1" applyAlignment="1">
      <alignment horizontal="center" vertical="center" wrapText="1"/>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0" borderId="21" xfId="0" applyFont="1" applyBorder="1" applyAlignment="1">
      <alignment horizontal="center"/>
    </xf>
    <xf numFmtId="0" fontId="13" fillId="0" borderId="22" xfId="0" applyFont="1" applyBorder="1" applyAlignment="1">
      <alignment horizontal="center"/>
    </xf>
    <xf numFmtId="0" fontId="13" fillId="0" borderId="21" xfId="0" applyFont="1" applyBorder="1"/>
    <xf numFmtId="0" fontId="13" fillId="0" borderId="22" xfId="0" applyFont="1" applyBorder="1"/>
    <xf numFmtId="0" fontId="13" fillId="0" borderId="12" xfId="0" applyFont="1" applyBorder="1"/>
    <xf numFmtId="0" fontId="13" fillId="0" borderId="13" xfId="0" applyFont="1" applyBorder="1"/>
    <xf numFmtId="0" fontId="13" fillId="0" borderId="9" xfId="0" applyFont="1" applyBorder="1" applyAlignment="1">
      <alignment vertical="center" wrapText="1"/>
    </xf>
    <xf numFmtId="0" fontId="13" fillId="0" borderId="22" xfId="0" applyFont="1" applyBorder="1" applyAlignment="1">
      <alignment vertical="center" wrapText="1"/>
    </xf>
    <xf numFmtId="0" fontId="13" fillId="0" borderId="22" xfId="0" applyFont="1" applyBorder="1" applyAlignment="1">
      <alignment vertical="top" wrapText="1"/>
    </xf>
    <xf numFmtId="0" fontId="13" fillId="0" borderId="22" xfId="0" applyFont="1" applyBorder="1" applyAlignment="1">
      <alignment vertical="center"/>
    </xf>
    <xf numFmtId="0" fontId="30" fillId="0" borderId="40" xfId="3" applyFont="1" applyBorder="1" applyAlignment="1">
      <alignment horizontal="center" vertical="center" wrapText="1"/>
    </xf>
    <xf numFmtId="0" fontId="30" fillId="0" borderId="11" xfId="3" applyFont="1" applyBorder="1" applyAlignment="1">
      <alignment horizontal="center" vertical="center" wrapText="1"/>
    </xf>
    <xf numFmtId="0" fontId="25" fillId="0" borderId="50" xfId="3" applyFont="1" applyBorder="1" applyAlignment="1">
      <alignment horizontal="left" vertical="center" wrapText="1"/>
    </xf>
    <xf numFmtId="0" fontId="25" fillId="0" borderId="47" xfId="3" applyFont="1" applyBorder="1" applyAlignment="1">
      <alignment horizontal="left" vertical="center" wrapText="1"/>
    </xf>
    <xf numFmtId="0" fontId="13" fillId="4" borderId="8" xfId="3" applyFont="1" applyFill="1" applyBorder="1" applyAlignment="1">
      <alignment vertical="center"/>
    </xf>
    <xf numFmtId="0" fontId="13" fillId="4" borderId="1" xfId="3" applyFont="1" applyFill="1" applyAlignment="1">
      <alignment vertical="center"/>
    </xf>
    <xf numFmtId="0" fontId="12" fillId="4" borderId="15" xfId="2" applyFont="1" applyFill="1" applyBorder="1" applyAlignment="1">
      <alignment horizontal="center" vertical="center" wrapText="1"/>
    </xf>
    <xf numFmtId="0" fontId="11" fillId="0" borderId="0" xfId="0" applyFont="1" applyAlignment="1">
      <alignment vertical="center"/>
    </xf>
    <xf numFmtId="0" fontId="11" fillId="0" borderId="8" xfId="2" applyFont="1" applyBorder="1" applyAlignment="1">
      <alignment horizontal="center" vertical="center" wrapText="1"/>
    </xf>
    <xf numFmtId="0" fontId="12" fillId="0" borderId="1" xfId="2" applyFont="1" applyAlignment="1">
      <alignment horizontal="center" vertical="center"/>
    </xf>
    <xf numFmtId="0" fontId="33" fillId="0" borderId="1" xfId="0" applyFont="1" applyBorder="1" applyAlignment="1">
      <alignment horizontal="left" vertical="center" wrapText="1"/>
    </xf>
    <xf numFmtId="0" fontId="12" fillId="0" borderId="26" xfId="0" applyFont="1" applyBorder="1" applyAlignment="1">
      <alignment horizontal="left" vertical="center" wrapText="1"/>
    </xf>
    <xf numFmtId="0" fontId="12" fillId="0" borderId="1" xfId="2" applyFont="1" applyAlignment="1">
      <alignment vertical="center"/>
    </xf>
    <xf numFmtId="0" fontId="20" fillId="0" borderId="26" xfId="3" applyFont="1" applyBorder="1" applyAlignment="1">
      <alignment horizontal="center" vertical="center"/>
    </xf>
    <xf numFmtId="0" fontId="13" fillId="0" borderId="26" xfId="3" applyFont="1" applyBorder="1" applyAlignment="1">
      <alignment horizontal="center" vertical="center"/>
    </xf>
    <xf numFmtId="0" fontId="13" fillId="0" borderId="27" xfId="3" applyFont="1" applyBorder="1" applyAlignment="1">
      <alignment horizontal="center" vertical="center"/>
    </xf>
    <xf numFmtId="0" fontId="13" fillId="0" borderId="28" xfId="3" applyFont="1" applyBorder="1" applyAlignment="1">
      <alignment horizontal="center" vertical="center"/>
    </xf>
    <xf numFmtId="0" fontId="30" fillId="3" borderId="22" xfId="3"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3" fillId="10" borderId="1" xfId="3" applyFont="1" applyFill="1" applyAlignment="1">
      <alignment vertical="center"/>
    </xf>
    <xf numFmtId="0" fontId="12" fillId="10" borderId="1" xfId="2" applyFont="1" applyFill="1" applyAlignment="1">
      <alignment vertical="center" wrapText="1"/>
    </xf>
    <xf numFmtId="0" fontId="13" fillId="10" borderId="1" xfId="3" applyFont="1" applyFill="1"/>
    <xf numFmtId="0" fontId="11" fillId="10" borderId="0" xfId="0" applyFont="1" applyFill="1" applyAlignment="1">
      <alignment vertical="center"/>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12" fillId="10" borderId="1" xfId="2" applyFont="1" applyFill="1" applyAlignment="1">
      <alignment horizontal="center" vertical="center"/>
    </xf>
    <xf numFmtId="0" fontId="3" fillId="0" borderId="1" xfId="19"/>
    <xf numFmtId="0" fontId="3" fillId="0" borderId="1" xfId="19" applyAlignment="1">
      <alignment horizontal="center"/>
    </xf>
    <xf numFmtId="37" fontId="22" fillId="0" borderId="54" xfId="11" applyNumberFormat="1" applyBorder="1" applyAlignment="1">
      <alignment horizontal="right" vertical="center"/>
    </xf>
    <xf numFmtId="0" fontId="3" fillId="10" borderId="1" xfId="19" applyFill="1" applyAlignment="1">
      <alignment horizontal="center"/>
    </xf>
    <xf numFmtId="0" fontId="3" fillId="10" borderId="1" xfId="19" applyFill="1"/>
    <xf numFmtId="0" fontId="11" fillId="10" borderId="8" xfId="2" applyFont="1" applyFill="1" applyBorder="1" applyAlignment="1">
      <alignment horizontal="center" vertical="center" wrapText="1"/>
    </xf>
    <xf numFmtId="0" fontId="33" fillId="10" borderId="1" xfId="0" applyFont="1" applyFill="1" applyBorder="1" applyAlignment="1">
      <alignment horizontal="left" vertical="center" wrapText="1"/>
    </xf>
    <xf numFmtId="0" fontId="13" fillId="0" borderId="12" xfId="3" applyFont="1" applyBorder="1" applyAlignment="1">
      <alignment vertical="center"/>
    </xf>
    <xf numFmtId="0" fontId="13" fillId="0" borderId="13" xfId="3" applyFont="1" applyBorder="1" applyAlignment="1">
      <alignment vertical="center"/>
    </xf>
    <xf numFmtId="168" fontId="13" fillId="0" borderId="48" xfId="5" applyNumberFormat="1" applyFont="1" applyBorder="1" applyAlignment="1">
      <alignment vertical="center"/>
    </xf>
    <xf numFmtId="168" fontId="13" fillId="0" borderId="49" xfId="5" applyNumberFormat="1" applyFont="1" applyBorder="1" applyAlignment="1">
      <alignment vertical="center"/>
    </xf>
    <xf numFmtId="43" fontId="39" fillId="5" borderId="60" xfId="18" applyFont="1" applyFill="1" applyBorder="1" applyAlignment="1">
      <alignment horizontal="center" vertical="center" wrapText="1"/>
    </xf>
    <xf numFmtId="43" fontId="39" fillId="5" borderId="62" xfId="18" applyFont="1" applyFill="1" applyBorder="1" applyAlignment="1">
      <alignment horizontal="center" vertical="center" wrapText="1"/>
    </xf>
    <xf numFmtId="43" fontId="39" fillId="5" borderId="63" xfId="18" applyFont="1" applyFill="1" applyBorder="1" applyAlignment="1">
      <alignment horizontal="center" vertical="center" wrapText="1"/>
    </xf>
    <xf numFmtId="168" fontId="13" fillId="0" borderId="40" xfId="5" applyNumberFormat="1" applyFont="1" applyBorder="1" applyAlignment="1">
      <alignment vertical="center"/>
    </xf>
    <xf numFmtId="168" fontId="13" fillId="0" borderId="21" xfId="5" applyNumberFormat="1" applyFont="1" applyBorder="1" applyAlignment="1">
      <alignment vertical="center"/>
    </xf>
    <xf numFmtId="168" fontId="13" fillId="0" borderId="12" xfId="5" applyNumberFormat="1" applyFont="1" applyBorder="1" applyAlignment="1">
      <alignment vertical="center"/>
    </xf>
    <xf numFmtId="0" fontId="13" fillId="4" borderId="1" xfId="3" applyFont="1" applyFill="1"/>
    <xf numFmtId="0" fontId="11" fillId="4" borderId="0" xfId="0" applyFont="1" applyFill="1" applyAlignment="1">
      <alignment vertical="center"/>
    </xf>
    <xf numFmtId="0" fontId="13" fillId="4" borderId="1" xfId="3" applyFont="1" applyFill="1" applyAlignment="1">
      <alignment horizontal="center" vertical="center" wrapText="1"/>
    </xf>
    <xf numFmtId="0" fontId="12" fillId="5" borderId="5" xfId="3" applyFont="1" applyFill="1" applyBorder="1" applyAlignment="1">
      <alignment horizontal="center" vertical="center" wrapText="1"/>
    </xf>
    <xf numFmtId="0" fontId="12" fillId="5" borderId="7" xfId="3" applyFont="1" applyFill="1" applyBorder="1" applyAlignment="1">
      <alignment horizontal="center" vertical="center" wrapText="1"/>
    </xf>
    <xf numFmtId="0" fontId="12" fillId="5" borderId="11" xfId="3" applyFont="1" applyFill="1" applyBorder="1" applyAlignment="1">
      <alignment horizontal="center" vertical="center" wrapText="1"/>
    </xf>
    <xf numFmtId="0" fontId="12" fillId="5" borderId="26" xfId="3" applyFont="1" applyFill="1" applyBorder="1" applyAlignment="1">
      <alignment horizontal="center" vertical="center" wrapText="1"/>
    </xf>
    <xf numFmtId="0" fontId="12" fillId="3" borderId="26" xfId="3" applyFont="1" applyFill="1" applyBorder="1" applyAlignment="1">
      <alignment horizontal="center" vertical="center" wrapText="1"/>
    </xf>
    <xf numFmtId="0" fontId="11" fillId="4" borderId="20" xfId="2" applyFont="1" applyFill="1" applyBorder="1" applyAlignment="1">
      <alignment vertical="center" wrapText="1"/>
    </xf>
    <xf numFmtId="0" fontId="37" fillId="0" borderId="1" xfId="2" applyFont="1" applyAlignment="1">
      <alignment vertical="center" wrapText="1"/>
    </xf>
    <xf numFmtId="0" fontId="37" fillId="0" borderId="26" xfId="0" applyFont="1" applyBorder="1" applyAlignment="1">
      <alignment horizontal="center" vertical="center"/>
    </xf>
    <xf numFmtId="0" fontId="37" fillId="0" borderId="26" xfId="0" applyFont="1" applyBorder="1" applyAlignment="1">
      <alignment vertical="center"/>
    </xf>
    <xf numFmtId="0" fontId="37" fillId="0" borderId="26" xfId="2" applyFont="1" applyBorder="1" applyAlignment="1">
      <alignment horizontal="center" wrapText="1"/>
    </xf>
    <xf numFmtId="0" fontId="37" fillId="0" borderId="26" xfId="2" applyFont="1" applyBorder="1" applyAlignment="1">
      <alignment horizontal="center" vertical="center" wrapText="1"/>
    </xf>
    <xf numFmtId="0" fontId="37" fillId="0" borderId="26" xfId="2" applyFont="1" applyBorder="1" applyAlignment="1">
      <alignment vertical="center" wrapText="1"/>
    </xf>
    <xf numFmtId="0" fontId="12" fillId="0" borderId="26" xfId="0" applyFont="1" applyBorder="1" applyAlignment="1">
      <alignment vertical="center" wrapText="1"/>
    </xf>
    <xf numFmtId="0" fontId="30" fillId="0" borderId="12" xfId="3" applyFont="1" applyBorder="1" applyAlignment="1">
      <alignment horizontal="center" vertical="center" wrapText="1"/>
    </xf>
    <xf numFmtId="0" fontId="30" fillId="0" borderId="57" xfId="3" applyFont="1" applyBorder="1" applyAlignment="1">
      <alignment horizontal="center" vertical="center" wrapText="1"/>
    </xf>
    <xf numFmtId="0" fontId="30" fillId="0" borderId="58" xfId="3" applyFont="1" applyBorder="1" applyAlignment="1">
      <alignment horizontal="center" vertical="center" wrapText="1"/>
    </xf>
    <xf numFmtId="0" fontId="30" fillId="0" borderId="55" xfId="3" applyFont="1" applyBorder="1" applyAlignment="1">
      <alignment horizontal="center" vertical="center" wrapText="1"/>
    </xf>
    <xf numFmtId="0" fontId="30" fillId="0" borderId="42" xfId="3" applyFont="1" applyBorder="1" applyAlignment="1">
      <alignment horizontal="center" vertical="center" wrapText="1"/>
    </xf>
    <xf numFmtId="0" fontId="30" fillId="0" borderId="46" xfId="3" applyFont="1" applyBorder="1" applyAlignment="1">
      <alignment horizontal="center" vertical="center" wrapText="1"/>
    </xf>
    <xf numFmtId="0" fontId="12" fillId="5" borderId="64" xfId="3" applyFont="1" applyFill="1" applyBorder="1" applyAlignment="1">
      <alignment horizontal="center" vertical="center" wrapText="1"/>
    </xf>
    <xf numFmtId="0" fontId="11" fillId="10" borderId="1" xfId="0" applyFont="1" applyFill="1" applyBorder="1" applyAlignment="1">
      <alignment vertical="center"/>
    </xf>
    <xf numFmtId="0" fontId="11" fillId="0" borderId="26" xfId="0" applyFont="1" applyBorder="1" applyAlignment="1">
      <alignment vertical="center"/>
    </xf>
    <xf numFmtId="0" fontId="40" fillId="5" borderId="13" xfId="19" applyFont="1" applyFill="1" applyBorder="1" applyAlignment="1">
      <alignment horizontal="center" vertical="center" wrapText="1"/>
    </xf>
    <xf numFmtId="0" fontId="3" fillId="0" borderId="48" xfId="19" applyBorder="1" applyAlignment="1">
      <alignment horizontal="right" vertical="center"/>
    </xf>
    <xf numFmtId="0" fontId="11" fillId="5" borderId="26" xfId="2" applyFont="1" applyFill="1" applyBorder="1" applyAlignment="1">
      <alignment vertical="center" wrapText="1"/>
    </xf>
    <xf numFmtId="0" fontId="11" fillId="0" borderId="26" xfId="2" applyFont="1" applyBorder="1" applyAlignment="1">
      <alignment horizontal="center" wrapText="1"/>
    </xf>
    <xf numFmtId="0" fontId="11" fillId="5" borderId="26" xfId="0" applyFont="1" applyFill="1" applyBorder="1" applyAlignment="1">
      <alignment vertical="center"/>
    </xf>
    <xf numFmtId="0" fontId="11" fillId="0" borderId="26" xfId="2" applyFont="1" applyBorder="1" applyAlignment="1">
      <alignment vertical="center" wrapText="1"/>
    </xf>
    <xf numFmtId="0" fontId="11" fillId="0" borderId="16" xfId="0" applyFont="1" applyBorder="1" applyAlignment="1">
      <alignment vertical="center"/>
    </xf>
    <xf numFmtId="0" fontId="40" fillId="3" borderId="12" xfId="19" applyFont="1" applyFill="1" applyBorder="1" applyAlignment="1">
      <alignment horizontal="center" vertical="center" wrapText="1"/>
    </xf>
    <xf numFmtId="0" fontId="12" fillId="5" borderId="28" xfId="3" applyFont="1" applyFill="1" applyBorder="1" applyAlignment="1">
      <alignment horizontal="center" vertical="center" wrapText="1"/>
    </xf>
    <xf numFmtId="0" fontId="7" fillId="5" borderId="28" xfId="3" applyFont="1" applyFill="1" applyBorder="1" applyAlignment="1">
      <alignment vertical="center" wrapText="1"/>
    </xf>
    <xf numFmtId="0" fontId="13" fillId="0" borderId="7" xfId="3" applyFont="1" applyBorder="1" applyAlignment="1">
      <alignment vertical="center" wrapText="1"/>
    </xf>
    <xf numFmtId="0" fontId="7" fillId="0" borderId="34" xfId="3" applyFont="1" applyBorder="1" applyAlignment="1">
      <alignment horizontal="center" vertical="center" wrapText="1"/>
    </xf>
    <xf numFmtId="0" fontId="7" fillId="0" borderId="35" xfId="3" applyFont="1" applyBorder="1" applyAlignment="1">
      <alignment horizontal="center" vertical="center" wrapText="1"/>
    </xf>
    <xf numFmtId="0" fontId="7" fillId="0" borderId="36" xfId="3" applyFont="1" applyBorder="1" applyAlignment="1">
      <alignment horizontal="center" vertical="center" wrapText="1"/>
    </xf>
    <xf numFmtId="0" fontId="7" fillId="5" borderId="28" xfId="3" applyFont="1" applyFill="1" applyBorder="1" applyAlignment="1">
      <alignment horizontal="center" vertical="center" wrapText="1"/>
    </xf>
    <xf numFmtId="0" fontId="13" fillId="0" borderId="29" xfId="3" applyFont="1" applyBorder="1" applyAlignment="1">
      <alignment horizontal="center" vertical="center" wrapText="1"/>
    </xf>
    <xf numFmtId="0" fontId="13" fillId="0" borderId="8" xfId="3" applyFont="1" applyBorder="1" applyAlignment="1">
      <alignment horizontal="center" vertical="center"/>
    </xf>
    <xf numFmtId="0" fontId="13" fillId="0" borderId="19" xfId="3" applyFont="1" applyBorder="1" applyAlignment="1">
      <alignment horizontal="center" vertical="center" wrapText="1"/>
    </xf>
    <xf numFmtId="0" fontId="13" fillId="0" borderId="7" xfId="3" applyFont="1" applyBorder="1" applyAlignment="1">
      <alignment horizontal="center" vertical="center"/>
    </xf>
    <xf numFmtId="0" fontId="13" fillId="0" borderId="11" xfId="3" applyFont="1" applyBorder="1" applyAlignment="1">
      <alignment horizontal="center" vertical="center"/>
    </xf>
    <xf numFmtId="0" fontId="13" fillId="0" borderId="6" xfId="3" applyFont="1" applyBorder="1" applyAlignment="1">
      <alignment horizontal="center" vertical="center"/>
    </xf>
    <xf numFmtId="0" fontId="11" fillId="0" borderId="26" xfId="0" applyFont="1" applyBorder="1" applyAlignment="1">
      <alignment horizontal="left" vertical="center" wrapText="1"/>
    </xf>
    <xf numFmtId="0" fontId="38" fillId="5" borderId="26" xfId="2" applyFont="1" applyFill="1" applyBorder="1" applyAlignment="1">
      <alignment vertical="center" wrapText="1"/>
    </xf>
    <xf numFmtId="0" fontId="38" fillId="5" borderId="26" xfId="0" applyFont="1" applyFill="1" applyBorder="1" applyAlignment="1">
      <alignment vertical="center"/>
    </xf>
    <xf numFmtId="0" fontId="12" fillId="0" borderId="26" xfId="0" applyFont="1" applyBorder="1" applyAlignment="1">
      <alignment horizontal="center" vertical="center"/>
    </xf>
    <xf numFmtId="0" fontId="12" fillId="0" borderId="26" xfId="2" applyFont="1" applyBorder="1" applyAlignment="1">
      <alignment horizontal="center" wrapText="1"/>
    </xf>
    <xf numFmtId="0" fontId="13" fillId="0" borderId="26" xfId="3" applyFont="1" applyBorder="1" applyAlignment="1">
      <alignment vertical="center"/>
    </xf>
    <xf numFmtId="0" fontId="11" fillId="5" borderId="26" xfId="2" applyFont="1" applyFill="1" applyBorder="1" applyAlignment="1">
      <alignment horizontal="center" vertical="center" wrapText="1"/>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11" fillId="10" borderId="0" xfId="0" applyFont="1" applyFill="1" applyAlignment="1">
      <alignment horizontal="center" vertical="center"/>
    </xf>
    <xf numFmtId="0" fontId="12" fillId="0" borderId="1" xfId="0" applyFont="1" applyBorder="1" applyAlignment="1">
      <alignment vertical="center" wrapText="1"/>
    </xf>
    <xf numFmtId="0" fontId="30" fillId="0" borderId="41" xfId="3" applyFont="1" applyBorder="1" applyAlignment="1">
      <alignment horizontal="center" vertical="center" wrapText="1"/>
    </xf>
    <xf numFmtId="0" fontId="30" fillId="0" borderId="66" xfId="3" applyFont="1" applyBorder="1" applyAlignment="1">
      <alignment horizontal="center" vertical="center" wrapText="1"/>
    </xf>
    <xf numFmtId="43" fontId="30" fillId="5" borderId="22" xfId="18" applyFont="1" applyFill="1" applyBorder="1" applyAlignment="1">
      <alignment horizontal="center"/>
    </xf>
    <xf numFmtId="43" fontId="30" fillId="9" borderId="22" xfId="18" applyFont="1" applyFill="1" applyBorder="1" applyAlignment="1">
      <alignment horizontal="center" vertical="center"/>
    </xf>
    <xf numFmtId="0" fontId="30" fillId="0" borderId="52" xfId="3" applyFont="1" applyBorder="1" applyAlignment="1">
      <alignment horizontal="center" vertical="center" wrapText="1"/>
    </xf>
    <xf numFmtId="0" fontId="30" fillId="0" borderId="68" xfId="3" applyFont="1" applyBorder="1" applyAlignment="1">
      <alignment horizontal="center" vertical="center" wrapText="1"/>
    </xf>
    <xf numFmtId="0" fontId="30" fillId="0" borderId="69" xfId="3" applyFont="1" applyBorder="1" applyAlignment="1">
      <alignment horizontal="center" vertical="center" wrapText="1"/>
    </xf>
    <xf numFmtId="0" fontId="13" fillId="0" borderId="14" xfId="3" applyFont="1" applyBorder="1" applyAlignment="1">
      <alignment vertical="center"/>
    </xf>
    <xf numFmtId="0" fontId="13" fillId="10" borderId="12" xfId="3" applyFont="1" applyFill="1" applyBorder="1" applyAlignment="1">
      <alignment vertical="center"/>
    </xf>
    <xf numFmtId="0" fontId="13" fillId="10" borderId="14" xfId="3" applyFont="1" applyFill="1" applyBorder="1" applyAlignment="1">
      <alignment vertical="center"/>
    </xf>
    <xf numFmtId="0" fontId="25" fillId="0" borderId="38" xfId="3" applyFont="1" applyBorder="1" applyAlignment="1">
      <alignment horizontal="left" vertical="center" wrapText="1"/>
    </xf>
    <xf numFmtId="0" fontId="25" fillId="0" borderId="43" xfId="3" applyFont="1" applyBorder="1" applyAlignment="1">
      <alignment horizontal="left" vertical="center" wrapText="1"/>
    </xf>
    <xf numFmtId="0" fontId="25" fillId="0" borderId="53" xfId="3" applyFont="1" applyBorder="1" applyAlignment="1">
      <alignment horizontal="left" vertical="center" wrapText="1"/>
    </xf>
    <xf numFmtId="0" fontId="12" fillId="0" borderId="61" xfId="2" applyFont="1" applyBorder="1" applyAlignment="1">
      <alignment horizontal="center" vertical="center" wrapText="1"/>
    </xf>
    <xf numFmtId="1" fontId="19" fillId="0" borderId="26" xfId="3" applyNumberFormat="1" applyFont="1" applyBorder="1" applyAlignment="1">
      <alignment horizontal="center" vertical="center"/>
    </xf>
    <xf numFmtId="1" fontId="20" fillId="0" borderId="26" xfId="3" applyNumberFormat="1" applyFont="1" applyBorder="1" applyAlignment="1">
      <alignment horizontal="center" vertical="center"/>
    </xf>
    <xf numFmtId="1" fontId="19" fillId="0" borderId="8" xfId="3" applyNumberFormat="1" applyFont="1" applyBorder="1" applyAlignment="1">
      <alignment horizontal="center" vertical="center"/>
    </xf>
    <xf numFmtId="0" fontId="12" fillId="0" borderId="44" xfId="2" applyFont="1" applyBorder="1" applyAlignment="1">
      <alignment horizontal="center" vertical="center" wrapText="1"/>
    </xf>
    <xf numFmtId="0" fontId="13" fillId="0" borderId="48" xfId="3" applyFont="1" applyBorder="1" applyAlignment="1">
      <alignment horizontal="center" vertical="center" wrapText="1"/>
    </xf>
    <xf numFmtId="0" fontId="7" fillId="0" borderId="21" xfId="3" applyFont="1" applyBorder="1" applyAlignment="1">
      <alignment horizontal="center" vertical="center" wrapText="1"/>
    </xf>
    <xf numFmtId="172" fontId="13" fillId="0" borderId="1" xfId="3" applyNumberFormat="1" applyFont="1" applyAlignment="1">
      <alignment vertical="center"/>
    </xf>
    <xf numFmtId="168" fontId="13" fillId="0" borderId="33" xfId="5" applyNumberFormat="1" applyFont="1" applyBorder="1" applyAlignment="1">
      <alignment horizontal="center" vertical="center"/>
    </xf>
    <xf numFmtId="168" fontId="13" fillId="0" borderId="61" xfId="5" applyNumberFormat="1" applyFont="1" applyBorder="1" applyAlignment="1">
      <alignment horizontal="center" vertical="center"/>
    </xf>
    <xf numFmtId="0" fontId="12" fillId="0" borderId="67" xfId="2" applyFont="1" applyBorder="1" applyAlignment="1">
      <alignment horizontal="center" vertical="center" wrapText="1"/>
    </xf>
    <xf numFmtId="0" fontId="13" fillId="0" borderId="22" xfId="3" applyFont="1" applyBorder="1" applyAlignment="1">
      <alignment horizontal="center" vertical="center" wrapText="1"/>
    </xf>
    <xf numFmtId="0" fontId="7" fillId="5" borderId="26" xfId="3" applyFont="1" applyFill="1" applyBorder="1" applyAlignment="1">
      <alignment vertical="center"/>
    </xf>
    <xf numFmtId="0" fontId="22" fillId="0" borderId="21" xfId="12" quotePrefix="1" applyNumberFormat="1" applyBorder="1" applyAlignment="1">
      <alignment horizontal="center" vertical="center" wrapText="1"/>
    </xf>
    <xf numFmtId="0" fontId="22" fillId="0" borderId="22" xfId="12" quotePrefix="1" applyNumberFormat="1" applyBorder="1" applyAlignment="1">
      <alignment horizontal="left" vertical="center" wrapText="1"/>
    </xf>
    <xf numFmtId="0" fontId="22" fillId="0" borderId="22" xfId="12" quotePrefix="1" applyNumberFormat="1" applyBorder="1" applyAlignment="1">
      <alignment horizontal="center" vertical="center" wrapText="1"/>
    </xf>
    <xf numFmtId="37" fontId="22" fillId="0" borderId="22" xfId="11" applyNumberFormat="1" applyBorder="1" applyAlignment="1">
      <alignment horizontal="center" vertical="center"/>
    </xf>
    <xf numFmtId="37" fontId="22" fillId="0" borderId="44" xfId="19" applyNumberFormat="1" applyFont="1" applyBorder="1" applyAlignment="1">
      <alignment horizontal="center" vertical="center"/>
    </xf>
    <xf numFmtId="0" fontId="0" fillId="0" borderId="21" xfId="0" applyBorder="1" applyAlignment="1">
      <alignment horizontal="center" vertical="center"/>
    </xf>
    <xf numFmtId="0" fontId="3" fillId="0" borderId="25" xfId="19" applyBorder="1" applyAlignment="1">
      <alignment vertical="center"/>
    </xf>
    <xf numFmtId="0" fontId="0" fillId="0" borderId="22" xfId="0" applyBorder="1" applyAlignment="1">
      <alignment vertical="center"/>
    </xf>
    <xf numFmtId="0" fontId="3" fillId="0" borderId="22" xfId="19" applyBorder="1" applyAlignment="1">
      <alignment vertical="center"/>
    </xf>
    <xf numFmtId="37" fontId="22" fillId="0" borderId="42" xfId="19" applyNumberFormat="1" applyFont="1" applyBorder="1" applyAlignment="1">
      <alignment horizontal="center" vertical="center"/>
    </xf>
    <xf numFmtId="174" fontId="13" fillId="0" borderId="1" xfId="22" applyNumberFormat="1" applyFont="1" applyBorder="1" applyAlignment="1">
      <alignment vertical="center"/>
    </xf>
    <xf numFmtId="174" fontId="13" fillId="0" borderId="1" xfId="3" applyNumberFormat="1" applyFont="1" applyAlignment="1">
      <alignment vertical="center"/>
    </xf>
    <xf numFmtId="174" fontId="13" fillId="0" borderId="1" xfId="22" applyNumberFormat="1" applyFont="1" applyBorder="1" applyAlignment="1">
      <alignment horizontal="center" vertical="center" wrapText="1"/>
    </xf>
    <xf numFmtId="172" fontId="19" fillId="4" borderId="11" xfId="3" applyNumberFormat="1" applyFont="1" applyFill="1" applyBorder="1" applyAlignment="1">
      <alignment horizontal="center" vertical="center"/>
    </xf>
    <xf numFmtId="2" fontId="19" fillId="4" borderId="11" xfId="3" applyNumberFormat="1" applyFont="1" applyFill="1" applyBorder="1" applyAlignment="1">
      <alignment horizontal="center" vertical="center"/>
    </xf>
    <xf numFmtId="0" fontId="22" fillId="4" borderId="22" xfId="12" quotePrefix="1" applyNumberFormat="1" applyFill="1" applyBorder="1" applyAlignment="1">
      <alignment horizontal="left" vertical="center" wrapText="1"/>
    </xf>
    <xf numFmtId="0" fontId="37" fillId="5" borderId="26" xfId="2" applyFont="1" applyFill="1" applyBorder="1" applyAlignment="1">
      <alignment horizontal="center" vertical="center" wrapText="1"/>
    </xf>
    <xf numFmtId="1" fontId="7" fillId="0" borderId="26" xfId="3" applyNumberFormat="1" applyFont="1" applyBorder="1" applyAlignment="1">
      <alignment horizontal="center" vertical="center" wrapText="1"/>
    </xf>
    <xf numFmtId="1" fontId="13" fillId="0" borderId="64" xfId="3" applyNumberFormat="1" applyFont="1" applyBorder="1" applyAlignment="1">
      <alignment horizontal="center" vertical="center" wrapText="1"/>
    </xf>
    <xf numFmtId="1" fontId="13" fillId="0" borderId="5" xfId="3" applyNumberFormat="1" applyFont="1" applyBorder="1" applyAlignment="1">
      <alignment horizontal="center" vertical="center" wrapText="1"/>
    </xf>
    <xf numFmtId="0" fontId="13" fillId="0" borderId="5" xfId="3" applyFont="1" applyBorder="1" applyAlignment="1">
      <alignment horizontal="center" vertical="center"/>
    </xf>
    <xf numFmtId="0" fontId="13" fillId="0" borderId="26" xfId="3" applyFont="1" applyBorder="1" applyAlignment="1">
      <alignment vertical="center" wrapText="1"/>
    </xf>
    <xf numFmtId="0" fontId="7" fillId="5" borderId="29" xfId="3" applyFont="1" applyFill="1" applyBorder="1" applyAlignment="1">
      <alignment horizontal="left" vertical="center"/>
    </xf>
    <xf numFmtId="0" fontId="7" fillId="5" borderId="29" xfId="3" applyFont="1" applyFill="1" applyBorder="1" applyAlignment="1">
      <alignment horizontal="left" vertical="center" wrapText="1"/>
    </xf>
    <xf numFmtId="0" fontId="7" fillId="5" borderId="27" xfId="3" applyFont="1" applyFill="1" applyBorder="1" applyAlignment="1">
      <alignment horizontal="left" vertical="center"/>
    </xf>
    <xf numFmtId="0" fontId="7" fillId="5" borderId="27" xfId="3" applyFont="1" applyFill="1" applyBorder="1" applyAlignment="1">
      <alignment horizontal="left" vertical="center" wrapText="1"/>
    </xf>
    <xf numFmtId="0" fontId="7" fillId="5" borderId="28" xfId="3" applyFont="1" applyFill="1" applyBorder="1" applyAlignment="1">
      <alignment horizontal="left" vertical="center"/>
    </xf>
    <xf numFmtId="0" fontId="7" fillId="5" borderId="28" xfId="3" applyFont="1" applyFill="1" applyBorder="1" applyAlignment="1">
      <alignment horizontal="left" vertical="center" wrapText="1"/>
    </xf>
    <xf numFmtId="0" fontId="19" fillId="0" borderId="26" xfId="3" applyFont="1" applyBorder="1" applyAlignment="1">
      <alignment horizontal="center" vertical="center" wrapText="1"/>
    </xf>
    <xf numFmtId="175" fontId="13" fillId="0" borderId="24" xfId="5" applyNumberFormat="1" applyFont="1" applyBorder="1" applyAlignment="1">
      <alignment vertical="center"/>
    </xf>
    <xf numFmtId="174" fontId="0" fillId="0" borderId="22" xfId="22" applyNumberFormat="1" applyFont="1" applyBorder="1" applyAlignment="1">
      <alignment horizontal="center" vertical="center"/>
    </xf>
    <xf numFmtId="9" fontId="13" fillId="0" borderId="10" xfId="1" applyFont="1" applyBorder="1" applyAlignment="1">
      <alignment horizontal="center" vertical="center"/>
    </xf>
    <xf numFmtId="9" fontId="13" fillId="0" borderId="24" xfId="1" applyFont="1" applyBorder="1" applyAlignment="1">
      <alignment horizontal="center" vertical="center"/>
    </xf>
    <xf numFmtId="174" fontId="13" fillId="0" borderId="22" xfId="22" applyNumberFormat="1" applyFont="1" applyBorder="1" applyAlignment="1">
      <alignment vertical="center"/>
    </xf>
    <xf numFmtId="174" fontId="13" fillId="0" borderId="13" xfId="22" applyNumberFormat="1" applyFont="1" applyBorder="1" applyAlignment="1">
      <alignment vertical="center"/>
    </xf>
    <xf numFmtId="9" fontId="13" fillId="0" borderId="14" xfId="1" applyFont="1" applyBorder="1" applyAlignment="1">
      <alignment horizontal="center" vertical="center"/>
    </xf>
    <xf numFmtId="0" fontId="7" fillId="0" borderId="1" xfId="3" applyFont="1" applyAlignment="1">
      <alignment horizontal="center" vertical="center" wrapText="1"/>
    </xf>
    <xf numFmtId="167" fontId="13" fillId="0" borderId="49" xfId="5" applyFont="1" applyBorder="1" applyAlignment="1">
      <alignment vertical="center"/>
    </xf>
    <xf numFmtId="174" fontId="45" fillId="0" borderId="22" xfId="22" applyNumberFormat="1" applyFont="1" applyFill="1" applyBorder="1" applyAlignment="1">
      <alignment horizontal="center" vertical="center"/>
    </xf>
    <xf numFmtId="174" fontId="11" fillId="0" borderId="22" xfId="22" applyNumberFormat="1" applyFont="1" applyFill="1" applyBorder="1" applyAlignment="1">
      <alignment vertical="center"/>
    </xf>
    <xf numFmtId="0" fontId="13" fillId="0" borderId="5" xfId="3" applyFont="1" applyBorder="1" applyAlignment="1">
      <alignment horizontal="left" vertical="center"/>
    </xf>
    <xf numFmtId="0" fontId="46" fillId="0" borderId="22" xfId="19" applyFont="1" applyBorder="1" applyAlignment="1">
      <alignment horizontal="justify" vertical="center" wrapText="1"/>
    </xf>
    <xf numFmtId="175" fontId="13" fillId="0" borderId="49" xfId="5" applyNumberFormat="1" applyFont="1" applyBorder="1" applyAlignment="1">
      <alignment vertical="center"/>
    </xf>
    <xf numFmtId="0" fontId="11" fillId="0" borderId="1" xfId="2" applyFont="1" applyAlignment="1">
      <alignment horizontal="center" vertical="center" wrapText="1"/>
    </xf>
    <xf numFmtId="174" fontId="0" fillId="0" borderId="22" xfId="22" applyNumberFormat="1" applyFont="1" applyFill="1" applyBorder="1" applyAlignment="1">
      <alignment horizontal="center" vertical="center"/>
    </xf>
    <xf numFmtId="173" fontId="36" fillId="0" borderId="22" xfId="21" applyNumberFormat="1" applyFont="1" applyFill="1" applyBorder="1" applyAlignment="1">
      <alignment horizontal="center" vertical="center"/>
    </xf>
    <xf numFmtId="0" fontId="3" fillId="0" borderId="1" xfId="19" applyAlignment="1">
      <alignment horizontal="right" wrapText="1"/>
    </xf>
    <xf numFmtId="0" fontId="13" fillId="0" borderId="0" xfId="0" applyFont="1" applyAlignment="1">
      <alignment horizontal="left" vertical="center"/>
    </xf>
    <xf numFmtId="0" fontId="48" fillId="0" borderId="51" xfId="0" applyFont="1" applyBorder="1" applyAlignment="1">
      <alignment horizontal="left" vertical="center" wrapText="1"/>
    </xf>
    <xf numFmtId="0" fontId="41" fillId="0" borderId="0" xfId="0" applyFont="1" applyAlignment="1">
      <alignment horizontal="left" vertical="center"/>
    </xf>
    <xf numFmtId="0" fontId="41" fillId="0" borderId="48" xfId="0" applyFont="1" applyBorder="1" applyAlignment="1">
      <alignment horizontal="left" vertical="center" wrapText="1"/>
    </xf>
    <xf numFmtId="0" fontId="48" fillId="0" borderId="48" xfId="0" applyFont="1" applyBorder="1" applyAlignment="1">
      <alignment horizontal="left" vertical="center" wrapText="1"/>
    </xf>
    <xf numFmtId="0" fontId="48" fillId="0" borderId="22" xfId="0" applyFont="1" applyBorder="1" applyAlignment="1">
      <alignment horizontal="left" vertical="center" wrapText="1"/>
    </xf>
    <xf numFmtId="0" fontId="13" fillId="0" borderId="1" xfId="0" applyFont="1" applyBorder="1"/>
    <xf numFmtId="0" fontId="0" fillId="0" borderId="1" xfId="0" applyBorder="1"/>
    <xf numFmtId="0" fontId="7" fillId="13" borderId="22" xfId="0" applyFont="1" applyFill="1" applyBorder="1" applyAlignment="1">
      <alignment horizontal="left" vertical="center"/>
    </xf>
    <xf numFmtId="0" fontId="7" fillId="13" borderId="22" xfId="0" applyFont="1" applyFill="1" applyBorder="1" applyAlignment="1">
      <alignment horizontal="center" vertical="center"/>
    </xf>
    <xf numFmtId="14" fontId="13" fillId="0" borderId="23" xfId="0" applyNumberFormat="1" applyFont="1" applyBorder="1" applyAlignment="1">
      <alignment horizontal="justify" vertical="center" wrapText="1"/>
    </xf>
    <xf numFmtId="0" fontId="12" fillId="0" borderId="26" xfId="0" applyFont="1" applyBorder="1" applyAlignment="1">
      <alignment horizontal="center" vertical="center" wrapText="1"/>
    </xf>
    <xf numFmtId="173" fontId="36" fillId="0" borderId="22" xfId="21" applyNumberFormat="1" applyFont="1" applyBorder="1" applyAlignment="1">
      <alignment horizontal="center" vertical="center"/>
    </xf>
    <xf numFmtId="174" fontId="11" fillId="0" borderId="22" xfId="22" applyNumberFormat="1" applyFont="1" applyBorder="1" applyAlignment="1">
      <alignment vertical="center"/>
    </xf>
    <xf numFmtId="173" fontId="36" fillId="0" borderId="13" xfId="21" applyNumberFormat="1" applyFont="1" applyBorder="1" applyAlignment="1">
      <alignment horizontal="center" vertical="center"/>
    </xf>
    <xf numFmtId="9" fontId="13" fillId="0" borderId="24" xfId="1" applyFont="1" applyBorder="1" applyAlignment="1">
      <alignment vertical="center"/>
    </xf>
    <xf numFmtId="9" fontId="13" fillId="0" borderId="14" xfId="1" applyFont="1" applyBorder="1" applyAlignment="1">
      <alignment vertical="center"/>
    </xf>
    <xf numFmtId="172" fontId="19" fillId="0" borderId="8" xfId="3" applyNumberFormat="1" applyFont="1" applyBorder="1" applyAlignment="1">
      <alignment horizontal="center" vertical="center"/>
    </xf>
    <xf numFmtId="172" fontId="19" fillId="0" borderId="26" xfId="3" applyNumberFormat="1" applyFont="1" applyBorder="1" applyAlignment="1">
      <alignment horizontal="center" vertical="center"/>
    </xf>
    <xf numFmtId="0" fontId="25" fillId="0" borderId="19" xfId="3" applyFont="1" applyBorder="1" applyAlignment="1">
      <alignment horizontal="center" vertical="center" wrapText="1"/>
    </xf>
    <xf numFmtId="0" fontId="49" fillId="0" borderId="22" xfId="0" applyFont="1" applyBorder="1" applyAlignment="1">
      <alignment horizontal="left" vertical="center"/>
    </xf>
    <xf numFmtId="0" fontId="48" fillId="0" borderId="22" xfId="0" applyFont="1" applyBorder="1" applyAlignment="1">
      <alignment vertical="center" wrapText="1"/>
    </xf>
    <xf numFmtId="0" fontId="48" fillId="0" borderId="48" xfId="0" applyFont="1" applyBorder="1" applyAlignment="1">
      <alignment vertical="center" wrapText="1"/>
    </xf>
    <xf numFmtId="0" fontId="49" fillId="13" borderId="22" xfId="0" applyFont="1" applyFill="1" applyBorder="1" applyAlignment="1">
      <alignment horizontal="left" vertical="center"/>
    </xf>
    <xf numFmtId="0" fontId="48" fillId="13" borderId="48" xfId="0" applyFont="1" applyFill="1" applyBorder="1" applyAlignment="1">
      <alignment vertical="center" wrapText="1"/>
    </xf>
    <xf numFmtId="0" fontId="48" fillId="13" borderId="48" xfId="0" applyFont="1" applyFill="1" applyBorder="1" applyAlignment="1">
      <alignment horizontal="left" vertical="center" wrapText="1"/>
    </xf>
    <xf numFmtId="0" fontId="49" fillId="0" borderId="22" xfId="0" applyFont="1" applyBorder="1" applyAlignment="1">
      <alignment horizontal="left" vertical="center" wrapText="1"/>
    </xf>
    <xf numFmtId="0" fontId="49" fillId="13" borderId="22" xfId="0" applyFont="1" applyFill="1" applyBorder="1" applyAlignment="1">
      <alignment horizontal="center" vertical="center"/>
    </xf>
    <xf numFmtId="0" fontId="48" fillId="4" borderId="25" xfId="0" applyFont="1" applyFill="1" applyBorder="1" applyAlignment="1">
      <alignment horizontal="left" vertical="center" wrapText="1"/>
    </xf>
    <xf numFmtId="0" fontId="48" fillId="4" borderId="22" xfId="0" applyFont="1" applyFill="1" applyBorder="1" applyAlignment="1">
      <alignment horizontal="left" vertical="center" wrapText="1"/>
    </xf>
    <xf numFmtId="0" fontId="49" fillId="0" borderId="22" xfId="0" quotePrefix="1" applyFont="1" applyBorder="1" applyAlignment="1">
      <alignment horizontal="left" vertical="center" wrapText="1"/>
    </xf>
    <xf numFmtId="0" fontId="49" fillId="0" borderId="53" xfId="0" applyFont="1" applyBorder="1" applyAlignment="1">
      <alignment horizontal="left" vertical="center"/>
    </xf>
    <xf numFmtId="0" fontId="48" fillId="0" borderId="68" xfId="0" applyFont="1" applyBorder="1" applyAlignment="1">
      <alignment horizontal="left" vertical="center" wrapText="1"/>
    </xf>
    <xf numFmtId="164" fontId="48" fillId="0" borderId="22" xfId="0" applyNumberFormat="1" applyFont="1" applyBorder="1" applyAlignment="1">
      <alignment vertical="center"/>
    </xf>
    <xf numFmtId="174" fontId="13" fillId="0" borderId="22" xfId="22" applyNumberFormat="1" applyFont="1" applyFill="1" applyBorder="1" applyAlignment="1">
      <alignment horizontal="center" vertical="center"/>
    </xf>
    <xf numFmtId="174" fontId="13" fillId="0" borderId="22" xfId="22" applyNumberFormat="1" applyFont="1" applyBorder="1" applyAlignment="1">
      <alignment horizontal="center" vertical="center"/>
    </xf>
    <xf numFmtId="174" fontId="13" fillId="0" borderId="13" xfId="22" applyNumberFormat="1" applyFont="1" applyFill="1" applyBorder="1" applyAlignment="1">
      <alignment vertical="center"/>
    </xf>
    <xf numFmtId="174" fontId="13" fillId="0" borderId="22" xfId="22" applyNumberFormat="1" applyFont="1" applyFill="1" applyBorder="1" applyAlignment="1">
      <alignment vertical="center"/>
    </xf>
    <xf numFmtId="0" fontId="13" fillId="4" borderId="19" xfId="3" applyFont="1" applyFill="1" applyBorder="1" applyAlignment="1">
      <alignment horizontal="center" vertical="center" wrapText="1"/>
    </xf>
    <xf numFmtId="0" fontId="13" fillId="0" borderId="7" xfId="3" applyFont="1" applyBorder="1" applyAlignment="1">
      <alignment horizontal="center" vertical="center" wrapText="1"/>
    </xf>
    <xf numFmtId="0" fontId="54" fillId="0" borderId="19" xfId="3" applyFont="1" applyBorder="1" applyAlignment="1">
      <alignment horizontal="center" vertical="center" wrapText="1"/>
    </xf>
    <xf numFmtId="0" fontId="60" fillId="0" borderId="7" xfId="3" applyFont="1" applyBorder="1" applyAlignment="1">
      <alignment horizontal="center" vertical="top" wrapText="1"/>
    </xf>
    <xf numFmtId="0" fontId="46" fillId="0" borderId="22" xfId="19" applyFont="1" applyBorder="1" applyAlignment="1">
      <alignment horizontal="justify" vertical="top" wrapText="1"/>
    </xf>
    <xf numFmtId="0" fontId="19" fillId="4" borderId="19" xfId="3" applyFont="1" applyFill="1" applyBorder="1" applyAlignment="1">
      <alignment horizontal="center" vertical="top" wrapText="1"/>
    </xf>
    <xf numFmtId="174" fontId="1" fillId="0" borderId="22" xfId="22" applyNumberFormat="1" applyFont="1" applyBorder="1" applyAlignment="1">
      <alignment horizontal="center" vertical="center"/>
    </xf>
    <xf numFmtId="174" fontId="1" fillId="0" borderId="22" xfId="22" applyNumberFormat="1" applyFont="1" applyFill="1" applyBorder="1" applyAlignment="1">
      <alignment vertical="center"/>
    </xf>
    <xf numFmtId="174" fontId="1" fillId="0" borderId="22" xfId="22" applyNumberFormat="1" applyFont="1" applyBorder="1" applyAlignment="1">
      <alignment vertical="center"/>
    </xf>
    <xf numFmtId="174" fontId="1" fillId="0" borderId="13" xfId="22" applyNumberFormat="1" applyFont="1" applyBorder="1" applyAlignment="1">
      <alignment vertical="center"/>
    </xf>
    <xf numFmtId="174" fontId="1" fillId="0" borderId="13" xfId="22" applyNumberFormat="1" applyFont="1" applyFill="1" applyBorder="1" applyAlignment="1">
      <alignment vertical="center"/>
    </xf>
    <xf numFmtId="0" fontId="3" fillId="4" borderId="22" xfId="19" applyFill="1" applyBorder="1" applyAlignment="1">
      <alignment vertical="center"/>
    </xf>
    <xf numFmtId="0" fontId="72" fillId="0" borderId="22" xfId="19" applyFont="1" applyBorder="1" applyAlignment="1">
      <alignment horizontal="justify" vertical="top" wrapText="1"/>
    </xf>
    <xf numFmtId="0" fontId="47" fillId="12" borderId="23" xfId="0" applyFont="1" applyFill="1" applyBorder="1" applyAlignment="1">
      <alignment horizontal="center" vertical="center"/>
    </xf>
    <xf numFmtId="0" fontId="47" fillId="12" borderId="25" xfId="0" applyFont="1" applyFill="1" applyBorder="1" applyAlignment="1">
      <alignment horizontal="center" vertical="center"/>
    </xf>
    <xf numFmtId="0" fontId="7" fillId="5" borderId="23" xfId="0" applyFont="1" applyFill="1" applyBorder="1" applyAlignment="1">
      <alignment horizontal="center" vertical="center" wrapText="1"/>
    </xf>
    <xf numFmtId="0" fontId="7" fillId="5" borderId="25" xfId="0" applyFont="1" applyFill="1" applyBorder="1" applyAlignment="1">
      <alignment horizontal="center" vertical="center" wrapText="1"/>
    </xf>
    <xf numFmtId="0" fontId="49" fillId="5" borderId="23" xfId="0" applyFont="1" applyFill="1" applyBorder="1" applyAlignment="1">
      <alignment horizontal="center" vertical="center" wrapText="1"/>
    </xf>
    <xf numFmtId="0" fontId="49" fillId="5" borderId="25" xfId="0" applyFont="1" applyFill="1" applyBorder="1" applyAlignment="1">
      <alignment horizontal="center" vertical="center" wrapText="1"/>
    </xf>
    <xf numFmtId="0" fontId="49" fillId="13" borderId="23" xfId="0" applyFont="1" applyFill="1" applyBorder="1" applyAlignment="1">
      <alignment horizontal="center" vertical="center"/>
    </xf>
    <xf numFmtId="0" fontId="49" fillId="13" borderId="25" xfId="0" applyFont="1" applyFill="1" applyBorder="1" applyAlignment="1">
      <alignment horizontal="center" vertical="center"/>
    </xf>
    <xf numFmtId="0" fontId="49" fillId="13" borderId="23" xfId="0" applyFont="1" applyFill="1" applyBorder="1" applyAlignment="1">
      <alignment horizontal="left" vertical="center"/>
    </xf>
    <xf numFmtId="0" fontId="49" fillId="13" borderId="25" xfId="0" applyFont="1" applyFill="1" applyBorder="1" applyAlignment="1">
      <alignment horizontal="left" vertical="center"/>
    </xf>
    <xf numFmtId="0" fontId="49" fillId="13" borderId="23" xfId="0" applyFont="1" applyFill="1" applyBorder="1" applyAlignment="1">
      <alignment horizontal="left" vertical="center" wrapText="1"/>
    </xf>
    <xf numFmtId="0" fontId="49" fillId="13" borderId="25" xfId="0" applyFont="1" applyFill="1" applyBorder="1" applyAlignment="1">
      <alignment horizontal="left" vertical="center" wrapText="1"/>
    </xf>
    <xf numFmtId="0" fontId="49" fillId="5" borderId="23" xfId="0" applyFont="1" applyFill="1" applyBorder="1" applyAlignment="1">
      <alignment horizontal="center" vertical="center"/>
    </xf>
    <xf numFmtId="0" fontId="49" fillId="5" borderId="25" xfId="0" applyFont="1" applyFill="1" applyBorder="1" applyAlignment="1">
      <alignment horizontal="center" vertical="center"/>
    </xf>
    <xf numFmtId="0" fontId="7" fillId="0" borderId="53" xfId="0" applyFont="1" applyBorder="1" applyAlignment="1">
      <alignment horizontal="center" vertical="center"/>
    </xf>
    <xf numFmtId="0" fontId="7" fillId="0" borderId="68" xfId="0" applyFont="1" applyBorder="1" applyAlignment="1">
      <alignment horizontal="center" vertical="center"/>
    </xf>
    <xf numFmtId="0" fontId="48" fillId="4" borderId="23" xfId="0" applyFont="1" applyFill="1" applyBorder="1" applyAlignment="1">
      <alignment horizontal="left" vertical="center" wrapText="1"/>
    </xf>
    <xf numFmtId="0" fontId="48" fillId="4" borderId="25" xfId="0" applyFont="1" applyFill="1" applyBorder="1" applyAlignment="1">
      <alignment horizontal="left" vertical="center" wrapText="1"/>
    </xf>
    <xf numFmtId="9" fontId="30" fillId="5" borderId="23" xfId="3" applyNumberFormat="1" applyFont="1" applyFill="1" applyBorder="1" applyAlignment="1">
      <alignment horizontal="center" vertical="center"/>
    </xf>
    <xf numFmtId="0" fontId="0" fillId="0" borderId="25" xfId="0" applyBorder="1" applyAlignment="1">
      <alignment horizontal="center" vertical="center"/>
    </xf>
    <xf numFmtId="0" fontId="29" fillId="3" borderId="51" xfId="2" applyFont="1" applyFill="1" applyBorder="1" applyAlignment="1">
      <alignment horizontal="center" vertical="center" wrapText="1"/>
    </xf>
    <xf numFmtId="0" fontId="29" fillId="3" borderId="48" xfId="2" applyFont="1" applyFill="1" applyBorder="1" applyAlignment="1">
      <alignment horizontal="center" vertical="center" wrapText="1"/>
    </xf>
    <xf numFmtId="0" fontId="25" fillId="4" borderId="5" xfId="3" applyFont="1" applyFill="1" applyBorder="1" applyAlignment="1">
      <alignment horizontal="left" vertical="top" wrapText="1"/>
    </xf>
    <xf numFmtId="0" fontId="25" fillId="4" borderId="7" xfId="3" applyFont="1" applyFill="1" applyBorder="1" applyAlignment="1">
      <alignment horizontal="left" vertical="top" wrapText="1"/>
    </xf>
    <xf numFmtId="0" fontId="19" fillId="0" borderId="23" xfId="3" applyFont="1" applyBorder="1" applyAlignment="1">
      <alignment horizontal="center" vertical="center" wrapText="1"/>
    </xf>
    <xf numFmtId="0" fontId="19" fillId="0" borderId="25" xfId="3" applyFont="1" applyBorder="1" applyAlignment="1">
      <alignment horizontal="center" vertical="center" wrapText="1"/>
    </xf>
    <xf numFmtId="0" fontId="44" fillId="0" borderId="23" xfId="3" applyFont="1" applyBorder="1" applyAlignment="1">
      <alignment horizontal="center" vertical="center" wrapText="1"/>
    </xf>
    <xf numFmtId="0" fontId="19" fillId="0" borderId="25" xfId="3" applyFont="1" applyBorder="1" applyAlignment="1">
      <alignment horizontal="center" vertical="center"/>
    </xf>
    <xf numFmtId="0" fontId="19" fillId="0" borderId="23" xfId="3" applyFont="1" applyBorder="1" applyAlignment="1">
      <alignment horizontal="center" vertical="center"/>
    </xf>
    <xf numFmtId="0" fontId="59" fillId="0" borderId="23" xfId="16" applyFont="1" applyBorder="1" applyAlignment="1">
      <alignment horizontal="center" vertical="center" wrapText="1"/>
    </xf>
    <xf numFmtId="0" fontId="59" fillId="0" borderId="25" xfId="16" applyFont="1" applyBorder="1" applyAlignment="1">
      <alignment horizontal="center" vertical="center"/>
    </xf>
    <xf numFmtId="0" fontId="19" fillId="4" borderId="23" xfId="0" applyFont="1" applyFill="1" applyBorder="1" applyAlignment="1">
      <alignment horizontal="center" vertical="center" wrapText="1"/>
    </xf>
    <xf numFmtId="0" fontId="19" fillId="4" borderId="25" xfId="0" applyFont="1" applyFill="1" applyBorder="1" applyAlignment="1">
      <alignment horizontal="center" vertical="center" wrapText="1"/>
    </xf>
    <xf numFmtId="0" fontId="25" fillId="14" borderId="23" xfId="0" applyFont="1" applyFill="1" applyBorder="1" applyAlignment="1">
      <alignment horizontal="center" vertical="center" wrapText="1"/>
    </xf>
    <xf numFmtId="0" fontId="25" fillId="14" borderId="25" xfId="0" applyFont="1" applyFill="1" applyBorder="1" applyAlignment="1">
      <alignment horizontal="center" vertical="center" wrapText="1"/>
    </xf>
    <xf numFmtId="0" fontId="54" fillId="0" borderId="23" xfId="0" applyFont="1" applyBorder="1" applyAlignment="1">
      <alignment horizontal="center" wrapText="1"/>
    </xf>
    <xf numFmtId="0" fontId="54" fillId="0" borderId="25" xfId="0" applyFont="1" applyBorder="1" applyAlignment="1">
      <alignment horizontal="center"/>
    </xf>
    <xf numFmtId="0" fontId="19" fillId="0" borderId="22" xfId="0" applyFont="1" applyBorder="1" applyAlignment="1">
      <alignment horizontal="center"/>
    </xf>
    <xf numFmtId="0" fontId="18" fillId="0" borderId="23" xfId="23" applyFont="1" applyFill="1" applyBorder="1" applyAlignment="1">
      <alignment horizontal="center" vertical="center" wrapText="1"/>
    </xf>
    <xf numFmtId="0" fontId="19" fillId="0" borderId="5" xfId="3" applyFont="1" applyBorder="1" applyAlignment="1">
      <alignment horizontal="center" vertical="center"/>
    </xf>
    <xf numFmtId="0" fontId="19" fillId="0" borderId="7" xfId="3" applyFont="1" applyBorder="1" applyAlignment="1">
      <alignment horizontal="center" vertical="center"/>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31" fillId="0" borderId="23" xfId="3" applyFont="1" applyBorder="1" applyAlignment="1">
      <alignment horizontal="center" vertical="center" wrapText="1"/>
    </xf>
    <xf numFmtId="0" fontId="31" fillId="0" borderId="25" xfId="3" applyFont="1" applyBorder="1" applyAlignment="1">
      <alignment horizontal="center" vertical="center" wrapText="1"/>
    </xf>
    <xf numFmtId="0" fontId="12" fillId="0" borderId="26" xfId="0" applyFont="1" applyBorder="1" applyAlignment="1">
      <alignment horizontal="center" vertical="center" wrapText="1"/>
    </xf>
    <xf numFmtId="0" fontId="12" fillId="5" borderId="5"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30" fillId="5" borderId="22" xfId="2" applyFont="1" applyFill="1" applyBorder="1" applyAlignment="1">
      <alignment horizontal="center" vertical="center" wrapText="1"/>
    </xf>
    <xf numFmtId="170" fontId="30" fillId="5" borderId="23" xfId="3" applyNumberFormat="1" applyFont="1" applyFill="1" applyBorder="1" applyAlignment="1">
      <alignment horizontal="center" vertical="center" wrapText="1"/>
    </xf>
    <xf numFmtId="170" fontId="30" fillId="5" borderId="25" xfId="3" applyNumberFormat="1" applyFont="1" applyFill="1" applyBorder="1" applyAlignment="1">
      <alignment horizontal="center" vertical="center" wrapText="1"/>
    </xf>
    <xf numFmtId="170" fontId="30" fillId="5" borderId="23" xfId="3" applyNumberFormat="1" applyFont="1" applyFill="1" applyBorder="1" applyAlignment="1">
      <alignment horizontal="center" vertical="center"/>
    </xf>
    <xf numFmtId="170" fontId="30" fillId="5" borderId="25" xfId="3" applyNumberFormat="1" applyFont="1" applyFill="1" applyBorder="1" applyAlignment="1">
      <alignment horizontal="center" vertical="center"/>
    </xf>
    <xf numFmtId="0" fontId="44" fillId="0" borderId="23" xfId="3" applyFont="1" applyBorder="1" applyAlignment="1">
      <alignment horizontal="center" vertical="top" wrapText="1"/>
    </xf>
    <xf numFmtId="0" fontId="19" fillId="0" borderId="25" xfId="3" applyFont="1" applyBorder="1" applyAlignment="1">
      <alignment horizontal="center" vertical="top" wrapText="1"/>
    </xf>
    <xf numFmtId="0" fontId="31" fillId="0" borderId="23" xfId="3" applyFont="1" applyBorder="1" applyAlignment="1">
      <alignment horizontal="left" vertical="center" wrapText="1"/>
    </xf>
    <xf numFmtId="0" fontId="31" fillId="0" borderId="25" xfId="3" applyFont="1" applyBorder="1" applyAlignment="1">
      <alignment horizontal="left" vertical="center" wrapText="1"/>
    </xf>
    <xf numFmtId="0" fontId="33" fillId="0" borderId="5" xfId="0" applyFont="1" applyBorder="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12" fillId="0" borderId="2" xfId="2" applyFont="1" applyBorder="1" applyAlignment="1">
      <alignment horizontal="center" vertical="center"/>
    </xf>
    <xf numFmtId="0" fontId="12" fillId="0" borderId="18" xfId="2" applyFont="1" applyBorder="1" applyAlignment="1">
      <alignment horizontal="center" vertical="center"/>
    </xf>
    <xf numFmtId="0" fontId="12" fillId="0" borderId="17" xfId="2" applyFont="1" applyBorder="1" applyAlignment="1">
      <alignment horizontal="center" vertical="center"/>
    </xf>
    <xf numFmtId="0" fontId="12" fillId="0" borderId="8" xfId="2" applyFont="1" applyBorder="1" applyAlignment="1">
      <alignment horizontal="center" vertical="center"/>
    </xf>
    <xf numFmtId="0" fontId="12" fillId="0" borderId="1" xfId="2" applyFont="1" applyAlignment="1">
      <alignment horizontal="center" vertical="center"/>
    </xf>
    <xf numFmtId="0" fontId="12" fillId="0" borderId="16" xfId="2" applyFont="1" applyBorder="1" applyAlignment="1">
      <alignment horizontal="center" vertical="center"/>
    </xf>
    <xf numFmtId="0" fontId="12" fillId="0" borderId="11" xfId="2" applyFont="1" applyBorder="1" applyAlignment="1">
      <alignment horizontal="center" vertical="center"/>
    </xf>
    <xf numFmtId="0" fontId="12" fillId="0" borderId="20" xfId="2" applyFont="1" applyBorder="1" applyAlignment="1">
      <alignment horizontal="center" vertical="center"/>
    </xf>
    <xf numFmtId="0" fontId="12" fillId="0" borderId="19" xfId="2" applyFont="1" applyBorder="1" applyAlignment="1">
      <alignment horizontal="center" vertical="center"/>
    </xf>
    <xf numFmtId="0" fontId="11" fillId="0" borderId="2" xfId="2" applyFont="1" applyBorder="1" applyAlignment="1">
      <alignment horizontal="left" vertical="center" wrapText="1"/>
    </xf>
    <xf numFmtId="0" fontId="12" fillId="0" borderId="18" xfId="2" applyFont="1" applyBorder="1" applyAlignment="1">
      <alignment horizontal="left" vertical="center" wrapText="1"/>
    </xf>
    <xf numFmtId="0" fontId="12" fillId="0" borderId="17" xfId="2" applyFont="1" applyBorder="1" applyAlignment="1">
      <alignment horizontal="left" vertical="center" wrapText="1"/>
    </xf>
    <xf numFmtId="0" fontId="12" fillId="0" borderId="8" xfId="2" applyFont="1" applyBorder="1" applyAlignment="1">
      <alignment horizontal="left" vertical="center" wrapText="1"/>
    </xf>
    <xf numFmtId="0" fontId="12" fillId="0" borderId="1" xfId="2" applyFont="1" applyAlignment="1">
      <alignment horizontal="left" vertical="center" wrapText="1"/>
    </xf>
    <xf numFmtId="0" fontId="12" fillId="0" borderId="16" xfId="2" applyFont="1" applyBorder="1" applyAlignment="1">
      <alignment horizontal="left" vertical="center" wrapText="1"/>
    </xf>
    <xf numFmtId="0" fontId="12" fillId="0" borderId="11" xfId="2" applyFont="1" applyBorder="1" applyAlignment="1">
      <alignment horizontal="left" vertical="center" wrapText="1"/>
    </xf>
    <xf numFmtId="0" fontId="12" fillId="0" borderId="20" xfId="2" applyFont="1" applyBorder="1" applyAlignment="1">
      <alignment horizontal="left" vertical="center" wrapText="1"/>
    </xf>
    <xf numFmtId="0" fontId="12" fillId="0" borderId="19" xfId="2" applyFont="1" applyBorder="1" applyAlignment="1">
      <alignment horizontal="left" vertical="center" wrapText="1"/>
    </xf>
    <xf numFmtId="0" fontId="11" fillId="0" borderId="26" xfId="2" applyFont="1" applyBorder="1" applyAlignment="1">
      <alignment horizontal="center" vertical="center" wrapText="1"/>
    </xf>
    <xf numFmtId="0" fontId="11" fillId="0" borderId="26" xfId="2" applyFont="1" applyBorder="1" applyAlignment="1">
      <alignment horizontal="left" vertical="center" wrapText="1"/>
    </xf>
    <xf numFmtId="0" fontId="11" fillId="0" borderId="2"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11" xfId="2" applyFont="1" applyBorder="1" applyAlignment="1">
      <alignment horizontal="center" vertical="center" wrapText="1"/>
    </xf>
    <xf numFmtId="0" fontId="12" fillId="5" borderId="26" xfId="2" applyFont="1" applyFill="1" applyBorder="1" applyAlignment="1">
      <alignment horizontal="center" vertical="center" wrapText="1"/>
    </xf>
    <xf numFmtId="0" fontId="12" fillId="5" borderId="26" xfId="2" applyFont="1" applyFill="1" applyBorder="1" applyAlignment="1">
      <alignment horizontal="left" vertical="center" wrapText="1"/>
    </xf>
    <xf numFmtId="0" fontId="13" fillId="0" borderId="26" xfId="3" applyFont="1" applyBorder="1" applyAlignment="1">
      <alignment horizontal="center" vertical="center" wrapText="1"/>
    </xf>
    <xf numFmtId="0" fontId="11" fillId="0" borderId="70" xfId="2" applyFont="1" applyBorder="1" applyAlignment="1">
      <alignment horizontal="center" vertical="center" wrapText="1"/>
    </xf>
    <xf numFmtId="0" fontId="12" fillId="4" borderId="1" xfId="2" applyFont="1" applyFill="1" applyAlignment="1">
      <alignment horizontal="left" vertical="center" wrapText="1"/>
    </xf>
    <xf numFmtId="0" fontId="12" fillId="5" borderId="2" xfId="2" applyFont="1" applyFill="1" applyBorder="1" applyAlignment="1">
      <alignment horizontal="left" vertical="center" wrapText="1"/>
    </xf>
    <xf numFmtId="0" fontId="12" fillId="5" borderId="8" xfId="2" applyFont="1" applyFill="1" applyBorder="1" applyAlignment="1">
      <alignment horizontal="left" vertical="center" wrapText="1"/>
    </xf>
    <xf numFmtId="0" fontId="12" fillId="5" borderId="11" xfId="2" applyFont="1" applyFill="1" applyBorder="1" applyAlignment="1">
      <alignment horizontal="left" vertical="center" wrapText="1"/>
    </xf>
    <xf numFmtId="0" fontId="12" fillId="4" borderId="5" xfId="2" applyFont="1" applyFill="1" applyBorder="1" applyAlignment="1">
      <alignment horizontal="center" vertical="center" wrapText="1"/>
    </xf>
    <xf numFmtId="0" fontId="12" fillId="4" borderId="6" xfId="2" applyFont="1" applyFill="1" applyBorder="1" applyAlignment="1">
      <alignment horizontal="center" vertical="center" wrapText="1"/>
    </xf>
    <xf numFmtId="0" fontId="12" fillId="4" borderId="7" xfId="2" applyFont="1" applyFill="1" applyBorder="1" applyAlignment="1">
      <alignment horizontal="center" vertical="center" wrapText="1"/>
    </xf>
    <xf numFmtId="1" fontId="6" fillId="4" borderId="5" xfId="3" applyNumberFormat="1" applyFont="1" applyFill="1" applyBorder="1" applyAlignment="1">
      <alignment horizontal="center" vertical="center"/>
    </xf>
    <xf numFmtId="1" fontId="6" fillId="4" borderId="6" xfId="3" applyNumberFormat="1" applyFont="1" applyFill="1" applyBorder="1" applyAlignment="1">
      <alignment horizontal="center" vertical="center"/>
    </xf>
    <xf numFmtId="1" fontId="6" fillId="4" borderId="7" xfId="3" applyNumberFormat="1" applyFont="1" applyFill="1" applyBorder="1" applyAlignment="1">
      <alignment horizontal="center" vertical="center"/>
    </xf>
    <xf numFmtId="0" fontId="19" fillId="0" borderId="22" xfId="3" applyFont="1" applyBorder="1" applyAlignment="1">
      <alignment horizontal="center" vertical="center"/>
    </xf>
    <xf numFmtId="0" fontId="31" fillId="2" borderId="23" xfId="0" applyFont="1" applyFill="1" applyBorder="1" applyAlignment="1">
      <alignment horizontal="center" vertical="center" wrapText="1"/>
    </xf>
    <xf numFmtId="0" fontId="31" fillId="2" borderId="25" xfId="0" applyFont="1" applyFill="1" applyBorder="1" applyAlignment="1">
      <alignment horizontal="center" vertical="center" wrapText="1"/>
    </xf>
    <xf numFmtId="0" fontId="19" fillId="2" borderId="23"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30" fillId="5" borderId="5" xfId="3" applyFont="1" applyFill="1" applyBorder="1" applyAlignment="1">
      <alignment horizontal="center" vertical="center" wrapText="1"/>
    </xf>
    <xf numFmtId="0" fontId="30" fillId="5" borderId="7" xfId="3" applyFont="1" applyFill="1" applyBorder="1" applyAlignment="1">
      <alignment horizontal="center" vertical="center" wrapText="1"/>
    </xf>
    <xf numFmtId="0" fontId="20" fillId="5" borderId="5" xfId="3" applyFont="1" applyFill="1" applyBorder="1" applyAlignment="1">
      <alignment horizontal="center" vertical="center"/>
    </xf>
    <xf numFmtId="0" fontId="20" fillId="5" borderId="6" xfId="3" applyFont="1" applyFill="1" applyBorder="1" applyAlignment="1">
      <alignment horizontal="center" vertical="center"/>
    </xf>
    <xf numFmtId="0" fontId="20" fillId="5" borderId="7" xfId="3" applyFont="1" applyFill="1" applyBorder="1" applyAlignment="1">
      <alignment horizontal="center" vertical="center"/>
    </xf>
    <xf numFmtId="0" fontId="20" fillId="0" borderId="5" xfId="3" applyFont="1" applyBorder="1" applyAlignment="1">
      <alignment horizontal="center" vertical="center" wrapText="1"/>
    </xf>
    <xf numFmtId="0" fontId="20" fillId="0" borderId="6" xfId="3" applyFont="1" applyBorder="1" applyAlignment="1">
      <alignment horizontal="center" vertical="center" wrapText="1"/>
    </xf>
    <xf numFmtId="0" fontId="20" fillId="0" borderId="7" xfId="3" applyFont="1" applyBorder="1" applyAlignment="1">
      <alignment horizontal="center" vertical="center" wrapText="1"/>
    </xf>
    <xf numFmtId="9" fontId="20" fillId="4" borderId="11" xfId="3" applyNumberFormat="1" applyFont="1" applyFill="1" applyBorder="1" applyAlignment="1">
      <alignment horizontal="center" vertical="center"/>
    </xf>
    <xf numFmtId="9" fontId="20" fillId="4" borderId="19" xfId="3" applyNumberFormat="1" applyFont="1" applyFill="1" applyBorder="1" applyAlignment="1">
      <alignment horizontal="center" vertical="center"/>
    </xf>
    <xf numFmtId="0" fontId="19" fillId="0" borderId="5" xfId="3" applyFont="1" applyBorder="1" applyAlignment="1">
      <alignment horizontal="justify" vertical="center" wrapText="1"/>
    </xf>
    <xf numFmtId="0" fontId="19" fillId="0" borderId="7" xfId="3" applyFont="1" applyBorder="1" applyAlignment="1">
      <alignment horizontal="justify" vertical="center" wrapText="1"/>
    </xf>
    <xf numFmtId="0" fontId="19" fillId="0" borderId="5" xfId="3" applyFont="1" applyBorder="1" applyAlignment="1">
      <alignment horizontal="justify" vertical="top" wrapText="1"/>
    </xf>
    <xf numFmtId="0" fontId="19" fillId="0" borderId="7" xfId="3" applyFont="1" applyBorder="1" applyAlignment="1">
      <alignment horizontal="justify" vertical="top" wrapText="1"/>
    </xf>
    <xf numFmtId="0" fontId="20" fillId="0" borderId="5" xfId="3" applyFont="1" applyBorder="1" applyAlignment="1">
      <alignment horizontal="left" vertical="center"/>
    </xf>
    <xf numFmtId="0" fontId="20" fillId="0" borderId="6" xfId="3" applyFont="1" applyBorder="1" applyAlignment="1">
      <alignment horizontal="left" vertical="center"/>
    </xf>
    <xf numFmtId="0" fontId="20" fillId="0" borderId="7" xfId="3" applyFont="1" applyBorder="1" applyAlignment="1">
      <alignment horizontal="left" vertical="center"/>
    </xf>
    <xf numFmtId="0" fontId="19" fillId="0" borderId="5" xfId="3" applyFont="1" applyBorder="1" applyAlignment="1">
      <alignment horizontal="center" vertical="center" wrapText="1"/>
    </xf>
    <xf numFmtId="0" fontId="19" fillId="0" borderId="7" xfId="3" applyFont="1" applyBorder="1" applyAlignment="1">
      <alignment horizontal="center" vertical="center" wrapText="1"/>
    </xf>
    <xf numFmtId="0" fontId="30" fillId="5" borderId="29" xfId="3" applyFont="1" applyFill="1" applyBorder="1" applyAlignment="1">
      <alignment horizontal="center" vertical="center" wrapText="1"/>
    </xf>
    <xf numFmtId="0" fontId="30" fillId="5" borderId="28" xfId="3" applyFont="1" applyFill="1" applyBorder="1" applyAlignment="1">
      <alignment horizontal="center" vertical="center" wrapText="1"/>
    </xf>
    <xf numFmtId="0" fontId="20" fillId="0" borderId="26" xfId="3" applyFont="1" applyBorder="1" applyAlignment="1">
      <alignment horizontal="center" vertical="center"/>
    </xf>
    <xf numFmtId="0" fontId="25" fillId="4" borderId="5" xfId="3" applyFont="1" applyFill="1" applyBorder="1" applyAlignment="1">
      <alignment horizontal="justify" vertical="top" wrapText="1"/>
    </xf>
    <xf numFmtId="0" fontId="25" fillId="4" borderId="7" xfId="3" applyFont="1" applyFill="1" applyBorder="1" applyAlignment="1">
      <alignment horizontal="justify" vertical="top" wrapText="1"/>
    </xf>
    <xf numFmtId="0" fontId="19" fillId="0" borderId="6" xfId="3" applyFont="1" applyBorder="1" applyAlignment="1">
      <alignment horizontal="center" vertical="center"/>
    </xf>
    <xf numFmtId="0" fontId="71" fillId="0" borderId="23" xfId="3" applyFont="1" applyBorder="1" applyAlignment="1">
      <alignment horizontal="center" vertical="center" wrapText="1"/>
    </xf>
    <xf numFmtId="0" fontId="19" fillId="0" borderId="23" xfId="0" applyFont="1" applyBorder="1" applyAlignment="1">
      <alignment horizontal="center"/>
    </xf>
    <xf numFmtId="0" fontId="19" fillId="0" borderId="25" xfId="0" applyFont="1" applyBorder="1" applyAlignment="1">
      <alignment horizontal="center"/>
    </xf>
    <xf numFmtId="0" fontId="19" fillId="0" borderId="22" xfId="3" applyFont="1" applyBorder="1" applyAlignment="1">
      <alignment horizontal="center" vertical="center" wrapText="1"/>
    </xf>
    <xf numFmtId="0" fontId="56" fillId="0" borderId="23" xfId="3" applyFont="1" applyBorder="1" applyAlignment="1">
      <alignment horizontal="center" vertical="top" wrapText="1"/>
    </xf>
    <xf numFmtId="0" fontId="56" fillId="0" borderId="25" xfId="3" applyFont="1" applyBorder="1" applyAlignment="1">
      <alignment horizontal="center" vertical="top"/>
    </xf>
    <xf numFmtId="43" fontId="19" fillId="0" borderId="22" xfId="18" applyFont="1" applyBorder="1" applyAlignment="1">
      <alignment horizontal="center"/>
    </xf>
    <xf numFmtId="43" fontId="19" fillId="0" borderId="23" xfId="18" applyFont="1" applyBorder="1" applyAlignment="1">
      <alignment horizontal="center"/>
    </xf>
    <xf numFmtId="43" fontId="19" fillId="0" borderId="25" xfId="18" applyFont="1" applyBorder="1" applyAlignment="1">
      <alignment horizontal="center"/>
    </xf>
    <xf numFmtId="9" fontId="20" fillId="0" borderId="11" xfId="3" applyNumberFormat="1" applyFont="1" applyBorder="1" applyAlignment="1">
      <alignment horizontal="center" vertical="center"/>
    </xf>
    <xf numFmtId="9" fontId="20" fillId="0" borderId="19" xfId="3" applyNumberFormat="1" applyFont="1" applyBorder="1" applyAlignment="1">
      <alignment horizontal="center" vertical="center"/>
    </xf>
    <xf numFmtId="0" fontId="56" fillId="0" borderId="5" xfId="3" applyFont="1" applyBorder="1" applyAlignment="1">
      <alignment horizontal="justify" vertical="center" wrapText="1"/>
    </xf>
    <xf numFmtId="0" fontId="56" fillId="0" borderId="7" xfId="3" applyFont="1" applyBorder="1" applyAlignment="1">
      <alignment horizontal="justify" vertical="center" wrapText="1"/>
    </xf>
    <xf numFmtId="0" fontId="54" fillId="0" borderId="5" xfId="3" applyFont="1" applyBorder="1" applyAlignment="1">
      <alignment horizontal="justify" vertical="center" wrapText="1"/>
    </xf>
    <xf numFmtId="0" fontId="54" fillId="0" borderId="7" xfId="3" applyFont="1" applyBorder="1" applyAlignment="1">
      <alignment horizontal="justify" vertical="center" wrapText="1"/>
    </xf>
    <xf numFmtId="0" fontId="60" fillId="0" borderId="5" xfId="3" applyFont="1" applyBorder="1" applyAlignment="1">
      <alignment horizontal="justify" vertical="top" wrapText="1"/>
    </xf>
    <xf numFmtId="0" fontId="54" fillId="0" borderId="7" xfId="3" applyFont="1" applyBorder="1" applyAlignment="1">
      <alignment horizontal="justify" vertical="top" wrapText="1"/>
    </xf>
    <xf numFmtId="9" fontId="0" fillId="0" borderId="25" xfId="0" applyNumberFormat="1" applyBorder="1" applyAlignment="1">
      <alignment horizontal="center" vertical="center"/>
    </xf>
    <xf numFmtId="0" fontId="25" fillId="0" borderId="23" xfId="3" applyFont="1" applyBorder="1" applyAlignment="1">
      <alignment horizontal="justify" vertical="center" wrapText="1"/>
    </xf>
    <xf numFmtId="0" fontId="51" fillId="0" borderId="25" xfId="3" applyFont="1" applyBorder="1" applyAlignment="1">
      <alignment horizontal="justify" vertical="center" wrapText="1"/>
    </xf>
    <xf numFmtId="0" fontId="25" fillId="0" borderId="23" xfId="3" applyFont="1" applyBorder="1" applyAlignment="1">
      <alignment horizontal="center" vertical="center" wrapText="1"/>
    </xf>
    <xf numFmtId="0" fontId="51" fillId="0" borderId="25" xfId="3" applyFont="1" applyBorder="1" applyAlignment="1">
      <alignment horizontal="center" vertical="center" wrapText="1"/>
    </xf>
    <xf numFmtId="0" fontId="25" fillId="0" borderId="23" xfId="3" applyFont="1" applyBorder="1" applyAlignment="1">
      <alignment horizontal="justify" vertical="top" wrapText="1"/>
    </xf>
    <xf numFmtId="0" fontId="51" fillId="0" borderId="25" xfId="3" applyFont="1" applyBorder="1" applyAlignment="1">
      <alignment horizontal="justify" vertical="top" wrapText="1"/>
    </xf>
    <xf numFmtId="0" fontId="19" fillId="0" borderId="23" xfId="3" applyFont="1" applyBorder="1" applyAlignment="1">
      <alignment horizontal="center" vertical="top" wrapText="1"/>
    </xf>
    <xf numFmtId="0" fontId="61" fillId="0" borderId="22" xfId="3" applyFont="1" applyBorder="1" applyAlignment="1">
      <alignment horizontal="center" vertical="top" wrapText="1"/>
    </xf>
    <xf numFmtId="0" fontId="55" fillId="0" borderId="22" xfId="3" applyFont="1" applyBorder="1" applyAlignment="1">
      <alignment horizontal="center" vertical="top"/>
    </xf>
    <xf numFmtId="0" fontId="19" fillId="0" borderId="22" xfId="0" applyFont="1" applyBorder="1" applyAlignment="1">
      <alignment horizontal="center" vertical="center" wrapText="1"/>
    </xf>
    <xf numFmtId="0" fontId="13" fillId="0" borderId="22" xfId="0" applyFont="1" applyBorder="1" applyAlignment="1">
      <alignment horizontal="center" vertical="top" wrapText="1"/>
    </xf>
    <xf numFmtId="0" fontId="13" fillId="0" borderId="5" xfId="3" applyFont="1" applyBorder="1" applyAlignment="1">
      <alignment horizontal="center" vertical="center" wrapText="1"/>
    </xf>
    <xf numFmtId="0" fontId="13" fillId="0" borderId="7" xfId="3" applyFont="1" applyBorder="1" applyAlignment="1">
      <alignment horizontal="center" vertical="center" wrapText="1"/>
    </xf>
    <xf numFmtId="0" fontId="12" fillId="5" borderId="29" xfId="3" applyFont="1" applyFill="1" applyBorder="1" applyAlignment="1">
      <alignment horizontal="center" vertical="center" wrapText="1"/>
    </xf>
    <xf numFmtId="0" fontId="12" fillId="5" borderId="28" xfId="3" applyFont="1" applyFill="1" applyBorder="1" applyAlignment="1">
      <alignment horizontal="center" vertical="center" wrapText="1"/>
    </xf>
    <xf numFmtId="0" fontId="7" fillId="5" borderId="5" xfId="3" applyFont="1" applyFill="1" applyBorder="1" applyAlignment="1">
      <alignment horizontal="center" vertical="center" wrapText="1"/>
    </xf>
    <xf numFmtId="0" fontId="7" fillId="5" borderId="6" xfId="3" applyFont="1" applyFill="1" applyBorder="1" applyAlignment="1">
      <alignment horizontal="center" vertical="center" wrapText="1"/>
    </xf>
    <xf numFmtId="0" fontId="7" fillId="5" borderId="7" xfId="3" applyFont="1" applyFill="1" applyBorder="1" applyAlignment="1">
      <alignment horizontal="center" vertical="center" wrapText="1"/>
    </xf>
    <xf numFmtId="0" fontId="7" fillId="0" borderId="5" xfId="3" applyFont="1" applyBorder="1" applyAlignment="1">
      <alignment horizontal="center" vertical="center" wrapText="1"/>
    </xf>
    <xf numFmtId="0" fontId="7" fillId="0" borderId="6" xfId="3" applyFont="1" applyBorder="1" applyAlignment="1">
      <alignment horizontal="center" vertical="center" wrapText="1"/>
    </xf>
    <xf numFmtId="0" fontId="7" fillId="0" borderId="7" xfId="3" applyFont="1" applyBorder="1" applyAlignment="1">
      <alignment horizontal="center" vertical="center" wrapText="1"/>
    </xf>
    <xf numFmtId="0" fontId="12" fillId="5" borderId="5" xfId="3" applyFont="1" applyFill="1" applyBorder="1" applyAlignment="1">
      <alignment horizontal="center" vertical="center" wrapText="1"/>
    </xf>
    <xf numFmtId="0" fontId="12" fillId="5" borderId="7" xfId="3" applyFont="1" applyFill="1" applyBorder="1" applyAlignment="1">
      <alignment horizontal="center" vertical="center" wrapText="1"/>
    </xf>
    <xf numFmtId="0" fontId="7" fillId="0" borderId="5" xfId="3" applyFont="1" applyBorder="1" applyAlignment="1">
      <alignment horizontal="center" vertical="center"/>
    </xf>
    <xf numFmtId="0" fontId="7" fillId="0" borderId="6" xfId="3" applyFont="1" applyBorder="1" applyAlignment="1">
      <alignment horizontal="center" vertical="center"/>
    </xf>
    <xf numFmtId="0" fontId="7" fillId="0" borderId="7" xfId="3" applyFont="1" applyBorder="1" applyAlignment="1">
      <alignment horizontal="center" vertical="center"/>
    </xf>
    <xf numFmtId="0" fontId="12" fillId="5" borderId="2" xfId="2" applyFont="1" applyFill="1" applyBorder="1" applyAlignment="1">
      <alignment horizontal="center" vertical="center" wrapText="1"/>
    </xf>
    <xf numFmtId="0" fontId="12" fillId="5" borderId="8"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3" fillId="0" borderId="6" xfId="3" applyFont="1" applyBorder="1" applyAlignment="1">
      <alignment horizontal="center" vertical="center" wrapText="1"/>
    </xf>
    <xf numFmtId="1" fontId="12" fillId="0" borderId="29" xfId="2" applyNumberFormat="1" applyFont="1" applyBorder="1" applyAlignment="1">
      <alignment horizontal="center" vertical="center" wrapText="1"/>
    </xf>
    <xf numFmtId="1" fontId="12" fillId="0" borderId="27" xfId="2" applyNumberFormat="1" applyFont="1" applyBorder="1" applyAlignment="1">
      <alignment horizontal="center" vertical="center" wrapText="1"/>
    </xf>
    <xf numFmtId="1" fontId="12" fillId="0" borderId="28" xfId="2" applyNumberFormat="1" applyFont="1" applyBorder="1" applyAlignment="1">
      <alignment horizontal="center" vertical="center" wrapText="1"/>
    </xf>
    <xf numFmtId="0" fontId="7" fillId="5" borderId="26" xfId="3" applyFont="1" applyFill="1" applyBorder="1" applyAlignment="1">
      <alignment horizontal="center" vertical="center"/>
    </xf>
    <xf numFmtId="0" fontId="12" fillId="0" borderId="2" xfId="2" applyFont="1" applyBorder="1" applyAlignment="1">
      <alignment horizontal="center" vertical="center" wrapText="1"/>
    </xf>
    <xf numFmtId="0" fontId="12" fillId="0" borderId="18" xfId="2" applyFont="1" applyBorder="1" applyAlignment="1">
      <alignment horizontal="center" vertical="center" wrapText="1"/>
    </xf>
    <xf numFmtId="0" fontId="12" fillId="0" borderId="17"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1" xfId="2" applyFont="1" applyAlignment="1">
      <alignment horizontal="center" vertical="center" wrapText="1"/>
    </xf>
    <xf numFmtId="0" fontId="12" fillId="0" borderId="16" xfId="2" applyFont="1" applyBorder="1" applyAlignment="1">
      <alignment horizontal="center" vertical="center" wrapText="1"/>
    </xf>
    <xf numFmtId="0" fontId="12" fillId="0" borderId="11" xfId="2" applyFont="1" applyBorder="1" applyAlignment="1">
      <alignment horizontal="center" vertical="center" wrapText="1"/>
    </xf>
    <xf numFmtId="0" fontId="12" fillId="0" borderId="20" xfId="2" applyFont="1" applyBorder="1" applyAlignment="1">
      <alignment horizontal="center" vertical="center" wrapText="1"/>
    </xf>
    <xf numFmtId="0" fontId="12" fillId="0" borderId="19" xfId="2" applyFont="1" applyBorder="1" applyAlignment="1">
      <alignment horizontal="center" vertical="center" wrapText="1"/>
    </xf>
    <xf numFmtId="0" fontId="54" fillId="0" borderId="5" xfId="3" applyFont="1" applyBorder="1" applyAlignment="1">
      <alignment horizontal="justify" vertical="top" wrapText="1"/>
    </xf>
    <xf numFmtId="0" fontId="13" fillId="0" borderId="29" xfId="3" applyFont="1" applyBorder="1" applyAlignment="1">
      <alignment horizontal="center" vertical="center"/>
    </xf>
    <xf numFmtId="0" fontId="13" fillId="0" borderId="27" xfId="3" applyFont="1" applyBorder="1" applyAlignment="1">
      <alignment horizontal="center" vertical="center"/>
    </xf>
    <xf numFmtId="0" fontId="13" fillId="0" borderId="28" xfId="3" applyFont="1" applyBorder="1" applyAlignment="1">
      <alignment horizontal="center" vertical="center"/>
    </xf>
    <xf numFmtId="0" fontId="60" fillId="0" borderId="5" xfId="3" applyFont="1" applyBorder="1" applyAlignment="1">
      <alignment horizontal="center" vertical="top" wrapText="1"/>
    </xf>
    <xf numFmtId="0" fontId="54" fillId="0" borderId="7" xfId="3" applyFont="1" applyBorder="1" applyAlignment="1">
      <alignment horizontal="center" vertical="top"/>
    </xf>
    <xf numFmtId="0" fontId="13" fillId="0" borderId="7" xfId="3" applyFont="1" applyBorder="1" applyAlignment="1">
      <alignment horizontal="center" vertical="center"/>
    </xf>
    <xf numFmtId="0" fontId="13" fillId="0" borderId="5" xfId="3" applyFont="1" applyBorder="1" applyAlignment="1">
      <alignment horizontal="left" vertical="center" wrapText="1"/>
    </xf>
    <xf numFmtId="0" fontId="13" fillId="0" borderId="7" xfId="3" applyFont="1" applyBorder="1" applyAlignment="1">
      <alignment horizontal="left" vertical="center" wrapText="1"/>
    </xf>
    <xf numFmtId="0" fontId="13" fillId="0" borderId="5" xfId="3" applyFont="1" applyBorder="1" applyAlignment="1">
      <alignment horizontal="center" vertical="center"/>
    </xf>
    <xf numFmtId="0" fontId="13" fillId="0" borderId="6" xfId="3" applyFont="1" applyBorder="1" applyAlignment="1">
      <alignment horizontal="center" vertical="center"/>
    </xf>
    <xf numFmtId="0" fontId="28" fillId="0" borderId="32" xfId="3" applyFont="1" applyBorder="1" applyAlignment="1">
      <alignment horizontal="center" vertical="center"/>
    </xf>
    <xf numFmtId="0" fontId="12" fillId="5" borderId="55" xfId="2" applyFont="1" applyFill="1" applyBorder="1" applyAlignment="1">
      <alignment horizontal="center" vertical="center" wrapText="1"/>
    </xf>
    <xf numFmtId="0" fontId="12" fillId="5" borderId="12" xfId="2" applyFont="1" applyFill="1" applyBorder="1" applyAlignment="1">
      <alignment horizontal="center" vertical="center" wrapText="1"/>
    </xf>
    <xf numFmtId="0" fontId="12" fillId="5" borderId="9" xfId="2" applyFont="1" applyFill="1" applyBorder="1" applyAlignment="1">
      <alignment horizontal="center" vertical="center" wrapText="1"/>
    </xf>
    <xf numFmtId="0" fontId="12" fillId="5" borderId="13" xfId="2" applyFont="1" applyFill="1" applyBorder="1" applyAlignment="1">
      <alignment horizontal="center" vertical="center" wrapText="1"/>
    </xf>
    <xf numFmtId="0" fontId="12" fillId="3" borderId="5" xfId="2" applyFont="1" applyFill="1" applyBorder="1" applyAlignment="1">
      <alignment horizontal="center" vertical="center" wrapText="1"/>
    </xf>
    <xf numFmtId="0" fontId="12" fillId="3" borderId="6" xfId="2" applyFont="1" applyFill="1" applyBorder="1" applyAlignment="1">
      <alignment horizontal="center" vertical="center" wrapText="1"/>
    </xf>
    <xf numFmtId="0" fontId="12" fillId="3" borderId="7" xfId="2" applyFont="1" applyFill="1" applyBorder="1" applyAlignment="1">
      <alignment horizontal="center" vertical="center" wrapText="1"/>
    </xf>
    <xf numFmtId="0" fontId="12" fillId="3" borderId="5" xfId="2" applyFont="1" applyFill="1" applyBorder="1" applyAlignment="1">
      <alignment horizontal="center" vertical="center"/>
    </xf>
    <xf numFmtId="0" fontId="12" fillId="3" borderId="6" xfId="2" applyFont="1" applyFill="1" applyBorder="1" applyAlignment="1">
      <alignment horizontal="center" vertical="center"/>
    </xf>
    <xf numFmtId="0" fontId="12" fillId="3" borderId="7" xfId="2" applyFont="1" applyFill="1" applyBorder="1" applyAlignment="1">
      <alignment horizontal="center" vertical="center"/>
    </xf>
    <xf numFmtId="0" fontId="12" fillId="5" borderId="37" xfId="2" applyFont="1" applyFill="1" applyBorder="1" applyAlignment="1">
      <alignment horizontal="center" vertical="center" wrapText="1"/>
    </xf>
    <xf numFmtId="0" fontId="12" fillId="5" borderId="38" xfId="2" applyFont="1" applyFill="1" applyBorder="1" applyAlignment="1">
      <alignment horizontal="center" vertical="center" wrapText="1"/>
    </xf>
    <xf numFmtId="0" fontId="12" fillId="5" borderId="39" xfId="2" applyFont="1" applyFill="1" applyBorder="1" applyAlignment="1">
      <alignment horizontal="center" vertical="center" wrapText="1"/>
    </xf>
    <xf numFmtId="0" fontId="12" fillId="5" borderId="51" xfId="2" applyFont="1" applyFill="1" applyBorder="1" applyAlignment="1">
      <alignment horizontal="center" vertical="center" wrapText="1"/>
    </xf>
    <xf numFmtId="0" fontId="12" fillId="5" borderId="61" xfId="2" applyFont="1" applyFill="1" applyBorder="1" applyAlignment="1">
      <alignment horizontal="center" vertical="center" wrapText="1"/>
    </xf>
    <xf numFmtId="0" fontId="12" fillId="5" borderId="62" xfId="2"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5" xfId="2" applyFont="1" applyBorder="1" applyAlignment="1">
      <alignment horizontal="center" vertical="center" wrapText="1"/>
    </xf>
    <xf numFmtId="0" fontId="12" fillId="0" borderId="6" xfId="2" applyFont="1" applyBorder="1" applyAlignment="1">
      <alignment horizontal="center" vertical="center" wrapText="1"/>
    </xf>
    <xf numFmtId="0" fontId="12" fillId="0" borderId="7" xfId="2" applyFont="1" applyBorder="1" applyAlignment="1">
      <alignment horizontal="center" vertical="center" wrapText="1"/>
    </xf>
    <xf numFmtId="1" fontId="6" fillId="0" borderId="5" xfId="3" applyNumberFormat="1" applyFont="1" applyBorder="1" applyAlignment="1">
      <alignment horizontal="center" vertical="center"/>
    </xf>
    <xf numFmtId="1" fontId="6" fillId="0" borderId="7" xfId="3" applyNumberFormat="1" applyFont="1" applyBorder="1" applyAlignment="1">
      <alignment horizontal="center" vertical="center"/>
    </xf>
    <xf numFmtId="0" fontId="12" fillId="3" borderId="26" xfId="2" applyFont="1" applyFill="1" applyBorder="1" applyAlignment="1">
      <alignment horizontal="left" vertical="center" wrapText="1"/>
    </xf>
    <xf numFmtId="0" fontId="12" fillId="3" borderId="26" xfId="2" applyFont="1" applyFill="1" applyBorder="1" applyAlignment="1">
      <alignment horizontal="center" vertical="center" wrapText="1"/>
    </xf>
    <xf numFmtId="0" fontId="37" fillId="0" borderId="2" xfId="2" applyFont="1" applyBorder="1" applyAlignment="1">
      <alignment horizontal="center" vertical="center" wrapText="1"/>
    </xf>
    <xf numFmtId="0" fontId="37" fillId="0" borderId="18" xfId="2" applyFont="1" applyBorder="1" applyAlignment="1">
      <alignment horizontal="center" vertical="center" wrapText="1"/>
    </xf>
    <xf numFmtId="0" fontId="37" fillId="0" borderId="8" xfId="2" applyFont="1" applyBorder="1" applyAlignment="1">
      <alignment horizontal="center" vertical="center" wrapText="1"/>
    </xf>
    <xf numFmtId="0" fontId="37" fillId="0" borderId="1" xfId="2" applyFont="1" applyAlignment="1">
      <alignment horizontal="center" vertical="center" wrapText="1"/>
    </xf>
    <xf numFmtId="0" fontId="37" fillId="0" borderId="11" xfId="2" applyFont="1" applyBorder="1" applyAlignment="1">
      <alignment horizontal="center" vertical="center" wrapText="1"/>
    </xf>
    <xf numFmtId="0" fontId="37" fillId="0" borderId="20" xfId="2" applyFont="1" applyBorder="1" applyAlignment="1">
      <alignment horizontal="center" vertical="center" wrapText="1"/>
    </xf>
    <xf numFmtId="0" fontId="37" fillId="5" borderId="29" xfId="2" applyFont="1" applyFill="1" applyBorder="1" applyAlignment="1">
      <alignment horizontal="center" vertical="center" wrapText="1"/>
    </xf>
    <xf numFmtId="0" fontId="37" fillId="5" borderId="27" xfId="2" applyFont="1" applyFill="1" applyBorder="1" applyAlignment="1">
      <alignment horizontal="center" vertical="center" wrapText="1"/>
    </xf>
    <xf numFmtId="0" fontId="37" fillId="5" borderId="28" xfId="2" applyFont="1" applyFill="1" applyBorder="1" applyAlignment="1">
      <alignment horizontal="center" vertical="center" wrapText="1"/>
    </xf>
    <xf numFmtId="0" fontId="33" fillId="0" borderId="5" xfId="0" applyFont="1" applyBorder="1" applyAlignment="1">
      <alignment horizontal="center" vertical="center" wrapText="1"/>
    </xf>
    <xf numFmtId="0" fontId="33" fillId="0" borderId="7" xfId="0" applyFont="1" applyBorder="1" applyAlignment="1">
      <alignment horizontal="center" vertical="center" wrapText="1"/>
    </xf>
    <xf numFmtId="0" fontId="12" fillId="3" borderId="5" xfId="3" applyFont="1" applyFill="1" applyBorder="1" applyAlignment="1">
      <alignment horizontal="center" vertical="center" wrapText="1"/>
    </xf>
    <xf numFmtId="0" fontId="12" fillId="3" borderId="6" xfId="3" applyFont="1" applyFill="1" applyBorder="1" applyAlignment="1">
      <alignment horizontal="center" vertical="center" wrapText="1"/>
    </xf>
    <xf numFmtId="0" fontId="12" fillId="3" borderId="7" xfId="3" applyFont="1" applyFill="1" applyBorder="1" applyAlignment="1">
      <alignment horizontal="center" vertical="center" wrapText="1"/>
    </xf>
    <xf numFmtId="0" fontId="12" fillId="5" borderId="6" xfId="3" applyFont="1" applyFill="1" applyBorder="1" applyAlignment="1">
      <alignment horizontal="center" vertical="center" wrapText="1"/>
    </xf>
    <xf numFmtId="0" fontId="19" fillId="5" borderId="6" xfId="3" applyFont="1" applyFill="1" applyBorder="1" applyAlignment="1">
      <alignment horizontal="center" vertical="center" wrapText="1"/>
    </xf>
    <xf numFmtId="0" fontId="19" fillId="5" borderId="7" xfId="3" applyFont="1" applyFill="1" applyBorder="1" applyAlignment="1">
      <alignment horizontal="center" vertical="center" wrapText="1"/>
    </xf>
    <xf numFmtId="0" fontId="12" fillId="5" borderId="11" xfId="3" applyFont="1" applyFill="1" applyBorder="1" applyAlignment="1">
      <alignment horizontal="center" vertical="center" wrapText="1"/>
    </xf>
    <xf numFmtId="0" fontId="12" fillId="5" borderId="19" xfId="3" applyFont="1" applyFill="1" applyBorder="1" applyAlignment="1">
      <alignment horizontal="center" vertical="center" wrapText="1"/>
    </xf>
    <xf numFmtId="0" fontId="30" fillId="5" borderId="27" xfId="3" applyFont="1" applyFill="1" applyBorder="1" applyAlignment="1">
      <alignment horizontal="center" vertical="center" wrapText="1"/>
    </xf>
    <xf numFmtId="0" fontId="30" fillId="5" borderId="26" xfId="3" applyFont="1" applyFill="1" applyBorder="1" applyAlignment="1">
      <alignment horizontal="center" vertical="center" wrapText="1"/>
    </xf>
    <xf numFmtId="0" fontId="12" fillId="3" borderId="11" xfId="3" applyFont="1" applyFill="1" applyBorder="1" applyAlignment="1">
      <alignment horizontal="center" vertical="center" wrapText="1"/>
    </xf>
    <xf numFmtId="0" fontId="12" fillId="3" borderId="20" xfId="3" applyFont="1" applyFill="1" applyBorder="1" applyAlignment="1">
      <alignment horizontal="center" vertical="center" wrapText="1"/>
    </xf>
    <xf numFmtId="0" fontId="12" fillId="3" borderId="19" xfId="3" applyFont="1" applyFill="1" applyBorder="1" applyAlignment="1">
      <alignment horizontal="center" vertical="center" wrapText="1"/>
    </xf>
    <xf numFmtId="0" fontId="33" fillId="10" borderId="2" xfId="2" applyFont="1" applyFill="1" applyBorder="1" applyAlignment="1">
      <alignment horizontal="center" vertical="center" wrapText="1"/>
    </xf>
    <xf numFmtId="0" fontId="33" fillId="10" borderId="18" xfId="2" applyFont="1" applyFill="1" applyBorder="1" applyAlignment="1">
      <alignment horizontal="center" vertical="center" wrapText="1"/>
    </xf>
    <xf numFmtId="0" fontId="33" fillId="10" borderId="17" xfId="2" applyFont="1" applyFill="1" applyBorder="1" applyAlignment="1">
      <alignment horizontal="center" vertical="center" wrapText="1"/>
    </xf>
    <xf numFmtId="0" fontId="33" fillId="10" borderId="8" xfId="2" applyFont="1" applyFill="1" applyBorder="1" applyAlignment="1">
      <alignment horizontal="center" vertical="center" wrapText="1"/>
    </xf>
    <xf numFmtId="0" fontId="33" fillId="10" borderId="1" xfId="2" applyFont="1" applyFill="1" applyAlignment="1">
      <alignment horizontal="center" vertical="center" wrapText="1"/>
    </xf>
    <xf numFmtId="0" fontId="33" fillId="10" borderId="16" xfId="2" applyFont="1" applyFill="1" applyBorder="1" applyAlignment="1">
      <alignment horizontal="center" vertical="center" wrapText="1"/>
    </xf>
    <xf numFmtId="0" fontId="33" fillId="10" borderId="11" xfId="2" applyFont="1" applyFill="1" applyBorder="1" applyAlignment="1">
      <alignment horizontal="center" vertical="center" wrapText="1"/>
    </xf>
    <xf numFmtId="0" fontId="33" fillId="10" borderId="20" xfId="2" applyFont="1" applyFill="1" applyBorder="1" applyAlignment="1">
      <alignment horizontal="center" vertical="center" wrapText="1"/>
    </xf>
    <xf numFmtId="0" fontId="33" fillId="10" borderId="19" xfId="2" applyFont="1" applyFill="1" applyBorder="1" applyAlignment="1">
      <alignment horizontal="center" vertical="center" wrapText="1"/>
    </xf>
    <xf numFmtId="0" fontId="12" fillId="5" borderId="5" xfId="2" applyFont="1" applyFill="1" applyBorder="1" applyAlignment="1">
      <alignment horizontal="left" vertical="center" wrapText="1"/>
    </xf>
    <xf numFmtId="0" fontId="12" fillId="5" borderId="7" xfId="2" applyFont="1" applyFill="1" applyBorder="1" applyAlignment="1">
      <alignment horizontal="left" vertical="center" wrapText="1"/>
    </xf>
    <xf numFmtId="0" fontId="11" fillId="0" borderId="26" xfId="0" applyFont="1" applyBorder="1" applyAlignment="1">
      <alignment horizontal="left" vertical="center" wrapText="1"/>
    </xf>
    <xf numFmtId="0" fontId="30" fillId="5" borderId="17" xfId="3" applyFont="1" applyFill="1" applyBorder="1" applyAlignment="1">
      <alignment horizontal="center" vertical="center" wrapText="1"/>
    </xf>
    <xf numFmtId="0" fontId="30" fillId="5" borderId="1" xfId="3" applyFont="1" applyFill="1" applyAlignment="1">
      <alignment horizontal="center" vertical="center" wrapText="1"/>
    </xf>
    <xf numFmtId="0" fontId="30" fillId="5" borderId="20" xfId="3" applyFont="1" applyFill="1" applyBorder="1" applyAlignment="1">
      <alignment horizontal="center" vertical="center" wrapText="1"/>
    </xf>
    <xf numFmtId="1" fontId="6" fillId="0" borderId="6" xfId="3" applyNumberFormat="1" applyFont="1" applyBorder="1" applyAlignment="1">
      <alignment horizontal="center" vertical="center"/>
    </xf>
    <xf numFmtId="0" fontId="40" fillId="5" borderId="9" xfId="19" applyFont="1" applyFill="1" applyBorder="1" applyAlignment="1">
      <alignment horizontal="center" vertical="center" wrapText="1"/>
    </xf>
    <xf numFmtId="0" fontId="40" fillId="5" borderId="13" xfId="19" applyFont="1" applyFill="1" applyBorder="1" applyAlignment="1">
      <alignment horizontal="center" vertical="center" wrapText="1"/>
    </xf>
    <xf numFmtId="0" fontId="24" fillId="11" borderId="55" xfId="14" quotePrefix="1" applyNumberFormat="1" applyFill="1" applyBorder="1" applyAlignment="1">
      <alignment horizontal="center" vertical="center" wrapText="1"/>
    </xf>
    <xf numFmtId="0" fontId="24" fillId="11" borderId="12" xfId="14" quotePrefix="1" applyNumberFormat="1" applyFill="1" applyBorder="1" applyAlignment="1">
      <alignment horizontal="center" vertical="center" wrapText="1"/>
    </xf>
    <xf numFmtId="0" fontId="24" fillId="11" borderId="9" xfId="14" quotePrefix="1" applyNumberFormat="1" applyFill="1" applyBorder="1" applyAlignment="1">
      <alignment horizontal="center" vertical="center" wrapText="1"/>
    </xf>
    <xf numFmtId="0" fontId="24" fillId="11" borderId="13" xfId="14" quotePrefix="1" applyNumberFormat="1" applyFill="1" applyBorder="1" applyAlignment="1">
      <alignment horizontal="center" vertical="center" wrapText="1"/>
    </xf>
    <xf numFmtId="0" fontId="24" fillId="11" borderId="9" xfId="14" applyNumberFormat="1" applyFill="1" applyBorder="1" applyAlignment="1">
      <alignment horizontal="center" vertical="center" wrapText="1"/>
    </xf>
    <xf numFmtId="0" fontId="24" fillId="11" borderId="13" xfId="14" applyNumberFormat="1" applyFill="1" applyBorder="1" applyAlignment="1">
      <alignment horizontal="center" vertical="center" wrapText="1"/>
    </xf>
    <xf numFmtId="0" fontId="24" fillId="3" borderId="9" xfId="12" quotePrefix="1" applyNumberFormat="1" applyFont="1" applyFill="1" applyBorder="1" applyAlignment="1">
      <alignment horizontal="center" vertical="center" wrapText="1"/>
    </xf>
    <xf numFmtId="0" fontId="24" fillId="3" borderId="13" xfId="12" quotePrefix="1" applyNumberFormat="1" applyFont="1" applyFill="1" applyBorder="1" applyAlignment="1">
      <alignment horizontal="center" vertical="center" wrapText="1"/>
    </xf>
    <xf numFmtId="0" fontId="40" fillId="5" borderId="37" xfId="19" applyFont="1" applyFill="1" applyBorder="1" applyAlignment="1">
      <alignment horizontal="center" vertical="center"/>
    </xf>
    <xf numFmtId="0" fontId="40" fillId="5" borderId="38" xfId="19" applyFont="1" applyFill="1" applyBorder="1" applyAlignment="1">
      <alignment horizontal="center" vertical="center"/>
    </xf>
    <xf numFmtId="0" fontId="40" fillId="5" borderId="56" xfId="19" applyFont="1" applyFill="1" applyBorder="1" applyAlignment="1">
      <alignment horizontal="center" vertical="center"/>
    </xf>
    <xf numFmtId="0" fontId="40" fillId="5" borderId="59" xfId="19" applyFont="1" applyFill="1" applyBorder="1" applyAlignment="1">
      <alignment horizontal="center" vertical="center"/>
    </xf>
    <xf numFmtId="0" fontId="40" fillId="0" borderId="1" xfId="19" applyFont="1" applyAlignment="1">
      <alignment horizontal="center" vertical="center" wrapText="1"/>
    </xf>
    <xf numFmtId="0" fontId="3" fillId="10" borderId="1" xfId="19" applyFill="1" applyAlignment="1">
      <alignment horizontal="center"/>
    </xf>
    <xf numFmtId="0" fontId="40" fillId="5" borderId="33" xfId="19" applyFont="1" applyFill="1" applyBorder="1" applyAlignment="1">
      <alignment horizontal="center" vertical="center" wrapText="1"/>
    </xf>
    <xf numFmtId="0" fontId="40" fillId="5" borderId="60" xfId="19" applyFont="1" applyFill="1" applyBorder="1" applyAlignment="1">
      <alignment horizontal="center" vertical="center" wrapText="1"/>
    </xf>
    <xf numFmtId="0" fontId="36" fillId="3" borderId="10" xfId="19" applyFont="1" applyFill="1" applyBorder="1" applyAlignment="1">
      <alignment horizontal="center" vertical="center" wrapText="1"/>
    </xf>
    <xf numFmtId="0" fontId="36" fillId="3" borderId="14" xfId="19" applyFont="1" applyFill="1" applyBorder="1" applyAlignment="1">
      <alignment horizontal="center" vertical="center" wrapText="1"/>
    </xf>
    <xf numFmtId="0" fontId="11" fillId="0" borderId="1" xfId="2" applyFont="1" applyAlignment="1">
      <alignment horizontal="center" vertical="center" wrapText="1"/>
    </xf>
    <xf numFmtId="0" fontId="11" fillId="0" borderId="20" xfId="2" applyFont="1" applyBorder="1" applyAlignment="1">
      <alignment horizontal="center" vertical="center" wrapText="1"/>
    </xf>
    <xf numFmtId="0" fontId="12" fillId="10" borderId="11" xfId="2" applyFont="1" applyFill="1" applyBorder="1" applyAlignment="1">
      <alignment horizontal="center" vertical="center"/>
    </xf>
    <xf numFmtId="0" fontId="12" fillId="10" borderId="20" xfId="2" applyFont="1" applyFill="1" applyBorder="1" applyAlignment="1">
      <alignment horizontal="center" vertical="center"/>
    </xf>
    <xf numFmtId="0" fontId="12" fillId="10" borderId="19" xfId="2" applyFont="1" applyFill="1" applyBorder="1" applyAlignment="1">
      <alignment horizontal="center" vertical="center"/>
    </xf>
    <xf numFmtId="0" fontId="12" fillId="10" borderId="29" xfId="2" applyFont="1" applyFill="1" applyBorder="1" applyAlignment="1">
      <alignment horizontal="center" vertical="center"/>
    </xf>
    <xf numFmtId="0" fontId="12" fillId="10" borderId="27" xfId="2" applyFont="1" applyFill="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2" fillId="3" borderId="2"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19" xfId="0" applyFont="1" applyFill="1" applyBorder="1" applyAlignment="1">
      <alignment horizontal="center" vertical="center"/>
    </xf>
    <xf numFmtId="0" fontId="13" fillId="0" borderId="22"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65" xfId="0" applyFont="1" applyBorder="1" applyAlignment="1">
      <alignment horizontal="left" vertical="center" wrapText="1"/>
    </xf>
    <xf numFmtId="0" fontId="13" fillId="0" borderId="17" xfId="0" applyFont="1" applyBorder="1" applyAlignment="1">
      <alignment horizontal="left" vertical="center" wrapText="1"/>
    </xf>
    <xf numFmtId="0" fontId="13" fillId="0" borderId="22" xfId="0" applyFont="1" applyBorder="1" applyAlignment="1">
      <alignment horizontal="left" vertical="center" wrapText="1"/>
    </xf>
    <xf numFmtId="0" fontId="13" fillId="0" borderId="24" xfId="0" applyFont="1" applyBorder="1" applyAlignment="1">
      <alignment horizontal="left" vertical="center" wrapText="1"/>
    </xf>
    <xf numFmtId="0" fontId="12" fillId="5" borderId="45" xfId="2" applyFont="1" applyFill="1" applyBorder="1" applyAlignment="1">
      <alignment horizontal="center" vertical="center" wrapText="1"/>
    </xf>
    <xf numFmtId="0" fontId="12" fillId="5" borderId="46" xfId="2" applyFont="1" applyFill="1" applyBorder="1" applyAlignment="1">
      <alignment horizontal="center" vertical="center" wrapText="1"/>
    </xf>
    <xf numFmtId="0" fontId="12" fillId="0" borderId="29" xfId="2" applyFont="1" applyBorder="1" applyAlignment="1">
      <alignment horizontal="center" vertical="center"/>
    </xf>
    <xf numFmtId="0" fontId="12" fillId="0" borderId="27" xfId="2" applyFont="1" applyBorder="1" applyAlignment="1">
      <alignment horizontal="center" vertical="center"/>
    </xf>
    <xf numFmtId="0" fontId="12" fillId="5" borderId="41" xfId="2" applyFont="1" applyFill="1" applyBorder="1" applyAlignment="1">
      <alignment horizontal="center" vertical="center" wrapText="1"/>
    </xf>
    <xf numFmtId="0" fontId="12" fillId="5" borderId="42" xfId="2" applyFont="1" applyFill="1" applyBorder="1" applyAlignment="1">
      <alignment horizontal="center" vertical="center" wrapText="1"/>
    </xf>
    <xf numFmtId="0" fontId="12" fillId="0" borderId="71" xfId="2" applyFont="1" applyBorder="1" applyAlignment="1">
      <alignment horizontal="center" vertical="center" wrapText="1"/>
    </xf>
    <xf numFmtId="0" fontId="12" fillId="0" borderId="72" xfId="2" applyFont="1" applyBorder="1" applyAlignment="1">
      <alignment horizontal="center" vertical="center" wrapText="1"/>
    </xf>
    <xf numFmtId="0" fontId="12" fillId="0" borderId="73" xfId="2" applyFont="1" applyBorder="1" applyAlignment="1">
      <alignment horizontal="center" vertical="center" wrapText="1"/>
    </xf>
  </cellXfs>
  <cellStyles count="24">
    <cellStyle name="Hipervínculo" xfId="23" builtinId="8"/>
    <cellStyle name="Hyperlink" xfId="16" xr:uid="{FF327CB4-B363-4859-B3D4-FEC05C720CF9}"/>
    <cellStyle name="Millares" xfId="18" builtinId="3"/>
    <cellStyle name="Millares [0] 2" xfId="7" xr:uid="{00000000-0005-0000-0000-000001000000}"/>
    <cellStyle name="Millares 2" xfId="5" xr:uid="{00000000-0005-0000-0000-000002000000}"/>
    <cellStyle name="Moneda" xfId="22" builtinId="4"/>
    <cellStyle name="Moneda [0] 2" xfId="8" xr:uid="{00000000-0005-0000-0000-000003000000}"/>
    <cellStyle name="Moneda 130" xfId="21" xr:uid="{15A2E293-9D08-47CB-A10A-59C5C5BE7F9A}"/>
    <cellStyle name="Moneda 2" xfId="4" xr:uid="{00000000-0005-0000-0000-000004000000}"/>
    <cellStyle name="Normal" xfId="0" builtinId="0"/>
    <cellStyle name="Normal 2" xfId="2" xr:uid="{00000000-0005-0000-0000-000006000000}"/>
    <cellStyle name="Normal 3" xfId="3" xr:uid="{00000000-0005-0000-0000-000007000000}"/>
    <cellStyle name="Normal 4" xfId="17" xr:uid="{49FC8E33-C0C3-4E0D-B8A8-D530E73D4CC5}"/>
    <cellStyle name="Normal 5" xfId="19" xr:uid="{C52B7D4A-D246-4DB4-9679-A0B39302B7C5}"/>
    <cellStyle name="Normal 6" xfId="20" xr:uid="{11AB634A-331F-444F-86F9-70FBF7AA1F92}"/>
    <cellStyle name="Porcentaje" xfId="1" builtinId="5"/>
    <cellStyle name="Porcentaje 2" xfId="6" xr:uid="{00000000-0005-0000-0000-000009000000}"/>
    <cellStyle name="Porcentaje 2 2" xfId="10" xr:uid="{00000000-0005-0000-0000-00000A000000}"/>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34" Type="http://schemas.openxmlformats.org/officeDocument/2006/relationships/calcChain" Target="calcChain.xml"/><Relationship Id="rId7" Type="http://schemas.openxmlformats.org/officeDocument/2006/relationships/worksheet" Target="worksheets/sheet7.xml"/><Relationship Id="rId33"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36" Type="http://schemas.openxmlformats.org/officeDocument/2006/relationships/customXml" Target="../customXml/item2.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30" Type="http://customschemas.google.com/relationships/workbookmetadata" Target="metadata"/><Relationship Id="rId35"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89335AA-3ADE-4729-BC05-447C957AB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enovo\Desktop\2025\planeaci&#243;n\8181%20-%20Plan%20de%20Accion_2025%20DGC%20marzo.xlsx" TargetMode="External"/><Relationship Id="rId1" Type="http://schemas.openxmlformats.org/officeDocument/2006/relationships/externalLinkPath" Target="https://secretariadistritald-my.sharepoint.com/personal/jbernal_sdmujer_gov_co/Documents/Plan%20de%20acci&#243;n/PA/6.%20Junio/8181%20-%20Plan%20de%20Accion_2025%20DGC%20marz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Actividades_proyecto "/>
      <sheetName val="HV_BaseEstratificacion"/>
      <sheetName val="ACTIVIDAD_1"/>
      <sheetName val="Hoja de vida1 "/>
      <sheetName val="ACTIVIDAD_2"/>
      <sheetName val="Hoja de vida2"/>
      <sheetName val="META_PDD"/>
      <sheetName val="Hoja de vida_MetaPDD"/>
      <sheetName val="PRODUCTO_MGA"/>
      <sheetName val="PMR"/>
      <sheetName val="TERRITORIALIZACIÓN"/>
      <sheetName val="CONTROL DE CAMBIOS"/>
      <sheetName val="Listas"/>
      <sheetName val="HV_BaseGeografica"/>
      <sheetName val="HV_InstrumentosCaptura"/>
      <sheetName val="HV_SistemaInformacion"/>
      <sheetName val="HV_Predio360"/>
      <sheetName val="HV_PED"/>
      <sheetName val="HV_SPI_Producto1"/>
      <sheetName val="HV_SPI_Producto2"/>
      <sheetName val="HV_SPI_Producto3"/>
      <sheetName val="HV_SPI_Producto4"/>
      <sheetName val="HV_SPI_Producto5"/>
      <sheetName val="HV_SPI_Producto6"/>
      <sheetName val="HV_SPI_Gestión"/>
      <sheetName val="Hoja3"/>
    </sheetNames>
    <sheetDataSet>
      <sheetData sheetId="0"/>
      <sheetData sheetId="1"/>
      <sheetData sheetId="2"/>
      <sheetData sheetId="3">
        <row r="26">
          <cell r="B26">
            <v>546910000</v>
          </cell>
          <cell r="C26">
            <v>276172000</v>
          </cell>
        </row>
        <row r="27">
          <cell r="C27">
            <v>10117500</v>
          </cell>
        </row>
        <row r="40">
          <cell r="C40">
            <v>0</v>
          </cell>
        </row>
        <row r="42">
          <cell r="C42">
            <v>0.05</v>
          </cell>
        </row>
      </sheetData>
      <sheetData sheetId="4"/>
      <sheetData sheetId="5">
        <row r="26">
          <cell r="B26">
            <v>269750000</v>
          </cell>
          <cell r="C26">
            <v>492888000</v>
          </cell>
        </row>
        <row r="27">
          <cell r="C27">
            <v>6111733</v>
          </cell>
        </row>
        <row r="42">
          <cell r="C42">
            <v>0.3</v>
          </cell>
        </row>
      </sheetData>
      <sheetData sheetId="6"/>
      <sheetData sheetId="7">
        <row r="29">
          <cell r="C29">
            <v>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https://secretariadistritald.sharepoint.com/:f:/s/ContratacinSPI-2022/EsitN6nJ4ZpHt5bcQ2771RQBRdVm65JvPyuBAhe4D7lT5A?e=Ok3oyI" TargetMode="External"/><Relationship Id="rId7" Type="http://schemas.openxmlformats.org/officeDocument/2006/relationships/comments" Target="../comments1.xml"/><Relationship Id="rId2" Type="http://schemas.openxmlformats.org/officeDocument/2006/relationships/hyperlink" Target="https://omeg.sdmujer.gov.co/index.php/component/phocadownload/category/99" TargetMode="External"/><Relationship Id="rId1" Type="http://schemas.openxmlformats.org/officeDocument/2006/relationships/hyperlink" Target="https://omeg.sdmujer.gov.co/phocadownload/2025/RepAtenciones_Consolidado_MAR2025.pdf"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F4E26-D463-4D8A-A839-55C584ACFC87}">
  <sheetPr>
    <tabColor rgb="FFFFFF00"/>
  </sheetPr>
  <dimension ref="A1:C93"/>
  <sheetViews>
    <sheetView workbookViewId="0">
      <selection activeCell="A11" sqref="A11"/>
    </sheetView>
  </sheetViews>
  <sheetFormatPr defaultColWidth="10.85546875" defaultRowHeight="13.9"/>
  <cols>
    <col min="1" max="1" width="53" style="250" customWidth="1"/>
    <col min="2" max="2" width="78.5703125" style="250" customWidth="1"/>
    <col min="3" max="3" width="36.42578125" style="250" customWidth="1"/>
    <col min="4" max="4" width="31.140625" style="250" customWidth="1"/>
    <col min="5" max="5" width="70.140625" style="250" customWidth="1"/>
    <col min="6" max="6" width="17.42578125" style="250" customWidth="1"/>
    <col min="7" max="8" width="21.85546875" style="250" customWidth="1"/>
    <col min="9" max="9" width="19.42578125" style="250" customWidth="1"/>
    <col min="10" max="10" width="42" style="250" customWidth="1"/>
    <col min="11" max="256" width="10.85546875" style="250"/>
    <col min="257" max="257" width="72" style="250" bestFit="1" customWidth="1"/>
    <col min="258" max="258" width="78.5703125" style="250" customWidth="1"/>
    <col min="259" max="259" width="10.85546875" style="250"/>
    <col min="260" max="260" width="31.140625" style="250" customWidth="1"/>
    <col min="261" max="261" width="70.140625" style="250" customWidth="1"/>
    <col min="262" max="262" width="17.42578125" style="250" customWidth="1"/>
    <col min="263" max="264" width="21.85546875" style="250" customWidth="1"/>
    <col min="265" max="265" width="19.42578125" style="250" customWidth="1"/>
    <col min="266" max="266" width="42" style="250" customWidth="1"/>
    <col min="267" max="512" width="10.85546875" style="250"/>
    <col min="513" max="513" width="72" style="250" bestFit="1" customWidth="1"/>
    <col min="514" max="514" width="78.5703125" style="250" customWidth="1"/>
    <col min="515" max="515" width="10.85546875" style="250"/>
    <col min="516" max="516" width="31.140625" style="250" customWidth="1"/>
    <col min="517" max="517" width="70.140625" style="250" customWidth="1"/>
    <col min="518" max="518" width="17.42578125" style="250" customWidth="1"/>
    <col min="519" max="520" width="21.85546875" style="250" customWidth="1"/>
    <col min="521" max="521" width="19.42578125" style="250" customWidth="1"/>
    <col min="522" max="522" width="42" style="250" customWidth="1"/>
    <col min="523" max="768" width="10.85546875" style="250"/>
    <col min="769" max="769" width="72" style="250" bestFit="1" customWidth="1"/>
    <col min="770" max="770" width="78.5703125" style="250" customWidth="1"/>
    <col min="771" max="771" width="10.85546875" style="250"/>
    <col min="772" max="772" width="31.140625" style="250" customWidth="1"/>
    <col min="773" max="773" width="70.140625" style="250" customWidth="1"/>
    <col min="774" max="774" width="17.42578125" style="250" customWidth="1"/>
    <col min="775" max="776" width="21.85546875" style="250" customWidth="1"/>
    <col min="777" max="777" width="19.42578125" style="250" customWidth="1"/>
    <col min="778" max="778" width="42" style="250" customWidth="1"/>
    <col min="779" max="1024" width="10.85546875" style="250"/>
    <col min="1025" max="1025" width="72" style="250" bestFit="1" customWidth="1"/>
    <col min="1026" max="1026" width="78.5703125" style="250" customWidth="1"/>
    <col min="1027" max="1027" width="10.85546875" style="250"/>
    <col min="1028" max="1028" width="31.140625" style="250" customWidth="1"/>
    <col min="1029" max="1029" width="70.140625" style="250" customWidth="1"/>
    <col min="1030" max="1030" width="17.42578125" style="250" customWidth="1"/>
    <col min="1031" max="1032" width="21.85546875" style="250" customWidth="1"/>
    <col min="1033" max="1033" width="19.42578125" style="250" customWidth="1"/>
    <col min="1034" max="1034" width="42" style="250" customWidth="1"/>
    <col min="1035" max="1280" width="10.85546875" style="250"/>
    <col min="1281" max="1281" width="72" style="250" bestFit="1" customWidth="1"/>
    <col min="1282" max="1282" width="78.5703125" style="250" customWidth="1"/>
    <col min="1283" max="1283" width="10.85546875" style="250"/>
    <col min="1284" max="1284" width="31.140625" style="250" customWidth="1"/>
    <col min="1285" max="1285" width="70.140625" style="250" customWidth="1"/>
    <col min="1286" max="1286" width="17.42578125" style="250" customWidth="1"/>
    <col min="1287" max="1288" width="21.85546875" style="250" customWidth="1"/>
    <col min="1289" max="1289" width="19.42578125" style="250" customWidth="1"/>
    <col min="1290" max="1290" width="42" style="250" customWidth="1"/>
    <col min="1291" max="1536" width="10.85546875" style="250"/>
    <col min="1537" max="1537" width="72" style="250" bestFit="1" customWidth="1"/>
    <col min="1538" max="1538" width="78.5703125" style="250" customWidth="1"/>
    <col min="1539" max="1539" width="10.85546875" style="250"/>
    <col min="1540" max="1540" width="31.140625" style="250" customWidth="1"/>
    <col min="1541" max="1541" width="70.140625" style="250" customWidth="1"/>
    <col min="1542" max="1542" width="17.42578125" style="250" customWidth="1"/>
    <col min="1543" max="1544" width="21.85546875" style="250" customWidth="1"/>
    <col min="1545" max="1545" width="19.42578125" style="250" customWidth="1"/>
    <col min="1546" max="1546" width="42" style="250" customWidth="1"/>
    <col min="1547" max="1792" width="10.85546875" style="250"/>
    <col min="1793" max="1793" width="72" style="250" bestFit="1" customWidth="1"/>
    <col min="1794" max="1794" width="78.5703125" style="250" customWidth="1"/>
    <col min="1795" max="1795" width="10.85546875" style="250"/>
    <col min="1796" max="1796" width="31.140625" style="250" customWidth="1"/>
    <col min="1797" max="1797" width="70.140625" style="250" customWidth="1"/>
    <col min="1798" max="1798" width="17.42578125" style="250" customWidth="1"/>
    <col min="1799" max="1800" width="21.85546875" style="250" customWidth="1"/>
    <col min="1801" max="1801" width="19.42578125" style="250" customWidth="1"/>
    <col min="1802" max="1802" width="42" style="250" customWidth="1"/>
    <col min="1803" max="2048" width="10.85546875" style="250"/>
    <col min="2049" max="2049" width="72" style="250" bestFit="1" customWidth="1"/>
    <col min="2050" max="2050" width="78.5703125" style="250" customWidth="1"/>
    <col min="2051" max="2051" width="10.85546875" style="250"/>
    <col min="2052" max="2052" width="31.140625" style="250" customWidth="1"/>
    <col min="2053" max="2053" width="70.140625" style="250" customWidth="1"/>
    <col min="2054" max="2054" width="17.42578125" style="250" customWidth="1"/>
    <col min="2055" max="2056" width="21.85546875" style="250" customWidth="1"/>
    <col min="2057" max="2057" width="19.42578125" style="250" customWidth="1"/>
    <col min="2058" max="2058" width="42" style="250" customWidth="1"/>
    <col min="2059" max="2304" width="10.85546875" style="250"/>
    <col min="2305" max="2305" width="72" style="250" bestFit="1" customWidth="1"/>
    <col min="2306" max="2306" width="78.5703125" style="250" customWidth="1"/>
    <col min="2307" max="2307" width="10.85546875" style="250"/>
    <col min="2308" max="2308" width="31.140625" style="250" customWidth="1"/>
    <col min="2309" max="2309" width="70.140625" style="250" customWidth="1"/>
    <col min="2310" max="2310" width="17.42578125" style="250" customWidth="1"/>
    <col min="2311" max="2312" width="21.85546875" style="250" customWidth="1"/>
    <col min="2313" max="2313" width="19.42578125" style="250" customWidth="1"/>
    <col min="2314" max="2314" width="42" style="250" customWidth="1"/>
    <col min="2315" max="2560" width="10.85546875" style="250"/>
    <col min="2561" max="2561" width="72" style="250" bestFit="1" customWidth="1"/>
    <col min="2562" max="2562" width="78.5703125" style="250" customWidth="1"/>
    <col min="2563" max="2563" width="10.85546875" style="250"/>
    <col min="2564" max="2564" width="31.140625" style="250" customWidth="1"/>
    <col min="2565" max="2565" width="70.140625" style="250" customWidth="1"/>
    <col min="2566" max="2566" width="17.42578125" style="250" customWidth="1"/>
    <col min="2567" max="2568" width="21.85546875" style="250" customWidth="1"/>
    <col min="2569" max="2569" width="19.42578125" style="250" customWidth="1"/>
    <col min="2570" max="2570" width="42" style="250" customWidth="1"/>
    <col min="2571" max="2816" width="10.85546875" style="250"/>
    <col min="2817" max="2817" width="72" style="250" bestFit="1" customWidth="1"/>
    <col min="2818" max="2818" width="78.5703125" style="250" customWidth="1"/>
    <col min="2819" max="2819" width="10.85546875" style="250"/>
    <col min="2820" max="2820" width="31.140625" style="250" customWidth="1"/>
    <col min="2821" max="2821" width="70.140625" style="250" customWidth="1"/>
    <col min="2822" max="2822" width="17.42578125" style="250" customWidth="1"/>
    <col min="2823" max="2824" width="21.85546875" style="250" customWidth="1"/>
    <col min="2825" max="2825" width="19.42578125" style="250" customWidth="1"/>
    <col min="2826" max="2826" width="42" style="250" customWidth="1"/>
    <col min="2827" max="3072" width="10.85546875" style="250"/>
    <col min="3073" max="3073" width="72" style="250" bestFit="1" customWidth="1"/>
    <col min="3074" max="3074" width="78.5703125" style="250" customWidth="1"/>
    <col min="3075" max="3075" width="10.85546875" style="250"/>
    <col min="3076" max="3076" width="31.140625" style="250" customWidth="1"/>
    <col min="3077" max="3077" width="70.140625" style="250" customWidth="1"/>
    <col min="3078" max="3078" width="17.42578125" style="250" customWidth="1"/>
    <col min="3079" max="3080" width="21.85546875" style="250" customWidth="1"/>
    <col min="3081" max="3081" width="19.42578125" style="250" customWidth="1"/>
    <col min="3082" max="3082" width="42" style="250" customWidth="1"/>
    <col min="3083" max="3328" width="10.85546875" style="250"/>
    <col min="3329" max="3329" width="72" style="250" bestFit="1" customWidth="1"/>
    <col min="3330" max="3330" width="78.5703125" style="250" customWidth="1"/>
    <col min="3331" max="3331" width="10.85546875" style="250"/>
    <col min="3332" max="3332" width="31.140625" style="250" customWidth="1"/>
    <col min="3333" max="3333" width="70.140625" style="250" customWidth="1"/>
    <col min="3334" max="3334" width="17.42578125" style="250" customWidth="1"/>
    <col min="3335" max="3336" width="21.85546875" style="250" customWidth="1"/>
    <col min="3337" max="3337" width="19.42578125" style="250" customWidth="1"/>
    <col min="3338" max="3338" width="42" style="250" customWidth="1"/>
    <col min="3339" max="3584" width="10.85546875" style="250"/>
    <col min="3585" max="3585" width="72" style="250" bestFit="1" customWidth="1"/>
    <col min="3586" max="3586" width="78.5703125" style="250" customWidth="1"/>
    <col min="3587" max="3587" width="10.85546875" style="250"/>
    <col min="3588" max="3588" width="31.140625" style="250" customWidth="1"/>
    <col min="3589" max="3589" width="70.140625" style="250" customWidth="1"/>
    <col min="3590" max="3590" width="17.42578125" style="250" customWidth="1"/>
    <col min="3591" max="3592" width="21.85546875" style="250" customWidth="1"/>
    <col min="3593" max="3593" width="19.42578125" style="250" customWidth="1"/>
    <col min="3594" max="3594" width="42" style="250" customWidth="1"/>
    <col min="3595" max="3840" width="10.85546875" style="250"/>
    <col min="3841" max="3841" width="72" style="250" bestFit="1" customWidth="1"/>
    <col min="3842" max="3842" width="78.5703125" style="250" customWidth="1"/>
    <col min="3843" max="3843" width="10.85546875" style="250"/>
    <col min="3844" max="3844" width="31.140625" style="250" customWidth="1"/>
    <col min="3845" max="3845" width="70.140625" style="250" customWidth="1"/>
    <col min="3846" max="3846" width="17.42578125" style="250" customWidth="1"/>
    <col min="3847" max="3848" width="21.85546875" style="250" customWidth="1"/>
    <col min="3849" max="3849" width="19.42578125" style="250" customWidth="1"/>
    <col min="3850" max="3850" width="42" style="250" customWidth="1"/>
    <col min="3851" max="4096" width="10.85546875" style="250"/>
    <col min="4097" max="4097" width="72" style="250" bestFit="1" customWidth="1"/>
    <col min="4098" max="4098" width="78.5703125" style="250" customWidth="1"/>
    <col min="4099" max="4099" width="10.85546875" style="250"/>
    <col min="4100" max="4100" width="31.140625" style="250" customWidth="1"/>
    <col min="4101" max="4101" width="70.140625" style="250" customWidth="1"/>
    <col min="4102" max="4102" width="17.42578125" style="250" customWidth="1"/>
    <col min="4103" max="4104" width="21.85546875" style="250" customWidth="1"/>
    <col min="4105" max="4105" width="19.42578125" style="250" customWidth="1"/>
    <col min="4106" max="4106" width="42" style="250" customWidth="1"/>
    <col min="4107" max="4352" width="10.85546875" style="250"/>
    <col min="4353" max="4353" width="72" style="250" bestFit="1" customWidth="1"/>
    <col min="4354" max="4354" width="78.5703125" style="250" customWidth="1"/>
    <col min="4355" max="4355" width="10.85546875" style="250"/>
    <col min="4356" max="4356" width="31.140625" style="250" customWidth="1"/>
    <col min="4357" max="4357" width="70.140625" style="250" customWidth="1"/>
    <col min="4358" max="4358" width="17.42578125" style="250" customWidth="1"/>
    <col min="4359" max="4360" width="21.85546875" style="250" customWidth="1"/>
    <col min="4361" max="4361" width="19.42578125" style="250" customWidth="1"/>
    <col min="4362" max="4362" width="42" style="250" customWidth="1"/>
    <col min="4363" max="4608" width="10.85546875" style="250"/>
    <col min="4609" max="4609" width="72" style="250" bestFit="1" customWidth="1"/>
    <col min="4610" max="4610" width="78.5703125" style="250" customWidth="1"/>
    <col min="4611" max="4611" width="10.85546875" style="250"/>
    <col min="4612" max="4612" width="31.140625" style="250" customWidth="1"/>
    <col min="4613" max="4613" width="70.140625" style="250" customWidth="1"/>
    <col min="4614" max="4614" width="17.42578125" style="250" customWidth="1"/>
    <col min="4615" max="4616" width="21.85546875" style="250" customWidth="1"/>
    <col min="4617" max="4617" width="19.42578125" style="250" customWidth="1"/>
    <col min="4618" max="4618" width="42" style="250" customWidth="1"/>
    <col min="4619" max="4864" width="10.85546875" style="250"/>
    <col min="4865" max="4865" width="72" style="250" bestFit="1" customWidth="1"/>
    <col min="4866" max="4866" width="78.5703125" style="250" customWidth="1"/>
    <col min="4867" max="4867" width="10.85546875" style="250"/>
    <col min="4868" max="4868" width="31.140625" style="250" customWidth="1"/>
    <col min="4869" max="4869" width="70.140625" style="250" customWidth="1"/>
    <col min="4870" max="4870" width="17.42578125" style="250" customWidth="1"/>
    <col min="4871" max="4872" width="21.85546875" style="250" customWidth="1"/>
    <col min="4873" max="4873" width="19.42578125" style="250" customWidth="1"/>
    <col min="4874" max="4874" width="42" style="250" customWidth="1"/>
    <col min="4875" max="5120" width="10.85546875" style="250"/>
    <col min="5121" max="5121" width="72" style="250" bestFit="1" customWidth="1"/>
    <col min="5122" max="5122" width="78.5703125" style="250" customWidth="1"/>
    <col min="5123" max="5123" width="10.85546875" style="250"/>
    <col min="5124" max="5124" width="31.140625" style="250" customWidth="1"/>
    <col min="5125" max="5125" width="70.140625" style="250" customWidth="1"/>
    <col min="5126" max="5126" width="17.42578125" style="250" customWidth="1"/>
    <col min="5127" max="5128" width="21.85546875" style="250" customWidth="1"/>
    <col min="5129" max="5129" width="19.42578125" style="250" customWidth="1"/>
    <col min="5130" max="5130" width="42" style="250" customWidth="1"/>
    <col min="5131" max="5376" width="10.85546875" style="250"/>
    <col min="5377" max="5377" width="72" style="250" bestFit="1" customWidth="1"/>
    <col min="5378" max="5378" width="78.5703125" style="250" customWidth="1"/>
    <col min="5379" max="5379" width="10.85546875" style="250"/>
    <col min="5380" max="5380" width="31.140625" style="250" customWidth="1"/>
    <col min="5381" max="5381" width="70.140625" style="250" customWidth="1"/>
    <col min="5382" max="5382" width="17.42578125" style="250" customWidth="1"/>
    <col min="5383" max="5384" width="21.85546875" style="250" customWidth="1"/>
    <col min="5385" max="5385" width="19.42578125" style="250" customWidth="1"/>
    <col min="5386" max="5386" width="42" style="250" customWidth="1"/>
    <col min="5387" max="5632" width="10.85546875" style="250"/>
    <col min="5633" max="5633" width="72" style="250" bestFit="1" customWidth="1"/>
    <col min="5634" max="5634" width="78.5703125" style="250" customWidth="1"/>
    <col min="5635" max="5635" width="10.85546875" style="250"/>
    <col min="5636" max="5636" width="31.140625" style="250" customWidth="1"/>
    <col min="5637" max="5637" width="70.140625" style="250" customWidth="1"/>
    <col min="5638" max="5638" width="17.42578125" style="250" customWidth="1"/>
    <col min="5639" max="5640" width="21.85546875" style="250" customWidth="1"/>
    <col min="5641" max="5641" width="19.42578125" style="250" customWidth="1"/>
    <col min="5642" max="5642" width="42" style="250" customWidth="1"/>
    <col min="5643" max="5888" width="10.85546875" style="250"/>
    <col min="5889" max="5889" width="72" style="250" bestFit="1" customWidth="1"/>
    <col min="5890" max="5890" width="78.5703125" style="250" customWidth="1"/>
    <col min="5891" max="5891" width="10.85546875" style="250"/>
    <col min="5892" max="5892" width="31.140625" style="250" customWidth="1"/>
    <col min="5893" max="5893" width="70.140625" style="250" customWidth="1"/>
    <col min="5894" max="5894" width="17.42578125" style="250" customWidth="1"/>
    <col min="5895" max="5896" width="21.85546875" style="250" customWidth="1"/>
    <col min="5897" max="5897" width="19.42578125" style="250" customWidth="1"/>
    <col min="5898" max="5898" width="42" style="250" customWidth="1"/>
    <col min="5899" max="6144" width="10.85546875" style="250"/>
    <col min="6145" max="6145" width="72" style="250" bestFit="1" customWidth="1"/>
    <col min="6146" max="6146" width="78.5703125" style="250" customWidth="1"/>
    <col min="6147" max="6147" width="10.85546875" style="250"/>
    <col min="6148" max="6148" width="31.140625" style="250" customWidth="1"/>
    <col min="6149" max="6149" width="70.140625" style="250" customWidth="1"/>
    <col min="6150" max="6150" width="17.42578125" style="250" customWidth="1"/>
    <col min="6151" max="6152" width="21.85546875" style="250" customWidth="1"/>
    <col min="6153" max="6153" width="19.42578125" style="250" customWidth="1"/>
    <col min="6154" max="6154" width="42" style="250" customWidth="1"/>
    <col min="6155" max="6400" width="10.85546875" style="250"/>
    <col min="6401" max="6401" width="72" style="250" bestFit="1" customWidth="1"/>
    <col min="6402" max="6402" width="78.5703125" style="250" customWidth="1"/>
    <col min="6403" max="6403" width="10.85546875" style="250"/>
    <col min="6404" max="6404" width="31.140625" style="250" customWidth="1"/>
    <col min="6405" max="6405" width="70.140625" style="250" customWidth="1"/>
    <col min="6406" max="6406" width="17.42578125" style="250" customWidth="1"/>
    <col min="6407" max="6408" width="21.85546875" style="250" customWidth="1"/>
    <col min="6409" max="6409" width="19.42578125" style="250" customWidth="1"/>
    <col min="6410" max="6410" width="42" style="250" customWidth="1"/>
    <col min="6411" max="6656" width="10.85546875" style="250"/>
    <col min="6657" max="6657" width="72" style="250" bestFit="1" customWidth="1"/>
    <col min="6658" max="6658" width="78.5703125" style="250" customWidth="1"/>
    <col min="6659" max="6659" width="10.85546875" style="250"/>
    <col min="6660" max="6660" width="31.140625" style="250" customWidth="1"/>
    <col min="6661" max="6661" width="70.140625" style="250" customWidth="1"/>
    <col min="6662" max="6662" width="17.42578125" style="250" customWidth="1"/>
    <col min="6663" max="6664" width="21.85546875" style="250" customWidth="1"/>
    <col min="6665" max="6665" width="19.42578125" style="250" customWidth="1"/>
    <col min="6666" max="6666" width="42" style="250" customWidth="1"/>
    <col min="6667" max="6912" width="10.85546875" style="250"/>
    <col min="6913" max="6913" width="72" style="250" bestFit="1" customWidth="1"/>
    <col min="6914" max="6914" width="78.5703125" style="250" customWidth="1"/>
    <col min="6915" max="6915" width="10.85546875" style="250"/>
    <col min="6916" max="6916" width="31.140625" style="250" customWidth="1"/>
    <col min="6917" max="6917" width="70.140625" style="250" customWidth="1"/>
    <col min="6918" max="6918" width="17.42578125" style="250" customWidth="1"/>
    <col min="6919" max="6920" width="21.85546875" style="250" customWidth="1"/>
    <col min="6921" max="6921" width="19.42578125" style="250" customWidth="1"/>
    <col min="6922" max="6922" width="42" style="250" customWidth="1"/>
    <col min="6923" max="7168" width="10.85546875" style="250"/>
    <col min="7169" max="7169" width="72" style="250" bestFit="1" customWidth="1"/>
    <col min="7170" max="7170" width="78.5703125" style="250" customWidth="1"/>
    <col min="7171" max="7171" width="10.85546875" style="250"/>
    <col min="7172" max="7172" width="31.140625" style="250" customWidth="1"/>
    <col min="7173" max="7173" width="70.140625" style="250" customWidth="1"/>
    <col min="7174" max="7174" width="17.42578125" style="250" customWidth="1"/>
    <col min="7175" max="7176" width="21.85546875" style="250" customWidth="1"/>
    <col min="7177" max="7177" width="19.42578125" style="250" customWidth="1"/>
    <col min="7178" max="7178" width="42" style="250" customWidth="1"/>
    <col min="7179" max="7424" width="10.85546875" style="250"/>
    <col min="7425" max="7425" width="72" style="250" bestFit="1" customWidth="1"/>
    <col min="7426" max="7426" width="78.5703125" style="250" customWidth="1"/>
    <col min="7427" max="7427" width="10.85546875" style="250"/>
    <col min="7428" max="7428" width="31.140625" style="250" customWidth="1"/>
    <col min="7429" max="7429" width="70.140625" style="250" customWidth="1"/>
    <col min="7430" max="7430" width="17.42578125" style="250" customWidth="1"/>
    <col min="7431" max="7432" width="21.85546875" style="250" customWidth="1"/>
    <col min="7433" max="7433" width="19.42578125" style="250" customWidth="1"/>
    <col min="7434" max="7434" width="42" style="250" customWidth="1"/>
    <col min="7435" max="7680" width="10.85546875" style="250"/>
    <col min="7681" max="7681" width="72" style="250" bestFit="1" customWidth="1"/>
    <col min="7682" max="7682" width="78.5703125" style="250" customWidth="1"/>
    <col min="7683" max="7683" width="10.85546875" style="250"/>
    <col min="7684" max="7684" width="31.140625" style="250" customWidth="1"/>
    <col min="7685" max="7685" width="70.140625" style="250" customWidth="1"/>
    <col min="7686" max="7686" width="17.42578125" style="250" customWidth="1"/>
    <col min="7687" max="7688" width="21.85546875" style="250" customWidth="1"/>
    <col min="7689" max="7689" width="19.42578125" style="250" customWidth="1"/>
    <col min="7690" max="7690" width="42" style="250" customWidth="1"/>
    <col min="7691" max="7936" width="10.85546875" style="250"/>
    <col min="7937" max="7937" width="72" style="250" bestFit="1" customWidth="1"/>
    <col min="7938" max="7938" width="78.5703125" style="250" customWidth="1"/>
    <col min="7939" max="7939" width="10.85546875" style="250"/>
    <col min="7940" max="7940" width="31.140625" style="250" customWidth="1"/>
    <col min="7941" max="7941" width="70.140625" style="250" customWidth="1"/>
    <col min="7942" max="7942" width="17.42578125" style="250" customWidth="1"/>
    <col min="7943" max="7944" width="21.85546875" style="250" customWidth="1"/>
    <col min="7945" max="7945" width="19.42578125" style="250" customWidth="1"/>
    <col min="7946" max="7946" width="42" style="250" customWidth="1"/>
    <col min="7947" max="8192" width="10.85546875" style="250"/>
    <col min="8193" max="8193" width="72" style="250" bestFit="1" customWidth="1"/>
    <col min="8194" max="8194" width="78.5703125" style="250" customWidth="1"/>
    <col min="8195" max="8195" width="10.85546875" style="250"/>
    <col min="8196" max="8196" width="31.140625" style="250" customWidth="1"/>
    <col min="8197" max="8197" width="70.140625" style="250" customWidth="1"/>
    <col min="8198" max="8198" width="17.42578125" style="250" customWidth="1"/>
    <col min="8199" max="8200" width="21.85546875" style="250" customWidth="1"/>
    <col min="8201" max="8201" width="19.42578125" style="250" customWidth="1"/>
    <col min="8202" max="8202" width="42" style="250" customWidth="1"/>
    <col min="8203" max="8448" width="10.85546875" style="250"/>
    <col min="8449" max="8449" width="72" style="250" bestFit="1" customWidth="1"/>
    <col min="8450" max="8450" width="78.5703125" style="250" customWidth="1"/>
    <col min="8451" max="8451" width="10.85546875" style="250"/>
    <col min="8452" max="8452" width="31.140625" style="250" customWidth="1"/>
    <col min="8453" max="8453" width="70.140625" style="250" customWidth="1"/>
    <col min="8454" max="8454" width="17.42578125" style="250" customWidth="1"/>
    <col min="8455" max="8456" width="21.85546875" style="250" customWidth="1"/>
    <col min="8457" max="8457" width="19.42578125" style="250" customWidth="1"/>
    <col min="8458" max="8458" width="42" style="250" customWidth="1"/>
    <col min="8459" max="8704" width="10.85546875" style="250"/>
    <col min="8705" max="8705" width="72" style="250" bestFit="1" customWidth="1"/>
    <col min="8706" max="8706" width="78.5703125" style="250" customWidth="1"/>
    <col min="8707" max="8707" width="10.85546875" style="250"/>
    <col min="8708" max="8708" width="31.140625" style="250" customWidth="1"/>
    <col min="8709" max="8709" width="70.140625" style="250" customWidth="1"/>
    <col min="8710" max="8710" width="17.42578125" style="250" customWidth="1"/>
    <col min="8711" max="8712" width="21.85546875" style="250" customWidth="1"/>
    <col min="8713" max="8713" width="19.42578125" style="250" customWidth="1"/>
    <col min="8714" max="8714" width="42" style="250" customWidth="1"/>
    <col min="8715" max="8960" width="10.85546875" style="250"/>
    <col min="8961" max="8961" width="72" style="250" bestFit="1" customWidth="1"/>
    <col min="8962" max="8962" width="78.5703125" style="250" customWidth="1"/>
    <col min="8963" max="8963" width="10.85546875" style="250"/>
    <col min="8964" max="8964" width="31.140625" style="250" customWidth="1"/>
    <col min="8965" max="8965" width="70.140625" style="250" customWidth="1"/>
    <col min="8966" max="8966" width="17.42578125" style="250" customWidth="1"/>
    <col min="8967" max="8968" width="21.85546875" style="250" customWidth="1"/>
    <col min="8969" max="8969" width="19.42578125" style="250" customWidth="1"/>
    <col min="8970" max="8970" width="42" style="250" customWidth="1"/>
    <col min="8971" max="9216" width="10.85546875" style="250"/>
    <col min="9217" max="9217" width="72" style="250" bestFit="1" customWidth="1"/>
    <col min="9218" max="9218" width="78.5703125" style="250" customWidth="1"/>
    <col min="9219" max="9219" width="10.85546875" style="250"/>
    <col min="9220" max="9220" width="31.140625" style="250" customWidth="1"/>
    <col min="9221" max="9221" width="70.140625" style="250" customWidth="1"/>
    <col min="9222" max="9222" width="17.42578125" style="250" customWidth="1"/>
    <col min="9223" max="9224" width="21.85546875" style="250" customWidth="1"/>
    <col min="9225" max="9225" width="19.42578125" style="250" customWidth="1"/>
    <col min="9226" max="9226" width="42" style="250" customWidth="1"/>
    <col min="9227" max="9472" width="10.85546875" style="250"/>
    <col min="9473" max="9473" width="72" style="250" bestFit="1" customWidth="1"/>
    <col min="9474" max="9474" width="78.5703125" style="250" customWidth="1"/>
    <col min="9475" max="9475" width="10.85546875" style="250"/>
    <col min="9476" max="9476" width="31.140625" style="250" customWidth="1"/>
    <col min="9477" max="9477" width="70.140625" style="250" customWidth="1"/>
    <col min="9478" max="9478" width="17.42578125" style="250" customWidth="1"/>
    <col min="9479" max="9480" width="21.85546875" style="250" customWidth="1"/>
    <col min="9481" max="9481" width="19.42578125" style="250" customWidth="1"/>
    <col min="9482" max="9482" width="42" style="250" customWidth="1"/>
    <col min="9483" max="9728" width="10.85546875" style="250"/>
    <col min="9729" max="9729" width="72" style="250" bestFit="1" customWidth="1"/>
    <col min="9730" max="9730" width="78.5703125" style="250" customWidth="1"/>
    <col min="9731" max="9731" width="10.85546875" style="250"/>
    <col min="9732" max="9732" width="31.140625" style="250" customWidth="1"/>
    <col min="9733" max="9733" width="70.140625" style="250" customWidth="1"/>
    <col min="9734" max="9734" width="17.42578125" style="250" customWidth="1"/>
    <col min="9735" max="9736" width="21.85546875" style="250" customWidth="1"/>
    <col min="9737" max="9737" width="19.42578125" style="250" customWidth="1"/>
    <col min="9738" max="9738" width="42" style="250" customWidth="1"/>
    <col min="9739" max="9984" width="10.85546875" style="250"/>
    <col min="9985" max="9985" width="72" style="250" bestFit="1" customWidth="1"/>
    <col min="9986" max="9986" width="78.5703125" style="250" customWidth="1"/>
    <col min="9987" max="9987" width="10.85546875" style="250"/>
    <col min="9988" max="9988" width="31.140625" style="250" customWidth="1"/>
    <col min="9989" max="9989" width="70.140625" style="250" customWidth="1"/>
    <col min="9990" max="9990" width="17.42578125" style="250" customWidth="1"/>
    <col min="9991" max="9992" width="21.85546875" style="250" customWidth="1"/>
    <col min="9993" max="9993" width="19.42578125" style="250" customWidth="1"/>
    <col min="9994" max="9994" width="42" style="250" customWidth="1"/>
    <col min="9995" max="10240" width="10.85546875" style="250"/>
    <col min="10241" max="10241" width="72" style="250" bestFit="1" customWidth="1"/>
    <col min="10242" max="10242" width="78.5703125" style="250" customWidth="1"/>
    <col min="10243" max="10243" width="10.85546875" style="250"/>
    <col min="10244" max="10244" width="31.140625" style="250" customWidth="1"/>
    <col min="10245" max="10245" width="70.140625" style="250" customWidth="1"/>
    <col min="10246" max="10246" width="17.42578125" style="250" customWidth="1"/>
    <col min="10247" max="10248" width="21.85546875" style="250" customWidth="1"/>
    <col min="10249" max="10249" width="19.42578125" style="250" customWidth="1"/>
    <col min="10250" max="10250" width="42" style="250" customWidth="1"/>
    <col min="10251" max="10496" width="10.85546875" style="250"/>
    <col min="10497" max="10497" width="72" style="250" bestFit="1" customWidth="1"/>
    <col min="10498" max="10498" width="78.5703125" style="250" customWidth="1"/>
    <col min="10499" max="10499" width="10.85546875" style="250"/>
    <col min="10500" max="10500" width="31.140625" style="250" customWidth="1"/>
    <col min="10501" max="10501" width="70.140625" style="250" customWidth="1"/>
    <col min="10502" max="10502" width="17.42578125" style="250" customWidth="1"/>
    <col min="10503" max="10504" width="21.85546875" style="250" customWidth="1"/>
    <col min="10505" max="10505" width="19.42578125" style="250" customWidth="1"/>
    <col min="10506" max="10506" width="42" style="250" customWidth="1"/>
    <col min="10507" max="10752" width="10.85546875" style="250"/>
    <col min="10753" max="10753" width="72" style="250" bestFit="1" customWidth="1"/>
    <col min="10754" max="10754" width="78.5703125" style="250" customWidth="1"/>
    <col min="10755" max="10755" width="10.85546875" style="250"/>
    <col min="10756" max="10756" width="31.140625" style="250" customWidth="1"/>
    <col min="10757" max="10757" width="70.140625" style="250" customWidth="1"/>
    <col min="10758" max="10758" width="17.42578125" style="250" customWidth="1"/>
    <col min="10759" max="10760" width="21.85546875" style="250" customWidth="1"/>
    <col min="10761" max="10761" width="19.42578125" style="250" customWidth="1"/>
    <col min="10762" max="10762" width="42" style="250" customWidth="1"/>
    <col min="10763" max="11008" width="10.85546875" style="250"/>
    <col min="11009" max="11009" width="72" style="250" bestFit="1" customWidth="1"/>
    <col min="11010" max="11010" width="78.5703125" style="250" customWidth="1"/>
    <col min="11011" max="11011" width="10.85546875" style="250"/>
    <col min="11012" max="11012" width="31.140625" style="250" customWidth="1"/>
    <col min="11013" max="11013" width="70.140625" style="250" customWidth="1"/>
    <col min="11014" max="11014" width="17.42578125" style="250" customWidth="1"/>
    <col min="11015" max="11016" width="21.85546875" style="250" customWidth="1"/>
    <col min="11017" max="11017" width="19.42578125" style="250" customWidth="1"/>
    <col min="11018" max="11018" width="42" style="250" customWidth="1"/>
    <col min="11019" max="11264" width="10.85546875" style="250"/>
    <col min="11265" max="11265" width="72" style="250" bestFit="1" customWidth="1"/>
    <col min="11266" max="11266" width="78.5703125" style="250" customWidth="1"/>
    <col min="11267" max="11267" width="10.85546875" style="250"/>
    <col min="11268" max="11268" width="31.140625" style="250" customWidth="1"/>
    <col min="11269" max="11269" width="70.140625" style="250" customWidth="1"/>
    <col min="11270" max="11270" width="17.42578125" style="250" customWidth="1"/>
    <col min="11271" max="11272" width="21.85546875" style="250" customWidth="1"/>
    <col min="11273" max="11273" width="19.42578125" style="250" customWidth="1"/>
    <col min="11274" max="11274" width="42" style="250" customWidth="1"/>
    <col min="11275" max="11520" width="10.85546875" style="250"/>
    <col min="11521" max="11521" width="72" style="250" bestFit="1" customWidth="1"/>
    <col min="11522" max="11522" width="78.5703125" style="250" customWidth="1"/>
    <col min="11523" max="11523" width="10.85546875" style="250"/>
    <col min="11524" max="11524" width="31.140625" style="250" customWidth="1"/>
    <col min="11525" max="11525" width="70.140625" style="250" customWidth="1"/>
    <col min="11526" max="11526" width="17.42578125" style="250" customWidth="1"/>
    <col min="11527" max="11528" width="21.85546875" style="250" customWidth="1"/>
    <col min="11529" max="11529" width="19.42578125" style="250" customWidth="1"/>
    <col min="11530" max="11530" width="42" style="250" customWidth="1"/>
    <col min="11531" max="11776" width="10.85546875" style="250"/>
    <col min="11777" max="11777" width="72" style="250" bestFit="1" customWidth="1"/>
    <col min="11778" max="11778" width="78.5703125" style="250" customWidth="1"/>
    <col min="11779" max="11779" width="10.85546875" style="250"/>
    <col min="11780" max="11780" width="31.140625" style="250" customWidth="1"/>
    <col min="11781" max="11781" width="70.140625" style="250" customWidth="1"/>
    <col min="11782" max="11782" width="17.42578125" style="250" customWidth="1"/>
    <col min="11783" max="11784" width="21.85546875" style="250" customWidth="1"/>
    <col min="11785" max="11785" width="19.42578125" style="250" customWidth="1"/>
    <col min="11786" max="11786" width="42" style="250" customWidth="1"/>
    <col min="11787" max="12032" width="10.85546875" style="250"/>
    <col min="12033" max="12033" width="72" style="250" bestFit="1" customWidth="1"/>
    <col min="12034" max="12034" width="78.5703125" style="250" customWidth="1"/>
    <col min="12035" max="12035" width="10.85546875" style="250"/>
    <col min="12036" max="12036" width="31.140625" style="250" customWidth="1"/>
    <col min="12037" max="12037" width="70.140625" style="250" customWidth="1"/>
    <col min="12038" max="12038" width="17.42578125" style="250" customWidth="1"/>
    <col min="12039" max="12040" width="21.85546875" style="250" customWidth="1"/>
    <col min="12041" max="12041" width="19.42578125" style="250" customWidth="1"/>
    <col min="12042" max="12042" width="42" style="250" customWidth="1"/>
    <col min="12043" max="12288" width="10.85546875" style="250"/>
    <col min="12289" max="12289" width="72" style="250" bestFit="1" customWidth="1"/>
    <col min="12290" max="12290" width="78.5703125" style="250" customWidth="1"/>
    <col min="12291" max="12291" width="10.85546875" style="250"/>
    <col min="12292" max="12292" width="31.140625" style="250" customWidth="1"/>
    <col min="12293" max="12293" width="70.140625" style="250" customWidth="1"/>
    <col min="12294" max="12294" width="17.42578125" style="250" customWidth="1"/>
    <col min="12295" max="12296" width="21.85546875" style="250" customWidth="1"/>
    <col min="12297" max="12297" width="19.42578125" style="250" customWidth="1"/>
    <col min="12298" max="12298" width="42" style="250" customWidth="1"/>
    <col min="12299" max="12544" width="10.85546875" style="250"/>
    <col min="12545" max="12545" width="72" style="250" bestFit="1" customWidth="1"/>
    <col min="12546" max="12546" width="78.5703125" style="250" customWidth="1"/>
    <col min="12547" max="12547" width="10.85546875" style="250"/>
    <col min="12548" max="12548" width="31.140625" style="250" customWidth="1"/>
    <col min="12549" max="12549" width="70.140625" style="250" customWidth="1"/>
    <col min="12550" max="12550" width="17.42578125" style="250" customWidth="1"/>
    <col min="12551" max="12552" width="21.85546875" style="250" customWidth="1"/>
    <col min="12553" max="12553" width="19.42578125" style="250" customWidth="1"/>
    <col min="12554" max="12554" width="42" style="250" customWidth="1"/>
    <col min="12555" max="12800" width="10.85546875" style="250"/>
    <col min="12801" max="12801" width="72" style="250" bestFit="1" customWidth="1"/>
    <col min="12802" max="12802" width="78.5703125" style="250" customWidth="1"/>
    <col min="12803" max="12803" width="10.85546875" style="250"/>
    <col min="12804" max="12804" width="31.140625" style="250" customWidth="1"/>
    <col min="12805" max="12805" width="70.140625" style="250" customWidth="1"/>
    <col min="12806" max="12806" width="17.42578125" style="250" customWidth="1"/>
    <col min="12807" max="12808" width="21.85546875" style="250" customWidth="1"/>
    <col min="12809" max="12809" width="19.42578125" style="250" customWidth="1"/>
    <col min="12810" max="12810" width="42" style="250" customWidth="1"/>
    <col min="12811" max="13056" width="10.85546875" style="250"/>
    <col min="13057" max="13057" width="72" style="250" bestFit="1" customWidth="1"/>
    <col min="13058" max="13058" width="78.5703125" style="250" customWidth="1"/>
    <col min="13059" max="13059" width="10.85546875" style="250"/>
    <col min="13060" max="13060" width="31.140625" style="250" customWidth="1"/>
    <col min="13061" max="13061" width="70.140625" style="250" customWidth="1"/>
    <col min="13062" max="13062" width="17.42578125" style="250" customWidth="1"/>
    <col min="13063" max="13064" width="21.85546875" style="250" customWidth="1"/>
    <col min="13065" max="13065" width="19.42578125" style="250" customWidth="1"/>
    <col min="13066" max="13066" width="42" style="250" customWidth="1"/>
    <col min="13067" max="13312" width="10.85546875" style="250"/>
    <col min="13313" max="13313" width="72" style="250" bestFit="1" customWidth="1"/>
    <col min="13314" max="13314" width="78.5703125" style="250" customWidth="1"/>
    <col min="13315" max="13315" width="10.85546875" style="250"/>
    <col min="13316" max="13316" width="31.140625" style="250" customWidth="1"/>
    <col min="13317" max="13317" width="70.140625" style="250" customWidth="1"/>
    <col min="13318" max="13318" width="17.42578125" style="250" customWidth="1"/>
    <col min="13319" max="13320" width="21.85546875" style="250" customWidth="1"/>
    <col min="13321" max="13321" width="19.42578125" style="250" customWidth="1"/>
    <col min="13322" max="13322" width="42" style="250" customWidth="1"/>
    <col min="13323" max="13568" width="10.85546875" style="250"/>
    <col min="13569" max="13569" width="72" style="250" bestFit="1" customWidth="1"/>
    <col min="13570" max="13570" width="78.5703125" style="250" customWidth="1"/>
    <col min="13571" max="13571" width="10.85546875" style="250"/>
    <col min="13572" max="13572" width="31.140625" style="250" customWidth="1"/>
    <col min="13573" max="13573" width="70.140625" style="250" customWidth="1"/>
    <col min="13574" max="13574" width="17.42578125" style="250" customWidth="1"/>
    <col min="13575" max="13576" width="21.85546875" style="250" customWidth="1"/>
    <col min="13577" max="13577" width="19.42578125" style="250" customWidth="1"/>
    <col min="13578" max="13578" width="42" style="250" customWidth="1"/>
    <col min="13579" max="13824" width="10.85546875" style="250"/>
    <col min="13825" max="13825" width="72" style="250" bestFit="1" customWidth="1"/>
    <col min="13826" max="13826" width="78.5703125" style="250" customWidth="1"/>
    <col min="13827" max="13827" width="10.85546875" style="250"/>
    <col min="13828" max="13828" width="31.140625" style="250" customWidth="1"/>
    <col min="13829" max="13829" width="70.140625" style="250" customWidth="1"/>
    <col min="13830" max="13830" width="17.42578125" style="250" customWidth="1"/>
    <col min="13831" max="13832" width="21.85546875" style="250" customWidth="1"/>
    <col min="13833" max="13833" width="19.42578125" style="250" customWidth="1"/>
    <col min="13834" max="13834" width="42" style="250" customWidth="1"/>
    <col min="13835" max="14080" width="10.85546875" style="250"/>
    <col min="14081" max="14081" width="72" style="250" bestFit="1" customWidth="1"/>
    <col min="14082" max="14082" width="78.5703125" style="250" customWidth="1"/>
    <col min="14083" max="14083" width="10.85546875" style="250"/>
    <col min="14084" max="14084" width="31.140625" style="250" customWidth="1"/>
    <col min="14085" max="14085" width="70.140625" style="250" customWidth="1"/>
    <col min="14086" max="14086" width="17.42578125" style="250" customWidth="1"/>
    <col min="14087" max="14088" width="21.85546875" style="250" customWidth="1"/>
    <col min="14089" max="14089" width="19.42578125" style="250" customWidth="1"/>
    <col min="14090" max="14090" width="42" style="250" customWidth="1"/>
    <col min="14091" max="14336" width="10.85546875" style="250"/>
    <col min="14337" max="14337" width="72" style="250" bestFit="1" customWidth="1"/>
    <col min="14338" max="14338" width="78.5703125" style="250" customWidth="1"/>
    <col min="14339" max="14339" width="10.85546875" style="250"/>
    <col min="14340" max="14340" width="31.140625" style="250" customWidth="1"/>
    <col min="14341" max="14341" width="70.140625" style="250" customWidth="1"/>
    <col min="14342" max="14342" width="17.42578125" style="250" customWidth="1"/>
    <col min="14343" max="14344" width="21.85546875" style="250" customWidth="1"/>
    <col min="14345" max="14345" width="19.42578125" style="250" customWidth="1"/>
    <col min="14346" max="14346" width="42" style="250" customWidth="1"/>
    <col min="14347" max="14592" width="10.85546875" style="250"/>
    <col min="14593" max="14593" width="72" style="250" bestFit="1" customWidth="1"/>
    <col min="14594" max="14594" width="78.5703125" style="250" customWidth="1"/>
    <col min="14595" max="14595" width="10.85546875" style="250"/>
    <col min="14596" max="14596" width="31.140625" style="250" customWidth="1"/>
    <col min="14597" max="14597" width="70.140625" style="250" customWidth="1"/>
    <col min="14598" max="14598" width="17.42578125" style="250" customWidth="1"/>
    <col min="14599" max="14600" width="21.85546875" style="250" customWidth="1"/>
    <col min="14601" max="14601" width="19.42578125" style="250" customWidth="1"/>
    <col min="14602" max="14602" width="42" style="250" customWidth="1"/>
    <col min="14603" max="14848" width="10.85546875" style="250"/>
    <col min="14849" max="14849" width="72" style="250" bestFit="1" customWidth="1"/>
    <col min="14850" max="14850" width="78.5703125" style="250" customWidth="1"/>
    <col min="14851" max="14851" width="10.85546875" style="250"/>
    <col min="14852" max="14852" width="31.140625" style="250" customWidth="1"/>
    <col min="14853" max="14853" width="70.140625" style="250" customWidth="1"/>
    <col min="14854" max="14854" width="17.42578125" style="250" customWidth="1"/>
    <col min="14855" max="14856" width="21.85546875" style="250" customWidth="1"/>
    <col min="14857" max="14857" width="19.42578125" style="250" customWidth="1"/>
    <col min="14858" max="14858" width="42" style="250" customWidth="1"/>
    <col min="14859" max="15104" width="10.85546875" style="250"/>
    <col min="15105" max="15105" width="72" style="250" bestFit="1" customWidth="1"/>
    <col min="15106" max="15106" width="78.5703125" style="250" customWidth="1"/>
    <col min="15107" max="15107" width="10.85546875" style="250"/>
    <col min="15108" max="15108" width="31.140625" style="250" customWidth="1"/>
    <col min="15109" max="15109" width="70.140625" style="250" customWidth="1"/>
    <col min="15110" max="15110" width="17.42578125" style="250" customWidth="1"/>
    <col min="15111" max="15112" width="21.85546875" style="250" customWidth="1"/>
    <col min="15113" max="15113" width="19.42578125" style="250" customWidth="1"/>
    <col min="15114" max="15114" width="42" style="250" customWidth="1"/>
    <col min="15115" max="15360" width="10.85546875" style="250"/>
    <col min="15361" max="15361" width="72" style="250" bestFit="1" customWidth="1"/>
    <col min="15362" max="15362" width="78.5703125" style="250" customWidth="1"/>
    <col min="15363" max="15363" width="10.85546875" style="250"/>
    <col min="15364" max="15364" width="31.140625" style="250" customWidth="1"/>
    <col min="15365" max="15365" width="70.140625" style="250" customWidth="1"/>
    <col min="15366" max="15366" width="17.42578125" style="250" customWidth="1"/>
    <col min="15367" max="15368" width="21.85546875" style="250" customWidth="1"/>
    <col min="15369" max="15369" width="19.42578125" style="250" customWidth="1"/>
    <col min="15370" max="15370" width="42" style="250" customWidth="1"/>
    <col min="15371" max="15616" width="10.85546875" style="250"/>
    <col min="15617" max="15617" width="72" style="250" bestFit="1" customWidth="1"/>
    <col min="15618" max="15618" width="78.5703125" style="250" customWidth="1"/>
    <col min="15619" max="15619" width="10.85546875" style="250"/>
    <col min="15620" max="15620" width="31.140625" style="250" customWidth="1"/>
    <col min="15621" max="15621" width="70.140625" style="250" customWidth="1"/>
    <col min="15622" max="15622" width="17.42578125" style="250" customWidth="1"/>
    <col min="15623" max="15624" width="21.85546875" style="250" customWidth="1"/>
    <col min="15625" max="15625" width="19.42578125" style="250" customWidth="1"/>
    <col min="15626" max="15626" width="42" style="250" customWidth="1"/>
    <col min="15627" max="15872" width="10.85546875" style="250"/>
    <col min="15873" max="15873" width="72" style="250" bestFit="1" customWidth="1"/>
    <col min="15874" max="15874" width="78.5703125" style="250" customWidth="1"/>
    <col min="15875" max="15875" width="10.85546875" style="250"/>
    <col min="15876" max="15876" width="31.140625" style="250" customWidth="1"/>
    <col min="15877" max="15877" width="70.140625" style="250" customWidth="1"/>
    <col min="15878" max="15878" width="17.42578125" style="250" customWidth="1"/>
    <col min="15879" max="15880" width="21.85546875" style="250" customWidth="1"/>
    <col min="15881" max="15881" width="19.42578125" style="250" customWidth="1"/>
    <col min="15882" max="15882" width="42" style="250" customWidth="1"/>
    <col min="15883" max="16128" width="10.85546875" style="250"/>
    <col min="16129" max="16129" width="72" style="250" bestFit="1" customWidth="1"/>
    <col min="16130" max="16130" width="78.5703125" style="250" customWidth="1"/>
    <col min="16131" max="16131" width="10.85546875" style="250"/>
    <col min="16132" max="16132" width="31.140625" style="250" customWidth="1"/>
    <col min="16133" max="16133" width="70.140625" style="250" customWidth="1"/>
    <col min="16134" max="16134" width="17.42578125" style="250" customWidth="1"/>
    <col min="16135" max="16136" width="21.85546875" style="250" customWidth="1"/>
    <col min="16137" max="16137" width="19.42578125" style="250" customWidth="1"/>
    <col min="16138" max="16138" width="42" style="250" customWidth="1"/>
    <col min="16139" max="16384" width="10.85546875" style="250"/>
  </cols>
  <sheetData>
    <row r="1" spans="1:2" ht="25.5" customHeight="1">
      <c r="A1" s="301" t="s">
        <v>0</v>
      </c>
      <c r="B1" s="302"/>
    </row>
    <row r="2" spans="1:2" ht="25.5" customHeight="1">
      <c r="A2" s="303" t="s">
        <v>1</v>
      </c>
      <c r="B2" s="304"/>
    </row>
    <row r="3" spans="1:2">
      <c r="A3" s="258" t="s">
        <v>2</v>
      </c>
      <c r="B3" s="259" t="s">
        <v>3</v>
      </c>
    </row>
    <row r="4" spans="1:2" ht="40.5" customHeight="1">
      <c r="A4" s="270" t="s">
        <v>4</v>
      </c>
      <c r="B4" s="271" t="s">
        <v>5</v>
      </c>
    </row>
    <row r="5" spans="1:2" ht="27.6">
      <c r="A5" s="270" t="s">
        <v>6</v>
      </c>
      <c r="B5" s="251" t="s">
        <v>7</v>
      </c>
    </row>
    <row r="6" spans="1:2" ht="124.5" customHeight="1">
      <c r="A6" s="270" t="s">
        <v>8</v>
      </c>
      <c r="B6" s="251" t="s">
        <v>9</v>
      </c>
    </row>
    <row r="7" spans="1:2" ht="26.45" customHeight="1">
      <c r="A7" s="305" t="s">
        <v>10</v>
      </c>
      <c r="B7" s="306"/>
    </row>
    <row r="8" spans="1:2" ht="41.45">
      <c r="A8" s="270" t="s">
        <v>11</v>
      </c>
      <c r="B8" s="251" t="s">
        <v>12</v>
      </c>
    </row>
    <row r="9" spans="1:2" ht="27.6">
      <c r="A9" s="270" t="s">
        <v>13</v>
      </c>
      <c r="B9" s="251" t="s">
        <v>14</v>
      </c>
    </row>
    <row r="10" spans="1:2" ht="41.45">
      <c r="A10" s="270" t="s">
        <v>15</v>
      </c>
      <c r="B10" s="251" t="s">
        <v>16</v>
      </c>
    </row>
    <row r="11" spans="1:2" ht="40.5" customHeight="1">
      <c r="A11" s="270" t="s">
        <v>17</v>
      </c>
      <c r="B11" s="271" t="s">
        <v>18</v>
      </c>
    </row>
    <row r="12" spans="1:2" ht="38.25" customHeight="1">
      <c r="A12" s="270" t="s">
        <v>19</v>
      </c>
      <c r="B12" s="271" t="s">
        <v>20</v>
      </c>
    </row>
    <row r="13" spans="1:2" ht="27.6">
      <c r="A13" s="270" t="s">
        <v>21</v>
      </c>
      <c r="B13" s="272" t="s">
        <v>22</v>
      </c>
    </row>
    <row r="14" spans="1:2" ht="23.45" customHeight="1">
      <c r="A14" s="273" t="s">
        <v>23</v>
      </c>
      <c r="B14" s="274"/>
    </row>
    <row r="15" spans="1:2" ht="41.45">
      <c r="A15" s="270" t="s">
        <v>24</v>
      </c>
      <c r="B15" s="254" t="s">
        <v>25</v>
      </c>
    </row>
    <row r="16" spans="1:2" ht="27.6">
      <c r="A16" s="270" t="s">
        <v>26</v>
      </c>
      <c r="B16" s="254" t="s">
        <v>27</v>
      </c>
    </row>
    <row r="17" spans="1:3" ht="27.6">
      <c r="A17" s="270" t="s">
        <v>28</v>
      </c>
      <c r="B17" s="254" t="s">
        <v>29</v>
      </c>
    </row>
    <row r="18" spans="1:3" ht="8.25" customHeight="1">
      <c r="A18" s="273"/>
      <c r="B18" s="275"/>
    </row>
    <row r="19" spans="1:3" ht="27.6">
      <c r="A19" s="270" t="s">
        <v>30</v>
      </c>
      <c r="B19" s="254" t="s">
        <v>31</v>
      </c>
    </row>
    <row r="20" spans="1:3" ht="27.6">
      <c r="A20" s="270" t="s">
        <v>32</v>
      </c>
      <c r="B20" s="254" t="s">
        <v>33</v>
      </c>
    </row>
    <row r="21" spans="1:3" ht="41.45">
      <c r="A21" s="270" t="s">
        <v>34</v>
      </c>
      <c r="B21" s="254" t="s">
        <v>35</v>
      </c>
    </row>
    <row r="22" spans="1:3" ht="20.25" customHeight="1">
      <c r="A22" s="309" t="s">
        <v>36</v>
      </c>
      <c r="B22" s="310"/>
    </row>
    <row r="23" spans="1:3" ht="41.45">
      <c r="A23" s="270" t="s">
        <v>37</v>
      </c>
      <c r="B23" s="254" t="s">
        <v>38</v>
      </c>
    </row>
    <row r="24" spans="1:3" ht="54" customHeight="1">
      <c r="A24" s="270" t="s">
        <v>39</v>
      </c>
      <c r="B24" s="254" t="s">
        <v>40</v>
      </c>
    </row>
    <row r="25" spans="1:3" ht="144" customHeight="1">
      <c r="A25" s="270" t="s">
        <v>41</v>
      </c>
      <c r="B25" s="254" t="s">
        <v>42</v>
      </c>
    </row>
    <row r="26" spans="1:3" ht="55.15">
      <c r="A26" s="270" t="s">
        <v>43</v>
      </c>
      <c r="B26" s="254" t="s">
        <v>44</v>
      </c>
    </row>
    <row r="27" spans="1:3" ht="55.15">
      <c r="A27" s="270" t="s">
        <v>45</v>
      </c>
      <c r="B27" s="254" t="s">
        <v>46</v>
      </c>
    </row>
    <row r="28" spans="1:3" ht="27.6">
      <c r="A28" s="270" t="s">
        <v>47</v>
      </c>
      <c r="B28" s="254" t="s">
        <v>48</v>
      </c>
    </row>
    <row r="29" spans="1:3" ht="41.45">
      <c r="A29" s="270" t="s">
        <v>49</v>
      </c>
      <c r="B29" s="254" t="s">
        <v>50</v>
      </c>
      <c r="C29" s="252"/>
    </row>
    <row r="30" spans="1:3" ht="90" customHeight="1">
      <c r="A30" s="276" t="s">
        <v>51</v>
      </c>
      <c r="B30" s="254" t="s">
        <v>52</v>
      </c>
    </row>
    <row r="31" spans="1:3" ht="81.599999999999994" customHeight="1">
      <c r="A31" s="276" t="s">
        <v>53</v>
      </c>
      <c r="B31" s="254" t="s">
        <v>54</v>
      </c>
    </row>
    <row r="32" spans="1:3" ht="54" customHeight="1">
      <c r="A32" s="276" t="s">
        <v>55</v>
      </c>
      <c r="B32" s="254" t="s">
        <v>56</v>
      </c>
    </row>
    <row r="33" spans="1:3" ht="28.5" customHeight="1">
      <c r="A33" s="311" t="s">
        <v>57</v>
      </c>
      <c r="B33" s="312"/>
    </row>
    <row r="34" spans="1:3" ht="69">
      <c r="A34" s="276" t="s">
        <v>58</v>
      </c>
      <c r="B34" s="254" t="s">
        <v>59</v>
      </c>
    </row>
    <row r="35" spans="1:3" ht="41.45">
      <c r="A35" s="276" t="s">
        <v>60</v>
      </c>
      <c r="B35" s="254" t="s">
        <v>61</v>
      </c>
    </row>
    <row r="36" spans="1:3" ht="36" customHeight="1">
      <c r="A36" s="276" t="s">
        <v>62</v>
      </c>
      <c r="B36" s="254" t="s">
        <v>63</v>
      </c>
      <c r="C36" s="253"/>
    </row>
    <row r="37" spans="1:3" ht="27.6">
      <c r="A37" s="276" t="s">
        <v>64</v>
      </c>
      <c r="B37" s="254" t="s">
        <v>65</v>
      </c>
    </row>
    <row r="38" spans="1:3" ht="69">
      <c r="A38" s="276" t="s">
        <v>66</v>
      </c>
      <c r="B38" s="254" t="s">
        <v>67</v>
      </c>
    </row>
    <row r="39" spans="1:3" ht="27.6">
      <c r="A39" s="270" t="s">
        <v>68</v>
      </c>
      <c r="B39" s="254" t="s">
        <v>69</v>
      </c>
    </row>
    <row r="40" spans="1:3" ht="25.5" customHeight="1">
      <c r="A40" s="305" t="s">
        <v>70</v>
      </c>
      <c r="B40" s="306"/>
    </row>
    <row r="41" spans="1:3" ht="24" customHeight="1">
      <c r="A41" s="273" t="s">
        <v>2</v>
      </c>
      <c r="B41" s="277" t="s">
        <v>3</v>
      </c>
    </row>
    <row r="42" spans="1:3" ht="27.6">
      <c r="A42" s="270" t="s">
        <v>21</v>
      </c>
      <c r="B42" s="255" t="s">
        <v>71</v>
      </c>
    </row>
    <row r="43" spans="1:3" ht="41.45">
      <c r="A43" s="270" t="s">
        <v>72</v>
      </c>
      <c r="B43" s="255" t="s">
        <v>73</v>
      </c>
    </row>
    <row r="44" spans="1:3" ht="41.45">
      <c r="A44" s="270" t="s">
        <v>74</v>
      </c>
      <c r="B44" s="255" t="s">
        <v>75</v>
      </c>
    </row>
    <row r="45" spans="1:3" ht="41.45">
      <c r="A45" s="270" t="s">
        <v>76</v>
      </c>
      <c r="B45" s="255" t="s">
        <v>77</v>
      </c>
    </row>
    <row r="46" spans="1:3" ht="41.45">
      <c r="A46" s="270" t="s">
        <v>78</v>
      </c>
      <c r="B46" s="255" t="s">
        <v>79</v>
      </c>
    </row>
    <row r="47" spans="1:3" ht="27.6">
      <c r="A47" s="270" t="s">
        <v>80</v>
      </c>
      <c r="B47" s="255" t="s">
        <v>81</v>
      </c>
    </row>
    <row r="48" spans="1:3" ht="152.25" customHeight="1">
      <c r="A48" s="270" t="s">
        <v>82</v>
      </c>
      <c r="B48" s="255" t="s">
        <v>83</v>
      </c>
    </row>
    <row r="49" spans="1:2" ht="22.9" customHeight="1">
      <c r="A49" s="309" t="s">
        <v>84</v>
      </c>
      <c r="B49" s="310"/>
    </row>
    <row r="50" spans="1:2" ht="69">
      <c r="A50" s="270" t="s">
        <v>85</v>
      </c>
      <c r="B50" s="254" t="s">
        <v>86</v>
      </c>
    </row>
    <row r="51" spans="1:2" ht="27.6">
      <c r="A51" s="270" t="s">
        <v>87</v>
      </c>
      <c r="B51" s="254" t="s">
        <v>88</v>
      </c>
    </row>
    <row r="52" spans="1:2" ht="41.45">
      <c r="A52" s="270" t="s">
        <v>89</v>
      </c>
      <c r="B52" s="254" t="s">
        <v>90</v>
      </c>
    </row>
    <row r="53" spans="1:2" ht="82.9">
      <c r="A53" s="270" t="s">
        <v>91</v>
      </c>
      <c r="B53" s="254" t="s">
        <v>92</v>
      </c>
    </row>
    <row r="54" spans="1:2" ht="82.9">
      <c r="A54" s="270" t="s">
        <v>93</v>
      </c>
      <c r="B54" s="254" t="s">
        <v>54</v>
      </c>
    </row>
    <row r="55" spans="1:2" ht="55.15">
      <c r="A55" s="270" t="s">
        <v>94</v>
      </c>
      <c r="B55" s="254" t="s">
        <v>95</v>
      </c>
    </row>
    <row r="56" spans="1:2" ht="27.6">
      <c r="A56" s="270" t="s">
        <v>96</v>
      </c>
      <c r="B56" s="254" t="s">
        <v>97</v>
      </c>
    </row>
    <row r="57" spans="1:2" ht="24" customHeight="1">
      <c r="A57" s="313" t="s">
        <v>98</v>
      </c>
      <c r="B57" s="314"/>
    </row>
    <row r="58" spans="1:2" ht="23.45" customHeight="1">
      <c r="A58" s="309" t="s">
        <v>99</v>
      </c>
      <c r="B58" s="310"/>
    </row>
    <row r="59" spans="1:2" ht="27.6">
      <c r="A59" s="270" t="s">
        <v>100</v>
      </c>
      <c r="B59" s="255" t="s">
        <v>101</v>
      </c>
    </row>
    <row r="60" spans="1:2" ht="27.6">
      <c r="A60" s="270" t="s">
        <v>102</v>
      </c>
      <c r="B60" s="255" t="s">
        <v>103</v>
      </c>
    </row>
    <row r="61" spans="1:2" ht="41.45">
      <c r="A61" s="270" t="s">
        <v>13</v>
      </c>
      <c r="B61" s="255" t="s">
        <v>104</v>
      </c>
    </row>
    <row r="62" spans="1:2" ht="55.15">
      <c r="A62" s="270" t="s">
        <v>26</v>
      </c>
      <c r="B62" s="254" t="s">
        <v>105</v>
      </c>
    </row>
    <row r="63" spans="1:2" ht="55.15">
      <c r="A63" s="270" t="s">
        <v>28</v>
      </c>
      <c r="B63" s="254" t="s">
        <v>106</v>
      </c>
    </row>
    <row r="64" spans="1:2" ht="41.45">
      <c r="A64" s="270" t="s">
        <v>107</v>
      </c>
      <c r="B64" s="255" t="s">
        <v>108</v>
      </c>
    </row>
    <row r="65" spans="1:2" ht="25.5" customHeight="1">
      <c r="A65" s="305" t="s">
        <v>109</v>
      </c>
      <c r="B65" s="306"/>
    </row>
    <row r="66" spans="1:2" ht="22.9" customHeight="1">
      <c r="A66" s="307" t="s">
        <v>110</v>
      </c>
      <c r="B66" s="308"/>
    </row>
    <row r="67" spans="1:2" ht="94.15" customHeight="1">
      <c r="A67" s="317" t="s">
        <v>111</v>
      </c>
      <c r="B67" s="318"/>
    </row>
    <row r="68" spans="1:2" ht="39.75" customHeight="1">
      <c r="A68" s="270" t="s">
        <v>112</v>
      </c>
      <c r="B68" s="278" t="s">
        <v>113</v>
      </c>
    </row>
    <row r="69" spans="1:2" ht="27.6">
      <c r="A69" s="270" t="s">
        <v>114</v>
      </c>
      <c r="B69" s="279" t="s">
        <v>115</v>
      </c>
    </row>
    <row r="70" spans="1:2" ht="37.5" customHeight="1">
      <c r="A70" s="276" t="s">
        <v>116</v>
      </c>
      <c r="B70" s="279" t="s">
        <v>117</v>
      </c>
    </row>
    <row r="71" spans="1:2" ht="37.5" customHeight="1">
      <c r="A71" s="270" t="s">
        <v>118</v>
      </c>
      <c r="B71" s="279" t="s">
        <v>119</v>
      </c>
    </row>
    <row r="72" spans="1:2" ht="37.5" customHeight="1">
      <c r="A72" s="276" t="s">
        <v>120</v>
      </c>
      <c r="B72" s="279" t="s">
        <v>121</v>
      </c>
    </row>
    <row r="73" spans="1:2" ht="25.5" customHeight="1">
      <c r="A73" s="305" t="s">
        <v>122</v>
      </c>
      <c r="B73" s="306"/>
    </row>
    <row r="74" spans="1:2" ht="27.6">
      <c r="A74" s="270" t="s">
        <v>123</v>
      </c>
      <c r="B74" s="255" t="s">
        <v>124</v>
      </c>
    </row>
    <row r="75" spans="1:2" ht="27.6">
      <c r="A75" s="270" t="s">
        <v>125</v>
      </c>
      <c r="B75" s="255" t="s">
        <v>126</v>
      </c>
    </row>
    <row r="76" spans="1:2" ht="27.6">
      <c r="A76" s="270" t="s">
        <v>127</v>
      </c>
      <c r="B76" s="255" t="s">
        <v>128</v>
      </c>
    </row>
    <row r="77" spans="1:2" ht="27.6">
      <c r="A77" s="270" t="s">
        <v>129</v>
      </c>
      <c r="B77" s="255" t="s">
        <v>130</v>
      </c>
    </row>
    <row r="78" spans="1:2" ht="27.6">
      <c r="A78" s="270" t="s">
        <v>131</v>
      </c>
      <c r="B78" s="255" t="s">
        <v>132</v>
      </c>
    </row>
    <row r="79" spans="1:2" ht="41.45">
      <c r="A79" s="270" t="s">
        <v>133</v>
      </c>
      <c r="B79" s="255" t="s">
        <v>134</v>
      </c>
    </row>
    <row r="80" spans="1:2" ht="27.6">
      <c r="A80" s="270" t="s">
        <v>135</v>
      </c>
      <c r="B80" s="255" t="s">
        <v>136</v>
      </c>
    </row>
    <row r="81" spans="1:2">
      <c r="A81" s="270" t="s">
        <v>137</v>
      </c>
      <c r="B81" s="255" t="s">
        <v>138</v>
      </c>
    </row>
    <row r="82" spans="1:2" ht="41.45">
      <c r="A82" s="280" t="s">
        <v>139</v>
      </c>
      <c r="B82" s="255" t="s">
        <v>140</v>
      </c>
    </row>
    <row r="83" spans="1:2" ht="41.45">
      <c r="A83" s="276" t="s">
        <v>141</v>
      </c>
      <c r="B83" s="255" t="s">
        <v>142</v>
      </c>
    </row>
    <row r="84" spans="1:2" ht="41.45">
      <c r="A84" s="270" t="s">
        <v>143</v>
      </c>
      <c r="B84" s="255" t="s">
        <v>144</v>
      </c>
    </row>
    <row r="85" spans="1:2" ht="27.6">
      <c r="A85" s="270" t="s">
        <v>45</v>
      </c>
      <c r="B85" s="255" t="s">
        <v>145</v>
      </c>
    </row>
    <row r="86" spans="1:2" ht="27.6">
      <c r="A86" s="270" t="s">
        <v>146</v>
      </c>
      <c r="B86" s="255" t="s">
        <v>147</v>
      </c>
    </row>
    <row r="87" spans="1:2" ht="41.45">
      <c r="A87" s="270" t="s">
        <v>148</v>
      </c>
      <c r="B87" s="255" t="s">
        <v>149</v>
      </c>
    </row>
    <row r="88" spans="1:2" ht="18.600000000000001" customHeight="1">
      <c r="A88" s="305" t="s">
        <v>150</v>
      </c>
      <c r="B88" s="306"/>
    </row>
    <row r="89" spans="1:2">
      <c r="A89" s="281" t="s">
        <v>151</v>
      </c>
      <c r="B89" s="282" t="s">
        <v>152</v>
      </c>
    </row>
    <row r="90" spans="1:2">
      <c r="A90" s="281" t="s">
        <v>153</v>
      </c>
      <c r="B90" s="282" t="s">
        <v>154</v>
      </c>
    </row>
    <row r="91" spans="1:2">
      <c r="A91" s="281" t="s">
        <v>155</v>
      </c>
      <c r="B91" s="282" t="s">
        <v>156</v>
      </c>
    </row>
    <row r="92" spans="1:2">
      <c r="A92" s="281" t="s">
        <v>157</v>
      </c>
      <c r="B92" s="282" t="s">
        <v>158</v>
      </c>
    </row>
    <row r="93" spans="1:2">
      <c r="A93" s="315" t="s">
        <v>159</v>
      </c>
      <c r="B93" s="316"/>
    </row>
  </sheetData>
  <mergeCells count="15">
    <mergeCell ref="A93:B93"/>
    <mergeCell ref="A58:B58"/>
    <mergeCell ref="A73:B73"/>
    <mergeCell ref="A67:B67"/>
    <mergeCell ref="A88:B88"/>
    <mergeCell ref="A1:B1"/>
    <mergeCell ref="A2:B2"/>
    <mergeCell ref="A40:B40"/>
    <mergeCell ref="A65:B65"/>
    <mergeCell ref="A66:B66"/>
    <mergeCell ref="A7:B7"/>
    <mergeCell ref="A22:B22"/>
    <mergeCell ref="A33:B33"/>
    <mergeCell ref="A57:B57"/>
    <mergeCell ref="A49:B4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O126"/>
  <sheetViews>
    <sheetView showGridLines="0" topLeftCell="A49" zoomScale="90" zoomScaleNormal="90" workbookViewId="0">
      <selection activeCell="A16" sqref="A16"/>
    </sheetView>
  </sheetViews>
  <sheetFormatPr defaultColWidth="10.85546875" defaultRowHeight="13.9"/>
  <cols>
    <col min="1" max="1" width="49.7109375" style="1" customWidth="1"/>
    <col min="2" max="3" width="35.7109375" style="1" customWidth="1"/>
    <col min="4" max="4" width="50" style="1" customWidth="1"/>
    <col min="5" max="5" width="45.28515625" style="1" customWidth="1"/>
    <col min="6" max="6" width="43" style="1" customWidth="1"/>
    <col min="7" max="7" width="41.140625" style="1" customWidth="1"/>
    <col min="8" max="8" width="53.42578125" style="1" customWidth="1"/>
    <col min="9" max="9" width="46.85546875" style="1" customWidth="1"/>
    <col min="10" max="13" width="35.7109375" style="1" customWidth="1"/>
    <col min="14" max="14" width="31"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3" customFormat="1" ht="22.15" customHeight="1">
      <c r="A1" s="382"/>
      <c r="B1" s="362" t="s">
        <v>160</v>
      </c>
      <c r="C1" s="363"/>
      <c r="D1" s="363"/>
      <c r="E1" s="363"/>
      <c r="F1" s="363"/>
      <c r="G1" s="363"/>
      <c r="H1" s="363"/>
      <c r="I1" s="363"/>
      <c r="J1" s="363"/>
      <c r="K1" s="363"/>
      <c r="L1" s="364"/>
      <c r="M1" s="359" t="s">
        <v>161</v>
      </c>
      <c r="N1" s="360"/>
      <c r="O1" s="361"/>
    </row>
    <row r="2" spans="1:15" s="83" customFormat="1" ht="18" customHeight="1" thickBot="1">
      <c r="A2" s="383"/>
      <c r="B2" s="365" t="s">
        <v>162</v>
      </c>
      <c r="C2" s="366"/>
      <c r="D2" s="366"/>
      <c r="E2" s="366"/>
      <c r="F2" s="366"/>
      <c r="G2" s="366"/>
      <c r="H2" s="366"/>
      <c r="I2" s="366"/>
      <c r="J2" s="366"/>
      <c r="K2" s="366"/>
      <c r="L2" s="367"/>
      <c r="M2" s="359" t="s">
        <v>163</v>
      </c>
      <c r="N2" s="360"/>
      <c r="O2" s="361"/>
    </row>
    <row r="3" spans="1:15" s="83" customFormat="1" ht="19.899999999999999" customHeight="1" thickBot="1">
      <c r="A3" s="383"/>
      <c r="B3" s="365" t="s">
        <v>0</v>
      </c>
      <c r="C3" s="366"/>
      <c r="D3" s="366"/>
      <c r="E3" s="366"/>
      <c r="F3" s="366"/>
      <c r="G3" s="366"/>
      <c r="H3" s="366"/>
      <c r="I3" s="366"/>
      <c r="J3" s="366"/>
      <c r="K3" s="366"/>
      <c r="L3" s="367"/>
      <c r="M3" s="359" t="s">
        <v>164</v>
      </c>
      <c r="N3" s="360"/>
      <c r="O3" s="361"/>
    </row>
    <row r="4" spans="1:15" s="83" customFormat="1" ht="21.75" customHeight="1" thickBot="1">
      <c r="A4" s="384"/>
      <c r="B4" s="368" t="s">
        <v>165</v>
      </c>
      <c r="C4" s="369"/>
      <c r="D4" s="369"/>
      <c r="E4" s="369"/>
      <c r="F4" s="369"/>
      <c r="G4" s="369"/>
      <c r="H4" s="369"/>
      <c r="I4" s="369"/>
      <c r="J4" s="369"/>
      <c r="K4" s="369"/>
      <c r="L4" s="370"/>
      <c r="M4" s="359" t="s">
        <v>166</v>
      </c>
      <c r="N4" s="360"/>
      <c r="O4" s="361"/>
    </row>
    <row r="5" spans="1:15" s="83" customFormat="1" ht="16.149999999999999" customHeight="1" thickBot="1">
      <c r="A5" s="84"/>
      <c r="B5" s="85"/>
      <c r="C5" s="85"/>
      <c r="D5" s="85"/>
      <c r="E5" s="85"/>
      <c r="F5" s="85"/>
      <c r="G5" s="85"/>
      <c r="H5" s="85"/>
      <c r="I5" s="85"/>
      <c r="J5" s="85"/>
      <c r="K5" s="85"/>
      <c r="L5" s="85"/>
      <c r="M5" s="86"/>
      <c r="N5" s="86"/>
      <c r="O5" s="86"/>
    </row>
    <row r="6" spans="1:15" ht="40.35" customHeight="1" thickBot="1">
      <c r="A6" s="53" t="s">
        <v>167</v>
      </c>
      <c r="B6" s="393" t="s">
        <v>168</v>
      </c>
      <c r="C6" s="394"/>
      <c r="D6" s="394"/>
      <c r="E6" s="394"/>
      <c r="F6" s="394"/>
      <c r="G6" s="394"/>
      <c r="H6" s="394"/>
      <c r="I6" s="394"/>
      <c r="J6" s="394"/>
      <c r="K6" s="395"/>
      <c r="L6" s="167" t="s">
        <v>169</v>
      </c>
      <c r="M6" s="396">
        <v>2024110010317</v>
      </c>
      <c r="N6" s="397"/>
      <c r="O6" s="398"/>
    </row>
    <row r="7" spans="1:15" s="83" customFormat="1" ht="18" customHeight="1" thickBot="1">
      <c r="A7" s="84"/>
      <c r="B7" s="85"/>
      <c r="C7" s="85"/>
      <c r="D7" s="85"/>
      <c r="E7" s="85"/>
      <c r="F7" s="85"/>
      <c r="G7" s="85"/>
      <c r="H7" s="85"/>
      <c r="I7" s="85"/>
      <c r="J7" s="85"/>
      <c r="K7" s="85"/>
      <c r="L7" s="85"/>
      <c r="M7" s="86"/>
      <c r="N7" s="86"/>
      <c r="O7" s="86"/>
    </row>
    <row r="8" spans="1:15" s="83" customFormat="1" ht="21.75" customHeight="1" thickBot="1">
      <c r="A8" s="386" t="s">
        <v>6</v>
      </c>
      <c r="B8" s="167" t="s">
        <v>170</v>
      </c>
      <c r="C8" s="130" t="s">
        <v>171</v>
      </c>
      <c r="D8" s="167" t="s">
        <v>172</v>
      </c>
      <c r="E8" s="130" t="s">
        <v>171</v>
      </c>
      <c r="F8" s="167" t="s">
        <v>173</v>
      </c>
      <c r="G8" s="130" t="s">
        <v>171</v>
      </c>
      <c r="H8" s="167" t="s">
        <v>174</v>
      </c>
      <c r="I8" s="132" t="s">
        <v>171</v>
      </c>
      <c r="J8" s="349" t="s">
        <v>8</v>
      </c>
      <c r="K8" s="385"/>
      <c r="L8" s="166" t="s">
        <v>175</v>
      </c>
      <c r="M8" s="346"/>
      <c r="N8" s="346"/>
      <c r="O8" s="346"/>
    </row>
    <row r="9" spans="1:15" s="83" customFormat="1" ht="21.75" customHeight="1" thickBot="1">
      <c r="A9" s="386"/>
      <c r="B9" s="168" t="s">
        <v>176</v>
      </c>
      <c r="C9" s="130" t="s">
        <v>171</v>
      </c>
      <c r="D9" s="167" t="s">
        <v>177</v>
      </c>
      <c r="E9" s="133" t="s">
        <v>171</v>
      </c>
      <c r="F9" s="167" t="s">
        <v>178</v>
      </c>
      <c r="G9" s="130" t="s">
        <v>171</v>
      </c>
      <c r="H9" s="167" t="s">
        <v>179</v>
      </c>
      <c r="I9" s="132"/>
      <c r="J9" s="349"/>
      <c r="K9" s="385"/>
      <c r="L9" s="166" t="s">
        <v>180</v>
      </c>
      <c r="M9" s="346"/>
      <c r="N9" s="346"/>
      <c r="O9" s="346"/>
    </row>
    <row r="10" spans="1:15" s="83" customFormat="1" ht="21.75" customHeight="1" thickBot="1">
      <c r="A10" s="386"/>
      <c r="B10" s="167" t="s">
        <v>181</v>
      </c>
      <c r="C10" s="130"/>
      <c r="D10" s="167" t="s">
        <v>182</v>
      </c>
      <c r="E10" s="134"/>
      <c r="F10" s="167" t="s">
        <v>183</v>
      </c>
      <c r="G10" s="134"/>
      <c r="H10" s="167" t="s">
        <v>184</v>
      </c>
      <c r="I10" s="132"/>
      <c r="J10" s="349"/>
      <c r="K10" s="385"/>
      <c r="L10" s="166" t="s">
        <v>185</v>
      </c>
      <c r="M10" s="346" t="s">
        <v>171</v>
      </c>
      <c r="N10" s="346"/>
      <c r="O10" s="346"/>
    </row>
    <row r="11" spans="1:15" ht="15" customHeight="1" thickBot="1">
      <c r="A11" s="6"/>
      <c r="B11" s="7"/>
      <c r="C11" s="7"/>
      <c r="D11" s="9"/>
      <c r="E11" s="8"/>
      <c r="F11" s="8"/>
      <c r="G11" s="239"/>
      <c r="H11" s="239"/>
      <c r="I11" s="10"/>
      <c r="J11" s="10"/>
      <c r="K11" s="7"/>
      <c r="L11" s="7"/>
      <c r="M11" s="7"/>
      <c r="N11" s="7"/>
      <c r="O11" s="7"/>
    </row>
    <row r="12" spans="1:15" ht="15" customHeight="1">
      <c r="A12" s="390" t="s">
        <v>186</v>
      </c>
      <c r="B12" s="371" t="s">
        <v>187</v>
      </c>
      <c r="C12" s="372"/>
      <c r="D12" s="372"/>
      <c r="E12" s="372"/>
      <c r="F12" s="372"/>
      <c r="G12" s="372"/>
      <c r="H12" s="372"/>
      <c r="I12" s="372"/>
      <c r="J12" s="372"/>
      <c r="K12" s="372"/>
      <c r="L12" s="372"/>
      <c r="M12" s="372"/>
      <c r="N12" s="372"/>
      <c r="O12" s="373"/>
    </row>
    <row r="13" spans="1:15" ht="15" customHeight="1">
      <c r="A13" s="391"/>
      <c r="B13" s="374"/>
      <c r="C13" s="375"/>
      <c r="D13" s="375"/>
      <c r="E13" s="375"/>
      <c r="F13" s="375"/>
      <c r="G13" s="375"/>
      <c r="H13" s="375"/>
      <c r="I13" s="375"/>
      <c r="J13" s="375"/>
      <c r="K13" s="375"/>
      <c r="L13" s="375"/>
      <c r="M13" s="375"/>
      <c r="N13" s="375"/>
      <c r="O13" s="376"/>
    </row>
    <row r="14" spans="1:15" ht="15" customHeight="1" thickBot="1">
      <c r="A14" s="392"/>
      <c r="B14" s="377"/>
      <c r="C14" s="378"/>
      <c r="D14" s="378"/>
      <c r="E14" s="378"/>
      <c r="F14" s="378"/>
      <c r="G14" s="378"/>
      <c r="H14" s="378"/>
      <c r="I14" s="378"/>
      <c r="J14" s="378"/>
      <c r="K14" s="378"/>
      <c r="L14" s="378"/>
      <c r="M14" s="378"/>
      <c r="N14" s="378"/>
      <c r="O14" s="379"/>
    </row>
    <row r="15" spans="1:15" ht="9" customHeight="1" thickBot="1">
      <c r="A15" s="14"/>
      <c r="B15" s="82"/>
      <c r="C15" s="15"/>
      <c r="D15" s="15"/>
      <c r="E15" s="15"/>
      <c r="F15" s="15"/>
      <c r="G15" s="16"/>
      <c r="H15" s="16"/>
      <c r="I15" s="16"/>
      <c r="J15" s="16"/>
      <c r="K15" s="16"/>
      <c r="L15" s="17"/>
      <c r="M15" s="17"/>
      <c r="N15" s="17"/>
      <c r="O15" s="17"/>
    </row>
    <row r="16" spans="1:15" s="18" customFormat="1" ht="37.5" customHeight="1" thickBot="1">
      <c r="A16" s="53" t="s">
        <v>13</v>
      </c>
      <c r="B16" s="380" t="s">
        <v>188</v>
      </c>
      <c r="C16" s="380"/>
      <c r="D16" s="380"/>
      <c r="E16" s="380"/>
      <c r="F16" s="380"/>
      <c r="G16" s="386" t="s">
        <v>15</v>
      </c>
      <c r="H16" s="386"/>
      <c r="I16" s="381" t="s">
        <v>189</v>
      </c>
      <c r="J16" s="381"/>
      <c r="K16" s="381"/>
      <c r="L16" s="381"/>
      <c r="M16" s="381"/>
      <c r="N16" s="381"/>
      <c r="O16" s="381"/>
    </row>
    <row r="17" spans="1:15" ht="9" customHeight="1">
      <c r="A17" s="14"/>
      <c r="B17" s="16"/>
      <c r="C17" s="15"/>
      <c r="D17" s="15"/>
      <c r="E17" s="15"/>
      <c r="F17" s="15"/>
      <c r="G17" s="16"/>
      <c r="H17" s="16"/>
      <c r="I17" s="16"/>
      <c r="J17" s="16"/>
      <c r="K17" s="16"/>
      <c r="L17" s="17"/>
      <c r="M17" s="17"/>
      <c r="N17" s="17"/>
      <c r="O17" s="17"/>
    </row>
    <row r="18" spans="1:15" ht="56.25" customHeight="1">
      <c r="A18" s="53" t="s">
        <v>17</v>
      </c>
      <c r="B18" s="388" t="s">
        <v>190</v>
      </c>
      <c r="C18" s="388"/>
      <c r="D18" s="388"/>
      <c r="E18" s="388"/>
      <c r="F18" s="53" t="s">
        <v>19</v>
      </c>
      <c r="G18" s="387" t="s">
        <v>191</v>
      </c>
      <c r="H18" s="387"/>
      <c r="I18" s="387"/>
      <c r="J18" s="53" t="s">
        <v>21</v>
      </c>
      <c r="K18" s="380" t="s">
        <v>192</v>
      </c>
      <c r="L18" s="380"/>
      <c r="M18" s="380"/>
      <c r="N18" s="380"/>
      <c r="O18" s="380"/>
    </row>
    <row r="19" spans="1:15" ht="9" customHeight="1">
      <c r="A19" s="5"/>
      <c r="B19" s="2"/>
      <c r="C19" s="389"/>
      <c r="D19" s="389"/>
      <c r="E19" s="389"/>
      <c r="F19" s="389"/>
      <c r="G19" s="389"/>
      <c r="H19" s="389"/>
      <c r="I19" s="389"/>
      <c r="J19" s="389"/>
      <c r="K19" s="389"/>
      <c r="L19" s="389"/>
      <c r="M19" s="389"/>
      <c r="N19" s="389"/>
      <c r="O19" s="389"/>
    </row>
    <row r="20" spans="1:15" ht="16.5" customHeight="1" thickBot="1">
      <c r="A20" s="80"/>
      <c r="B20" s="81"/>
      <c r="C20" s="81"/>
      <c r="D20" s="81"/>
      <c r="E20" s="81"/>
      <c r="F20" s="81"/>
      <c r="G20" s="81"/>
      <c r="H20" s="81"/>
      <c r="I20" s="81"/>
      <c r="J20" s="81"/>
      <c r="K20" s="81"/>
      <c r="L20" s="81"/>
      <c r="M20" s="81"/>
      <c r="N20" s="81"/>
      <c r="O20" s="81"/>
    </row>
    <row r="21" spans="1:15" ht="32.1" customHeight="1" thickBot="1">
      <c r="A21" s="347" t="s">
        <v>23</v>
      </c>
      <c r="B21" s="348"/>
      <c r="C21" s="348"/>
      <c r="D21" s="348"/>
      <c r="E21" s="348"/>
      <c r="F21" s="348"/>
      <c r="G21" s="348"/>
      <c r="H21" s="348"/>
      <c r="I21" s="348"/>
      <c r="J21" s="348"/>
      <c r="K21" s="348"/>
      <c r="L21" s="348"/>
      <c r="M21" s="348"/>
      <c r="N21" s="348"/>
      <c r="O21" s="349"/>
    </row>
    <row r="22" spans="1:15" ht="32.1" customHeight="1" thickBot="1">
      <c r="A22" s="347" t="s">
        <v>193</v>
      </c>
      <c r="B22" s="348"/>
      <c r="C22" s="348"/>
      <c r="D22" s="348"/>
      <c r="E22" s="348"/>
      <c r="F22" s="348"/>
      <c r="G22" s="348"/>
      <c r="H22" s="348"/>
      <c r="I22" s="348"/>
      <c r="J22" s="348"/>
      <c r="K22" s="348"/>
      <c r="L22" s="348"/>
      <c r="M22" s="348"/>
      <c r="N22" s="348"/>
      <c r="O22" s="349"/>
    </row>
    <row r="23" spans="1:15" ht="32.1" customHeight="1" thickBot="1">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c r="A24" s="21" t="s">
        <v>24</v>
      </c>
      <c r="B24" s="233">
        <v>968569000</v>
      </c>
      <c r="C24" s="233">
        <v>0</v>
      </c>
      <c r="D24" s="233">
        <v>34163000</v>
      </c>
      <c r="E24" s="233">
        <v>0</v>
      </c>
      <c r="F24" s="233">
        <v>0</v>
      </c>
      <c r="G24" s="233">
        <v>0</v>
      </c>
      <c r="H24" s="233">
        <v>0</v>
      </c>
      <c r="I24" s="233">
        <v>0</v>
      </c>
      <c r="J24" s="233">
        <v>6000000</v>
      </c>
      <c r="K24" s="233">
        <v>0</v>
      </c>
      <c r="L24" s="233">
        <v>80250000</v>
      </c>
      <c r="M24" s="233">
        <v>48796000</v>
      </c>
      <c r="N24" s="262">
        <f>SUM(B24:M24)</f>
        <v>1137778000</v>
      </c>
      <c r="O24" s="234">
        <v>1</v>
      </c>
    </row>
    <row r="25" spans="1:15" ht="32.1" customHeight="1">
      <c r="A25" s="21" t="s">
        <v>26</v>
      </c>
      <c r="B25" s="241">
        <v>546910000</v>
      </c>
      <c r="C25" s="241">
        <v>276172000</v>
      </c>
      <c r="D25" s="247">
        <v>106541066</v>
      </c>
      <c r="E25" s="247">
        <v>-24084543</v>
      </c>
      <c r="F25" s="233">
        <v>-11188667</v>
      </c>
      <c r="G25" s="233">
        <v>0</v>
      </c>
      <c r="H25" s="236">
        <v>1965500</v>
      </c>
      <c r="I25" s="233">
        <v>0</v>
      </c>
      <c r="J25" s="233">
        <v>0</v>
      </c>
      <c r="K25" s="233">
        <v>0</v>
      </c>
      <c r="L25" s="233">
        <v>0</v>
      </c>
      <c r="M25" s="233">
        <v>0</v>
      </c>
      <c r="N25" s="248">
        <f t="shared" ref="N25:N29" si="0">SUM(B25:M25)</f>
        <v>896315356</v>
      </c>
      <c r="O25" s="235">
        <f>N25/N24</f>
        <v>0.78777701449667681</v>
      </c>
    </row>
    <row r="26" spans="1:15" ht="32.1" customHeight="1">
      <c r="A26" s="21" t="s">
        <v>28</v>
      </c>
      <c r="B26" s="263">
        <v>0</v>
      </c>
      <c r="C26" s="242">
        <v>10017500</v>
      </c>
      <c r="D26" s="236">
        <v>52357966</v>
      </c>
      <c r="E26" s="236">
        <v>80818333</v>
      </c>
      <c r="F26" s="287">
        <v>85224490</v>
      </c>
      <c r="G26" s="236">
        <v>83944000</v>
      </c>
      <c r="H26" s="236">
        <v>83944000</v>
      </c>
      <c r="I26" s="236">
        <v>0</v>
      </c>
      <c r="J26" s="236">
        <v>0</v>
      </c>
      <c r="K26" s="236">
        <v>0</v>
      </c>
      <c r="L26" s="236">
        <v>0</v>
      </c>
      <c r="M26" s="236">
        <v>0</v>
      </c>
      <c r="N26" s="248">
        <f t="shared" si="0"/>
        <v>396306289</v>
      </c>
      <c r="O26" s="235">
        <f>N26/N24</f>
        <v>0.34831600628593629</v>
      </c>
    </row>
    <row r="27" spans="1:15" ht="32.1" customHeight="1">
      <c r="A27" s="21" t="s">
        <v>196</v>
      </c>
      <c r="B27" s="233">
        <f>130966259</f>
        <v>130966259</v>
      </c>
      <c r="C27" s="233">
        <v>20451136</v>
      </c>
      <c r="D27" s="233">
        <v>64661874</v>
      </c>
      <c r="E27" s="233">
        <v>0</v>
      </c>
      <c r="F27" s="233">
        <v>0</v>
      </c>
      <c r="G27" s="233">
        <v>0</v>
      </c>
      <c r="H27" s="233">
        <v>0</v>
      </c>
      <c r="I27" s="233">
        <v>0</v>
      </c>
      <c r="J27" s="233">
        <v>0</v>
      </c>
      <c r="K27" s="233">
        <v>0</v>
      </c>
      <c r="L27" s="233">
        <v>0</v>
      </c>
      <c r="M27" s="233">
        <v>0</v>
      </c>
      <c r="N27" s="248">
        <f t="shared" si="0"/>
        <v>216079269</v>
      </c>
      <c r="O27" s="235">
        <v>1</v>
      </c>
    </row>
    <row r="28" spans="1:15" ht="32.1" customHeight="1">
      <c r="A28" s="21" t="s">
        <v>197</v>
      </c>
      <c r="B28" s="236">
        <v>0</v>
      </c>
      <c r="C28" s="236">
        <v>0</v>
      </c>
      <c r="D28" s="236">
        <v>0</v>
      </c>
      <c r="E28" s="236">
        <v>0</v>
      </c>
      <c r="F28" s="236">
        <v>2633333</v>
      </c>
      <c r="G28" s="236">
        <v>1</v>
      </c>
      <c r="H28" s="236">
        <v>0</v>
      </c>
      <c r="I28" s="236">
        <v>0</v>
      </c>
      <c r="J28" s="236">
        <v>0</v>
      </c>
      <c r="K28" s="236">
        <v>0</v>
      </c>
      <c r="L28" s="236">
        <v>0</v>
      </c>
      <c r="M28" s="236">
        <v>0</v>
      </c>
      <c r="N28" s="262">
        <f t="shared" si="0"/>
        <v>2633334</v>
      </c>
      <c r="O28" s="235">
        <f>N28/N27</f>
        <v>1.2186888692223409E-2</v>
      </c>
    </row>
    <row r="29" spans="1:15" ht="32.1" customHeight="1">
      <c r="A29" s="24" t="s">
        <v>34</v>
      </c>
      <c r="B29" s="237">
        <v>68203156</v>
      </c>
      <c r="C29" s="286">
        <v>11884606</v>
      </c>
      <c r="D29" s="237">
        <v>133358173</v>
      </c>
      <c r="E29" s="237">
        <v>0</v>
      </c>
      <c r="F29" s="237">
        <v>0</v>
      </c>
      <c r="G29" s="237">
        <v>0</v>
      </c>
      <c r="H29" s="237">
        <v>0</v>
      </c>
      <c r="I29" s="237">
        <v>0</v>
      </c>
      <c r="J29" s="237">
        <v>0</v>
      </c>
      <c r="K29" s="237">
        <v>0</v>
      </c>
      <c r="L29" s="237">
        <v>0</v>
      </c>
      <c r="M29" s="237">
        <v>0</v>
      </c>
      <c r="N29" s="264">
        <f t="shared" si="0"/>
        <v>213445935</v>
      </c>
      <c r="O29" s="238">
        <f>N29/N27</f>
        <v>0.9878131113077766</v>
      </c>
    </row>
    <row r="30" spans="1:15" s="26" customFormat="1" ht="16.5" customHeight="1"/>
    <row r="31" spans="1:15" s="26" customFormat="1" ht="17.25" customHeight="1"/>
    <row r="32" spans="1:15" ht="5.25" customHeight="1" thickBot="1"/>
    <row r="33" spans="1:13" ht="48" customHeight="1" thickBot="1">
      <c r="A33" s="406" t="s">
        <v>198</v>
      </c>
      <c r="B33" s="407"/>
      <c r="C33" s="407"/>
      <c r="D33" s="407"/>
      <c r="E33" s="407"/>
      <c r="F33" s="407"/>
      <c r="G33" s="407"/>
      <c r="H33" s="407"/>
      <c r="I33" s="408"/>
      <c r="J33" s="30"/>
    </row>
    <row r="34" spans="1:13" ht="50.25" customHeight="1" thickBot="1">
      <c r="A34" s="39" t="s">
        <v>199</v>
      </c>
      <c r="B34" s="409" t="str">
        <f>+B12</f>
        <v>Producir 4 boletines estadísticos con datos sobre los derechos de las mujeres</v>
      </c>
      <c r="C34" s="410"/>
      <c r="D34" s="410"/>
      <c r="E34" s="410"/>
      <c r="F34" s="410"/>
      <c r="G34" s="410"/>
      <c r="H34" s="410"/>
      <c r="I34" s="411"/>
      <c r="J34" s="28"/>
      <c r="M34" s="213"/>
    </row>
    <row r="35" spans="1:13" ht="18.75" customHeight="1" thickBot="1">
      <c r="A35" s="423" t="s">
        <v>39</v>
      </c>
      <c r="B35" s="89">
        <v>2024</v>
      </c>
      <c r="C35" s="89">
        <v>2025</v>
      </c>
      <c r="D35" s="89">
        <v>2026</v>
      </c>
      <c r="E35" s="89">
        <v>2027</v>
      </c>
      <c r="F35" s="89" t="s">
        <v>200</v>
      </c>
      <c r="G35" s="425" t="s">
        <v>41</v>
      </c>
      <c r="H35" s="425" t="s">
        <v>201</v>
      </c>
      <c r="I35" s="425"/>
      <c r="J35" s="28"/>
      <c r="M35" s="213"/>
    </row>
    <row r="36" spans="1:13" ht="50.25" customHeight="1" thickBot="1">
      <c r="A36" s="424"/>
      <c r="B36" s="191">
        <v>1</v>
      </c>
      <c r="C36" s="191">
        <v>1</v>
      </c>
      <c r="D36" s="191">
        <v>1</v>
      </c>
      <c r="E36" s="191">
        <v>1</v>
      </c>
      <c r="F36" s="192">
        <f>B36+C36+D36+E36</f>
        <v>4</v>
      </c>
      <c r="G36" s="425"/>
      <c r="H36" s="425"/>
      <c r="I36" s="425"/>
      <c r="J36" s="28"/>
      <c r="M36" s="214"/>
    </row>
    <row r="37" spans="1:13" ht="52.5" customHeight="1" thickBot="1">
      <c r="A37" s="40" t="s">
        <v>43</v>
      </c>
      <c r="B37" s="412">
        <v>0.28000000000000003</v>
      </c>
      <c r="C37" s="413"/>
      <c r="D37" s="418" t="s">
        <v>202</v>
      </c>
      <c r="E37" s="419"/>
      <c r="F37" s="419"/>
      <c r="G37" s="419"/>
      <c r="H37" s="419"/>
      <c r="I37" s="420"/>
    </row>
    <row r="38" spans="1:13" s="29" customFormat="1" ht="48" customHeight="1" thickBot="1">
      <c r="A38" s="423" t="s">
        <v>203</v>
      </c>
      <c r="B38" s="40" t="s">
        <v>204</v>
      </c>
      <c r="C38" s="39" t="s">
        <v>87</v>
      </c>
      <c r="D38" s="404" t="s">
        <v>89</v>
      </c>
      <c r="E38" s="405"/>
      <c r="F38" s="404" t="s">
        <v>91</v>
      </c>
      <c r="G38" s="405"/>
      <c r="H38" s="41" t="s">
        <v>93</v>
      </c>
      <c r="I38" s="43" t="s">
        <v>94</v>
      </c>
      <c r="M38" s="215"/>
    </row>
    <row r="39" spans="1:13" ht="211.5" customHeight="1" thickBot="1">
      <c r="A39" s="424"/>
      <c r="B39" s="193">
        <v>0</v>
      </c>
      <c r="C39" s="34">
        <v>0</v>
      </c>
      <c r="D39" s="414" t="s">
        <v>205</v>
      </c>
      <c r="E39" s="415"/>
      <c r="F39" s="421" t="s">
        <v>206</v>
      </c>
      <c r="G39" s="422"/>
      <c r="H39" s="231" t="s">
        <v>207</v>
      </c>
      <c r="I39" s="32" t="s">
        <v>208</v>
      </c>
      <c r="M39" s="213"/>
    </row>
    <row r="40" spans="1:13" s="29" customFormat="1" ht="54" customHeight="1" thickBot="1">
      <c r="A40" s="423" t="s">
        <v>209</v>
      </c>
      <c r="B40" s="42" t="s">
        <v>204</v>
      </c>
      <c r="C40" s="41" t="s">
        <v>87</v>
      </c>
      <c r="D40" s="404" t="s">
        <v>89</v>
      </c>
      <c r="E40" s="405"/>
      <c r="F40" s="404" t="s">
        <v>91</v>
      </c>
      <c r="G40" s="405"/>
      <c r="H40" s="41" t="s">
        <v>93</v>
      </c>
      <c r="I40" s="43" t="s">
        <v>94</v>
      </c>
    </row>
    <row r="41" spans="1:13" ht="223.5" customHeight="1" thickBot="1">
      <c r="A41" s="424"/>
      <c r="B41" s="217">
        <v>0.05</v>
      </c>
      <c r="C41" s="34">
        <v>0.05</v>
      </c>
      <c r="D41" s="416" t="s">
        <v>210</v>
      </c>
      <c r="E41" s="417"/>
      <c r="F41" s="421" t="s">
        <v>211</v>
      </c>
      <c r="G41" s="422"/>
      <c r="H41" s="231" t="s">
        <v>207</v>
      </c>
      <c r="I41" s="32" t="s">
        <v>208</v>
      </c>
    </row>
    <row r="42" spans="1:13" s="29" customFormat="1" ht="64.5" customHeight="1" thickBot="1">
      <c r="A42" s="423" t="s">
        <v>212</v>
      </c>
      <c r="B42" s="42" t="s">
        <v>204</v>
      </c>
      <c r="C42" s="41" t="s">
        <v>87</v>
      </c>
      <c r="D42" s="404" t="s">
        <v>89</v>
      </c>
      <c r="E42" s="405"/>
      <c r="F42" s="404" t="s">
        <v>91</v>
      </c>
      <c r="G42" s="405"/>
      <c r="H42" s="41" t="s">
        <v>93</v>
      </c>
      <c r="I42" s="43" t="s">
        <v>94</v>
      </c>
    </row>
    <row r="43" spans="1:13" ht="205.5" customHeight="1" thickBot="1">
      <c r="A43" s="424"/>
      <c r="B43" s="216">
        <v>0.1</v>
      </c>
      <c r="C43" s="216">
        <v>0.1</v>
      </c>
      <c r="D43" s="416" t="s">
        <v>213</v>
      </c>
      <c r="E43" s="417"/>
      <c r="F43" s="421" t="s">
        <v>214</v>
      </c>
      <c r="G43" s="422"/>
      <c r="H43" s="231" t="s">
        <v>207</v>
      </c>
      <c r="I43" s="32" t="s">
        <v>215</v>
      </c>
    </row>
    <row r="44" spans="1:13" s="29" customFormat="1" ht="44.25" customHeight="1" thickBot="1">
      <c r="A44" s="423" t="s">
        <v>216</v>
      </c>
      <c r="B44" s="42" t="s">
        <v>204</v>
      </c>
      <c r="C44" s="42" t="s">
        <v>87</v>
      </c>
      <c r="D44" s="404" t="s">
        <v>89</v>
      </c>
      <c r="E44" s="405"/>
      <c r="F44" s="404" t="s">
        <v>91</v>
      </c>
      <c r="G44" s="405"/>
      <c r="H44" s="41" t="s">
        <v>93</v>
      </c>
      <c r="I44" s="41" t="s">
        <v>94</v>
      </c>
    </row>
    <row r="45" spans="1:13" ht="210" customHeight="1">
      <c r="A45" s="424"/>
      <c r="B45" s="216">
        <v>0.1</v>
      </c>
      <c r="C45" s="216">
        <v>0.1</v>
      </c>
      <c r="D45" s="416" t="s">
        <v>217</v>
      </c>
      <c r="E45" s="417"/>
      <c r="F45" s="421" t="s">
        <v>218</v>
      </c>
      <c r="G45" s="422"/>
      <c r="H45" s="231" t="s">
        <v>207</v>
      </c>
      <c r="I45" s="269" t="s">
        <v>219</v>
      </c>
    </row>
    <row r="46" spans="1:13" s="29" customFormat="1" ht="47.25" customHeight="1">
      <c r="A46" s="423" t="s">
        <v>220</v>
      </c>
      <c r="B46" s="42" t="s">
        <v>204</v>
      </c>
      <c r="C46" s="41" t="s">
        <v>87</v>
      </c>
      <c r="D46" s="404" t="s">
        <v>89</v>
      </c>
      <c r="E46" s="405"/>
      <c r="F46" s="404" t="s">
        <v>91</v>
      </c>
      <c r="G46" s="405"/>
      <c r="H46" s="41" t="s">
        <v>93</v>
      </c>
      <c r="I46" s="43" t="s">
        <v>94</v>
      </c>
    </row>
    <row r="47" spans="1:13" ht="259.89999999999998" customHeight="1">
      <c r="A47" s="424"/>
      <c r="B47" s="216">
        <v>0.1</v>
      </c>
      <c r="C47" s="216">
        <v>0.1</v>
      </c>
      <c r="D47" s="416" t="s">
        <v>221</v>
      </c>
      <c r="E47" s="417"/>
      <c r="F47" s="421" t="s">
        <v>222</v>
      </c>
      <c r="G47" s="341"/>
      <c r="H47" s="231" t="s">
        <v>207</v>
      </c>
      <c r="I47" s="231" t="s">
        <v>208</v>
      </c>
    </row>
    <row r="48" spans="1:13" s="29" customFormat="1" ht="74.25" customHeight="1" thickBot="1">
      <c r="A48" s="423" t="s">
        <v>223</v>
      </c>
      <c r="B48" s="42" t="s">
        <v>204</v>
      </c>
      <c r="C48" s="41" t="s">
        <v>87</v>
      </c>
      <c r="D48" s="404" t="s">
        <v>89</v>
      </c>
      <c r="E48" s="405"/>
      <c r="F48" s="404" t="s">
        <v>91</v>
      </c>
      <c r="G48" s="405"/>
      <c r="H48" s="41" t="s">
        <v>93</v>
      </c>
      <c r="I48" s="43" t="s">
        <v>94</v>
      </c>
    </row>
    <row r="49" spans="1:9" ht="234" customHeight="1" thickBot="1">
      <c r="A49" s="424"/>
      <c r="B49" s="216">
        <v>0.1</v>
      </c>
      <c r="C49" s="216">
        <v>0.1</v>
      </c>
      <c r="D49" s="426" t="s">
        <v>224</v>
      </c>
      <c r="E49" s="427"/>
      <c r="F49" s="323" t="s">
        <v>225</v>
      </c>
      <c r="G49" s="324"/>
      <c r="H49" s="293" t="s">
        <v>226</v>
      </c>
      <c r="I49" s="293" t="s">
        <v>227</v>
      </c>
    </row>
    <row r="50" spans="1:9" ht="35.1" customHeight="1" thickBot="1">
      <c r="A50" s="423" t="s">
        <v>228</v>
      </c>
      <c r="B50" s="40" t="s">
        <v>204</v>
      </c>
      <c r="C50" s="39" t="s">
        <v>87</v>
      </c>
      <c r="D50" s="404" t="s">
        <v>89</v>
      </c>
      <c r="E50" s="405"/>
      <c r="F50" s="404" t="s">
        <v>91</v>
      </c>
      <c r="G50" s="405"/>
      <c r="H50" s="41" t="s">
        <v>93</v>
      </c>
      <c r="I50" s="43" t="s">
        <v>94</v>
      </c>
    </row>
    <row r="51" spans="1:9" ht="195.75" customHeight="1" thickBot="1">
      <c r="A51" s="424"/>
      <c r="B51" s="216">
        <v>0.1</v>
      </c>
      <c r="C51" s="216">
        <v>0.1</v>
      </c>
      <c r="D51" s="426" t="s">
        <v>229</v>
      </c>
      <c r="E51" s="427"/>
      <c r="F51" s="323" t="s">
        <v>230</v>
      </c>
      <c r="G51" s="324"/>
      <c r="H51" s="231" t="s">
        <v>207</v>
      </c>
      <c r="I51" s="293" t="s">
        <v>231</v>
      </c>
    </row>
    <row r="52" spans="1:9" ht="35.1" customHeight="1" thickBot="1">
      <c r="A52" s="423" t="s">
        <v>232</v>
      </c>
      <c r="B52" s="40" t="s">
        <v>204</v>
      </c>
      <c r="C52" s="39" t="s">
        <v>87</v>
      </c>
      <c r="D52" s="404" t="s">
        <v>89</v>
      </c>
      <c r="E52" s="405"/>
      <c r="F52" s="404" t="s">
        <v>91</v>
      </c>
      <c r="G52" s="405"/>
      <c r="H52" s="41" t="s">
        <v>93</v>
      </c>
      <c r="I52" s="43" t="s">
        <v>94</v>
      </c>
    </row>
    <row r="53" spans="1:9" ht="120.75" customHeight="1" thickBot="1">
      <c r="A53" s="424"/>
      <c r="B53" s="216">
        <v>0.1</v>
      </c>
      <c r="C53" s="35"/>
      <c r="D53" s="340"/>
      <c r="E53" s="428"/>
      <c r="F53" s="340"/>
      <c r="G53" s="341"/>
      <c r="H53" s="50"/>
      <c r="I53" s="33"/>
    </row>
    <row r="54" spans="1:9" ht="35.1" customHeight="1" thickBot="1">
      <c r="A54" s="423" t="s">
        <v>233</v>
      </c>
      <c r="B54" s="40" t="s">
        <v>204</v>
      </c>
      <c r="C54" s="39" t="s">
        <v>87</v>
      </c>
      <c r="D54" s="404" t="s">
        <v>89</v>
      </c>
      <c r="E54" s="405"/>
      <c r="F54" s="404" t="s">
        <v>91</v>
      </c>
      <c r="G54" s="405"/>
      <c r="H54" s="41" t="s">
        <v>93</v>
      </c>
      <c r="I54" s="43" t="s">
        <v>94</v>
      </c>
    </row>
    <row r="55" spans="1:9" ht="120.75" customHeight="1" thickBot="1">
      <c r="A55" s="424"/>
      <c r="B55" s="216">
        <v>0.1</v>
      </c>
      <c r="C55" s="35"/>
      <c r="D55" s="340"/>
      <c r="E55" s="341"/>
      <c r="F55" s="340"/>
      <c r="G55" s="341"/>
      <c r="H55" s="31"/>
      <c r="I55" s="31"/>
    </row>
    <row r="56" spans="1:9" ht="35.1" customHeight="1" thickBot="1">
      <c r="A56" s="423" t="s">
        <v>234</v>
      </c>
      <c r="B56" s="40" t="s">
        <v>204</v>
      </c>
      <c r="C56" s="39" t="s">
        <v>87</v>
      </c>
      <c r="D56" s="404" t="s">
        <v>89</v>
      </c>
      <c r="E56" s="405"/>
      <c r="F56" s="404" t="s">
        <v>91</v>
      </c>
      <c r="G56" s="405"/>
      <c r="H56" s="41" t="s">
        <v>93</v>
      </c>
      <c r="I56" s="43" t="s">
        <v>94</v>
      </c>
    </row>
    <row r="57" spans="1:9" ht="120.75" customHeight="1" thickBot="1">
      <c r="A57" s="424"/>
      <c r="B57" s="216">
        <v>0.1</v>
      </c>
      <c r="C57" s="35"/>
      <c r="D57" s="340"/>
      <c r="E57" s="341"/>
      <c r="F57" s="340"/>
      <c r="G57" s="341"/>
      <c r="H57" s="31"/>
      <c r="I57" s="33"/>
    </row>
    <row r="58" spans="1:9" ht="35.1" customHeight="1" thickBot="1">
      <c r="A58" s="423" t="s">
        <v>235</v>
      </c>
      <c r="B58" s="40" t="s">
        <v>204</v>
      </c>
      <c r="C58" s="39" t="s">
        <v>87</v>
      </c>
      <c r="D58" s="404" t="s">
        <v>89</v>
      </c>
      <c r="E58" s="405"/>
      <c r="F58" s="404" t="s">
        <v>91</v>
      </c>
      <c r="G58" s="405"/>
      <c r="H58" s="41" t="s">
        <v>93</v>
      </c>
      <c r="I58" s="43" t="s">
        <v>94</v>
      </c>
    </row>
    <row r="59" spans="1:9" ht="120.75" customHeight="1" thickBot="1">
      <c r="A59" s="424"/>
      <c r="B59" s="216">
        <v>0.1</v>
      </c>
      <c r="C59" s="35"/>
      <c r="D59" s="340"/>
      <c r="E59" s="341"/>
      <c r="F59" s="428"/>
      <c r="G59" s="428"/>
      <c r="H59" s="31"/>
      <c r="I59" s="31"/>
    </row>
    <row r="60" spans="1:9" ht="35.1" customHeight="1" thickBot="1">
      <c r="A60" s="423" t="s">
        <v>236</v>
      </c>
      <c r="B60" s="40" t="s">
        <v>204</v>
      </c>
      <c r="C60" s="39" t="s">
        <v>87</v>
      </c>
      <c r="D60" s="404" t="s">
        <v>89</v>
      </c>
      <c r="E60" s="405"/>
      <c r="F60" s="404" t="s">
        <v>91</v>
      </c>
      <c r="G60" s="405"/>
      <c r="H60" s="41" t="s">
        <v>93</v>
      </c>
      <c r="I60" s="43" t="s">
        <v>94</v>
      </c>
    </row>
    <row r="61" spans="1:9" ht="120.75" customHeight="1" thickBot="1">
      <c r="A61" s="424"/>
      <c r="B61" s="217">
        <v>0.05</v>
      </c>
      <c r="C61" s="35"/>
      <c r="D61" s="340"/>
      <c r="E61" s="341"/>
      <c r="F61" s="340"/>
      <c r="G61" s="341"/>
      <c r="H61" s="31"/>
      <c r="I61" s="31"/>
    </row>
    <row r="62" spans="1:9">
      <c r="B62" s="197">
        <f>+B47+B43+B41+B45+B49+B51+B53+B55+B57+B59+B61</f>
        <v>0.99999999999999989</v>
      </c>
    </row>
    <row r="64" spans="1:9" s="28" customFormat="1" ht="30" customHeight="1">
      <c r="A64" s="1"/>
      <c r="B64" s="1"/>
      <c r="C64" s="1"/>
      <c r="D64" s="1"/>
      <c r="E64" s="1"/>
      <c r="F64" s="1"/>
      <c r="G64" s="1"/>
      <c r="H64" s="1"/>
      <c r="I64" s="1"/>
    </row>
    <row r="65" spans="1:9" ht="34.5" customHeight="1">
      <c r="A65" s="350" t="s">
        <v>57</v>
      </c>
      <c r="B65" s="350"/>
      <c r="C65" s="350"/>
      <c r="D65" s="350"/>
      <c r="E65" s="350"/>
      <c r="F65" s="350"/>
      <c r="G65" s="350"/>
      <c r="H65" s="350"/>
      <c r="I65" s="350"/>
    </row>
    <row r="66" spans="1:9" ht="67.5" customHeight="1">
      <c r="A66" s="44" t="s">
        <v>58</v>
      </c>
      <c r="B66" s="351" t="s">
        <v>237</v>
      </c>
      <c r="C66" s="352"/>
      <c r="D66" s="351" t="s">
        <v>238</v>
      </c>
      <c r="E66" s="352"/>
      <c r="F66" s="351" t="s">
        <v>239</v>
      </c>
      <c r="G66" s="352"/>
      <c r="H66" s="353" t="s">
        <v>240</v>
      </c>
      <c r="I66" s="354"/>
    </row>
    <row r="67" spans="1:9" ht="45.75" customHeight="1">
      <c r="A67" s="44" t="s">
        <v>241</v>
      </c>
      <c r="B67" s="319">
        <v>0.09</v>
      </c>
      <c r="C67" s="320"/>
      <c r="D67" s="319">
        <v>0.1</v>
      </c>
      <c r="E67" s="320"/>
      <c r="F67" s="319">
        <v>0.09</v>
      </c>
      <c r="G67" s="320"/>
      <c r="H67" s="319"/>
      <c r="I67" s="320"/>
    </row>
    <row r="68" spans="1:9" ht="30" customHeight="1">
      <c r="A68" s="321" t="s">
        <v>170</v>
      </c>
      <c r="B68" s="93" t="s">
        <v>85</v>
      </c>
      <c r="C68" s="93" t="s">
        <v>87</v>
      </c>
      <c r="D68" s="93" t="s">
        <v>85</v>
      </c>
      <c r="E68" s="93" t="s">
        <v>87</v>
      </c>
      <c r="F68" s="93" t="s">
        <v>85</v>
      </c>
      <c r="G68" s="93" t="s">
        <v>87</v>
      </c>
      <c r="H68" s="93" t="s">
        <v>85</v>
      </c>
      <c r="I68" s="93" t="s">
        <v>87</v>
      </c>
    </row>
    <row r="69" spans="1:9" ht="30" customHeight="1">
      <c r="A69" s="322"/>
      <c r="B69" s="46">
        <v>0</v>
      </c>
      <c r="C69" s="46">
        <v>0</v>
      </c>
      <c r="D69" s="46">
        <v>0</v>
      </c>
      <c r="E69" s="46">
        <v>0</v>
      </c>
      <c r="F69" s="46">
        <v>0.08</v>
      </c>
      <c r="G69" s="46">
        <v>0.08</v>
      </c>
      <c r="H69" s="51"/>
      <c r="I69" s="46"/>
    </row>
    <row r="70" spans="1:9" ht="276.75" customHeight="1">
      <c r="A70" s="44" t="s">
        <v>242</v>
      </c>
      <c r="B70" s="325" t="s">
        <v>243</v>
      </c>
      <c r="C70" s="326"/>
      <c r="D70" s="327" t="s">
        <v>244</v>
      </c>
      <c r="E70" s="326"/>
      <c r="F70" s="355" t="s">
        <v>245</v>
      </c>
      <c r="G70" s="356"/>
      <c r="H70" s="357"/>
      <c r="I70" s="358"/>
    </row>
    <row r="71" spans="1:9" ht="167.25" customHeight="1">
      <c r="A71" s="44" t="s">
        <v>246</v>
      </c>
      <c r="B71" s="325" t="s">
        <v>247</v>
      </c>
      <c r="C71" s="326"/>
      <c r="D71" s="325" t="s">
        <v>248</v>
      </c>
      <c r="E71" s="326"/>
      <c r="F71" s="325" t="s">
        <v>249</v>
      </c>
      <c r="G71" s="326"/>
      <c r="H71" s="344"/>
      <c r="I71" s="345"/>
    </row>
    <row r="72" spans="1:9" ht="30.75" customHeight="1">
      <c r="A72" s="321" t="s">
        <v>172</v>
      </c>
      <c r="B72" s="93" t="s">
        <v>85</v>
      </c>
      <c r="C72" s="93" t="s">
        <v>87</v>
      </c>
      <c r="D72" s="93" t="s">
        <v>85</v>
      </c>
      <c r="E72" s="93" t="s">
        <v>87</v>
      </c>
      <c r="F72" s="93" t="s">
        <v>85</v>
      </c>
      <c r="G72" s="93" t="s">
        <v>87</v>
      </c>
      <c r="H72" s="93" t="s">
        <v>85</v>
      </c>
      <c r="I72" s="93" t="s">
        <v>87</v>
      </c>
    </row>
    <row r="73" spans="1:9" ht="30.75" customHeight="1">
      <c r="A73" s="322"/>
      <c r="B73" s="46">
        <v>0</v>
      </c>
      <c r="C73" s="46">
        <v>0</v>
      </c>
      <c r="D73" s="46">
        <v>0.06</v>
      </c>
      <c r="E73" s="46">
        <v>0.06</v>
      </c>
      <c r="F73" s="46">
        <v>0.08</v>
      </c>
      <c r="G73" s="47">
        <v>0.08</v>
      </c>
      <c r="H73" s="51"/>
      <c r="I73" s="47"/>
    </row>
    <row r="74" spans="1:9" ht="244.5" customHeight="1">
      <c r="A74" s="44" t="s">
        <v>242</v>
      </c>
      <c r="B74" s="325" t="s">
        <v>250</v>
      </c>
      <c r="C74" s="326"/>
      <c r="D74" s="402" t="s">
        <v>251</v>
      </c>
      <c r="E74" s="403"/>
      <c r="F74" s="355" t="s">
        <v>252</v>
      </c>
      <c r="G74" s="356"/>
      <c r="H74" s="400"/>
      <c r="I74" s="401"/>
    </row>
    <row r="75" spans="1:9" ht="312" customHeight="1">
      <c r="A75" s="44" t="s">
        <v>246</v>
      </c>
      <c r="B75" s="325" t="s">
        <v>253</v>
      </c>
      <c r="C75" s="326"/>
      <c r="D75" s="429" t="s">
        <v>254</v>
      </c>
      <c r="E75" s="326"/>
      <c r="F75" s="325" t="s">
        <v>255</v>
      </c>
      <c r="G75" s="326"/>
      <c r="H75" s="344"/>
      <c r="I75" s="345"/>
    </row>
    <row r="76" spans="1:9" ht="30.75" customHeight="1">
      <c r="A76" s="321" t="s">
        <v>173</v>
      </c>
      <c r="B76" s="93" t="s">
        <v>85</v>
      </c>
      <c r="C76" s="93" t="s">
        <v>87</v>
      </c>
      <c r="D76" s="93" t="s">
        <v>85</v>
      </c>
      <c r="E76" s="93" t="s">
        <v>87</v>
      </c>
      <c r="F76" s="93" t="s">
        <v>85</v>
      </c>
      <c r="G76" s="93" t="s">
        <v>87</v>
      </c>
      <c r="H76" s="93" t="s">
        <v>85</v>
      </c>
      <c r="I76" s="93" t="s">
        <v>87</v>
      </c>
    </row>
    <row r="77" spans="1:9" ht="30.75" customHeight="1">
      <c r="A77" s="322"/>
      <c r="B77" s="46">
        <v>0.25</v>
      </c>
      <c r="C77" s="46">
        <v>0.25</v>
      </c>
      <c r="D77" s="46">
        <v>9.4E-2</v>
      </c>
      <c r="E77" s="46">
        <v>0.09</v>
      </c>
      <c r="F77" s="46">
        <v>0.08</v>
      </c>
      <c r="G77" s="47">
        <v>0.08</v>
      </c>
      <c r="H77" s="51"/>
      <c r="I77" s="47"/>
    </row>
    <row r="78" spans="1:9" ht="206.25" customHeight="1">
      <c r="A78" s="44" t="s">
        <v>242</v>
      </c>
      <c r="B78" s="342" t="s">
        <v>256</v>
      </c>
      <c r="C78" s="343"/>
      <c r="D78" s="402" t="s">
        <v>257</v>
      </c>
      <c r="E78" s="403"/>
      <c r="F78" s="402" t="s">
        <v>258</v>
      </c>
      <c r="G78" s="403"/>
      <c r="H78" s="344"/>
      <c r="I78" s="345"/>
    </row>
    <row r="79" spans="1:9" ht="150" customHeight="1">
      <c r="A79" s="44" t="s">
        <v>246</v>
      </c>
      <c r="B79" s="325" t="s">
        <v>259</v>
      </c>
      <c r="C79" s="326"/>
      <c r="D79" s="325" t="s">
        <v>260</v>
      </c>
      <c r="E79" s="326"/>
      <c r="F79" s="342" t="s">
        <v>261</v>
      </c>
      <c r="G79" s="343"/>
      <c r="H79" s="344"/>
      <c r="I79" s="345"/>
    </row>
    <row r="80" spans="1:9" ht="30.75" customHeight="1">
      <c r="A80" s="321" t="s">
        <v>174</v>
      </c>
      <c r="B80" s="93" t="s">
        <v>85</v>
      </c>
      <c r="C80" s="93" t="s">
        <v>87</v>
      </c>
      <c r="D80" s="93" t="s">
        <v>85</v>
      </c>
      <c r="E80" s="93" t="s">
        <v>87</v>
      </c>
      <c r="F80" s="93" t="s">
        <v>85</v>
      </c>
      <c r="G80" s="93" t="s">
        <v>87</v>
      </c>
      <c r="H80" s="93" t="s">
        <v>85</v>
      </c>
      <c r="I80" s="93" t="s">
        <v>87</v>
      </c>
    </row>
    <row r="81" spans="1:9" ht="30.75" customHeight="1">
      <c r="A81" s="322"/>
      <c r="B81" s="46">
        <v>0</v>
      </c>
      <c r="C81" s="46">
        <v>0.05</v>
      </c>
      <c r="D81" s="46">
        <v>9.4E-2</v>
      </c>
      <c r="E81" s="46">
        <v>0.09</v>
      </c>
      <c r="F81" s="46">
        <v>0.08</v>
      </c>
      <c r="G81" s="47">
        <v>0.08</v>
      </c>
      <c r="H81" s="51"/>
      <c r="I81" s="47"/>
    </row>
    <row r="82" spans="1:9" ht="179.25" customHeight="1">
      <c r="A82" s="44" t="s">
        <v>242</v>
      </c>
      <c r="B82" s="342" t="s">
        <v>262</v>
      </c>
      <c r="C82" s="343"/>
      <c r="D82" s="402" t="s">
        <v>263</v>
      </c>
      <c r="E82" s="403"/>
      <c r="F82" s="402" t="s">
        <v>264</v>
      </c>
      <c r="G82" s="403"/>
      <c r="H82" s="344"/>
      <c r="I82" s="345"/>
    </row>
    <row r="83" spans="1:9" ht="118.5" customHeight="1">
      <c r="A83" s="44" t="s">
        <v>246</v>
      </c>
      <c r="B83" s="325" t="s">
        <v>265</v>
      </c>
      <c r="C83" s="326"/>
      <c r="D83" s="339" t="s">
        <v>266</v>
      </c>
      <c r="E83" s="326"/>
      <c r="F83" s="342" t="s">
        <v>267</v>
      </c>
      <c r="G83" s="343"/>
      <c r="H83" s="344"/>
      <c r="I83" s="345"/>
    </row>
    <row r="84" spans="1:9" ht="30" customHeight="1">
      <c r="A84" s="321" t="s">
        <v>176</v>
      </c>
      <c r="B84" s="93" t="s">
        <v>85</v>
      </c>
      <c r="C84" s="93" t="s">
        <v>87</v>
      </c>
      <c r="D84" s="93" t="s">
        <v>85</v>
      </c>
      <c r="E84" s="93" t="s">
        <v>87</v>
      </c>
      <c r="F84" s="93" t="s">
        <v>85</v>
      </c>
      <c r="G84" s="93" t="s">
        <v>87</v>
      </c>
      <c r="H84" s="93" t="s">
        <v>85</v>
      </c>
      <c r="I84" s="93" t="s">
        <v>87</v>
      </c>
    </row>
    <row r="85" spans="1:9" ht="30" customHeight="1">
      <c r="A85" s="322"/>
      <c r="B85" s="46">
        <v>0</v>
      </c>
      <c r="C85" s="46">
        <v>0.05</v>
      </c>
      <c r="D85" s="46">
        <v>9.4E-2</v>
      </c>
      <c r="E85" s="46">
        <v>9.4E-2</v>
      </c>
      <c r="F85" s="46">
        <v>0.08</v>
      </c>
      <c r="G85" s="46">
        <v>0.08</v>
      </c>
      <c r="H85" s="51"/>
      <c r="I85" s="47"/>
    </row>
    <row r="86" spans="1:9" ht="372.6" customHeight="1">
      <c r="A86" s="44" t="s">
        <v>242</v>
      </c>
      <c r="B86" s="342" t="s">
        <v>268</v>
      </c>
      <c r="C86" s="343"/>
      <c r="D86" s="432" t="s">
        <v>269</v>
      </c>
      <c r="E86" s="399"/>
      <c r="F86" s="433" t="s">
        <v>270</v>
      </c>
      <c r="G86" s="434"/>
      <c r="H86" s="399"/>
      <c r="I86" s="399"/>
    </row>
    <row r="87" spans="1:9" ht="181.5" customHeight="1">
      <c r="A87" s="44" t="s">
        <v>246</v>
      </c>
      <c r="B87" s="325" t="s">
        <v>265</v>
      </c>
      <c r="C87" s="328"/>
      <c r="D87" s="330" t="s">
        <v>271</v>
      </c>
      <c r="E87" s="331"/>
      <c r="F87" s="325" t="s">
        <v>272</v>
      </c>
      <c r="G87" s="328"/>
      <c r="H87" s="329"/>
      <c r="I87" s="328"/>
    </row>
    <row r="88" spans="1:9" ht="29.25" customHeight="1">
      <c r="A88" s="321" t="s">
        <v>177</v>
      </c>
      <c r="B88" s="93" t="s">
        <v>85</v>
      </c>
      <c r="C88" s="93" t="s">
        <v>87</v>
      </c>
      <c r="D88" s="93" t="s">
        <v>85</v>
      </c>
      <c r="E88" s="93" t="s">
        <v>87</v>
      </c>
      <c r="F88" s="93" t="s">
        <v>85</v>
      </c>
      <c r="G88" s="93" t="s">
        <v>87</v>
      </c>
      <c r="H88" s="93" t="s">
        <v>85</v>
      </c>
      <c r="I88" s="93" t="s">
        <v>87</v>
      </c>
    </row>
    <row r="89" spans="1:9" ht="29.25" customHeight="1">
      <c r="A89" s="322"/>
      <c r="B89" s="46">
        <v>0.1</v>
      </c>
      <c r="C89" s="46">
        <v>0.1</v>
      </c>
      <c r="D89" s="46">
        <v>9.4E-2</v>
      </c>
      <c r="E89" s="46">
        <v>9.4E-2</v>
      </c>
      <c r="F89" s="46">
        <v>0.08</v>
      </c>
      <c r="G89" s="46">
        <v>0.08</v>
      </c>
      <c r="H89" s="51"/>
      <c r="I89" s="47"/>
    </row>
    <row r="90" spans="1:9" ht="409.6" customHeight="1">
      <c r="A90" s="44" t="s">
        <v>242</v>
      </c>
      <c r="B90" s="332" t="s">
        <v>273</v>
      </c>
      <c r="C90" s="333"/>
      <c r="D90" s="334" t="s">
        <v>274</v>
      </c>
      <c r="E90" s="335"/>
      <c r="F90" s="336" t="s">
        <v>275</v>
      </c>
      <c r="G90" s="337"/>
      <c r="H90" s="338"/>
      <c r="I90" s="338"/>
    </row>
    <row r="91" spans="1:9" ht="408.75" customHeight="1">
      <c r="A91" s="44" t="s">
        <v>246</v>
      </c>
      <c r="B91" s="325" t="s">
        <v>253</v>
      </c>
      <c r="C91" s="326"/>
      <c r="D91" s="327" t="s">
        <v>276</v>
      </c>
      <c r="E91" s="326"/>
      <c r="F91" s="325" t="s">
        <v>277</v>
      </c>
      <c r="G91" s="328"/>
      <c r="H91" s="329"/>
      <c r="I91" s="328"/>
    </row>
    <row r="92" spans="1:9" ht="24.95" customHeight="1">
      <c r="A92" s="321" t="s">
        <v>178</v>
      </c>
      <c r="B92" s="93" t="s">
        <v>85</v>
      </c>
      <c r="C92" s="93" t="s">
        <v>87</v>
      </c>
      <c r="D92" s="93" t="s">
        <v>85</v>
      </c>
      <c r="E92" s="93" t="s">
        <v>87</v>
      </c>
      <c r="F92" s="93" t="s">
        <v>85</v>
      </c>
      <c r="G92" s="93" t="s">
        <v>87</v>
      </c>
      <c r="H92" s="93" t="s">
        <v>85</v>
      </c>
      <c r="I92" s="93" t="s">
        <v>87</v>
      </c>
    </row>
    <row r="93" spans="1:9" ht="24.95" customHeight="1">
      <c r="A93" s="322"/>
      <c r="B93" s="46">
        <v>0.1</v>
      </c>
      <c r="C93" s="48">
        <v>0.1</v>
      </c>
      <c r="D93" s="46">
        <v>9.4E-2</v>
      </c>
      <c r="E93" s="46">
        <v>0.09</v>
      </c>
      <c r="F93" s="46">
        <v>0.08</v>
      </c>
      <c r="G93" s="47">
        <v>0.08</v>
      </c>
      <c r="H93" s="51"/>
      <c r="I93" s="47"/>
    </row>
    <row r="94" spans="1:9" ht="408.75" customHeight="1">
      <c r="A94" s="44" t="s">
        <v>242</v>
      </c>
      <c r="B94" s="332" t="s">
        <v>278</v>
      </c>
      <c r="C94" s="333"/>
      <c r="D94" s="334" t="s">
        <v>279</v>
      </c>
      <c r="E94" s="335"/>
      <c r="F94" s="336" t="s">
        <v>280</v>
      </c>
      <c r="G94" s="337"/>
      <c r="H94" s="338"/>
      <c r="I94" s="338"/>
    </row>
    <row r="95" spans="1:9" ht="287.25" customHeight="1">
      <c r="A95" s="44" t="s">
        <v>246</v>
      </c>
      <c r="B95" s="325" t="s">
        <v>281</v>
      </c>
      <c r="C95" s="328"/>
      <c r="D95" s="334" t="s">
        <v>282</v>
      </c>
      <c r="E95" s="335"/>
      <c r="F95" s="334" t="s">
        <v>283</v>
      </c>
      <c r="G95" s="335"/>
      <c r="H95" s="329"/>
      <c r="I95" s="328"/>
    </row>
    <row r="96" spans="1:9" ht="24.95" customHeight="1">
      <c r="A96" s="321" t="s">
        <v>179</v>
      </c>
      <c r="B96" s="93" t="s">
        <v>85</v>
      </c>
      <c r="C96" s="93" t="s">
        <v>87</v>
      </c>
      <c r="D96" s="93" t="s">
        <v>85</v>
      </c>
      <c r="E96" s="93" t="s">
        <v>87</v>
      </c>
      <c r="F96" s="93" t="s">
        <v>85</v>
      </c>
      <c r="G96" s="93" t="s">
        <v>87</v>
      </c>
      <c r="H96" s="93" t="s">
        <v>85</v>
      </c>
      <c r="I96" s="93" t="s">
        <v>87</v>
      </c>
    </row>
    <row r="97" spans="1:9" ht="24.95" customHeight="1">
      <c r="A97" s="322"/>
      <c r="B97" s="46">
        <v>0.1</v>
      </c>
      <c r="C97" s="48"/>
      <c r="D97" s="46">
        <v>9.4E-2</v>
      </c>
      <c r="E97" s="46"/>
      <c r="F97" s="46">
        <v>0.08</v>
      </c>
      <c r="G97" s="47"/>
      <c r="H97" s="51"/>
      <c r="I97" s="47"/>
    </row>
    <row r="98" spans="1:9" ht="80.25" customHeight="1">
      <c r="A98" s="44" t="s">
        <v>242</v>
      </c>
      <c r="B98" s="338"/>
      <c r="C98" s="338"/>
      <c r="D98" s="338"/>
      <c r="E98" s="338"/>
      <c r="F98" s="430"/>
      <c r="G98" s="431"/>
      <c r="H98" s="338"/>
      <c r="I98" s="338"/>
    </row>
    <row r="99" spans="1:9" ht="80.25" customHeight="1">
      <c r="A99" s="44" t="s">
        <v>246</v>
      </c>
      <c r="B99" s="329"/>
      <c r="C99" s="328"/>
      <c r="D99" s="329"/>
      <c r="E99" s="328"/>
      <c r="F99" s="329"/>
      <c r="G99" s="328"/>
      <c r="H99" s="329"/>
      <c r="I99" s="328"/>
    </row>
    <row r="100" spans="1:9" ht="24.95" customHeight="1">
      <c r="A100" s="321" t="s">
        <v>181</v>
      </c>
      <c r="B100" s="93" t="s">
        <v>85</v>
      </c>
      <c r="C100" s="93" t="s">
        <v>87</v>
      </c>
      <c r="D100" s="93" t="s">
        <v>85</v>
      </c>
      <c r="E100" s="93" t="s">
        <v>87</v>
      </c>
      <c r="F100" s="93" t="s">
        <v>85</v>
      </c>
      <c r="G100" s="93" t="s">
        <v>87</v>
      </c>
      <c r="H100" s="93" t="s">
        <v>85</v>
      </c>
      <c r="I100" s="93" t="s">
        <v>87</v>
      </c>
    </row>
    <row r="101" spans="1:9" ht="24.95" customHeight="1">
      <c r="A101" s="322"/>
      <c r="B101" s="46">
        <v>0.1</v>
      </c>
      <c r="C101" s="48"/>
      <c r="D101" s="46">
        <v>9.4E-2</v>
      </c>
      <c r="E101" s="46"/>
      <c r="F101" s="46">
        <v>0.08</v>
      </c>
      <c r="G101" s="47"/>
      <c r="H101" s="51"/>
      <c r="I101" s="47"/>
    </row>
    <row r="102" spans="1:9" ht="80.25" customHeight="1">
      <c r="A102" s="44" t="s">
        <v>242</v>
      </c>
      <c r="B102" s="338"/>
      <c r="C102" s="338"/>
      <c r="D102" s="338"/>
      <c r="E102" s="338"/>
      <c r="F102" s="430"/>
      <c r="G102" s="431"/>
      <c r="H102" s="338"/>
      <c r="I102" s="338"/>
    </row>
    <row r="103" spans="1:9" ht="80.25" customHeight="1">
      <c r="A103" s="44" t="s">
        <v>246</v>
      </c>
      <c r="B103" s="329"/>
      <c r="C103" s="328"/>
      <c r="D103" s="329"/>
      <c r="E103" s="328"/>
      <c r="F103" s="329"/>
      <c r="G103" s="328"/>
      <c r="H103" s="329"/>
      <c r="I103" s="328"/>
    </row>
    <row r="104" spans="1:9" ht="24.95" customHeight="1">
      <c r="A104" s="321" t="s">
        <v>182</v>
      </c>
      <c r="B104" s="93" t="s">
        <v>85</v>
      </c>
      <c r="C104" s="93" t="s">
        <v>87</v>
      </c>
      <c r="D104" s="93" t="s">
        <v>85</v>
      </c>
      <c r="E104" s="93" t="s">
        <v>87</v>
      </c>
      <c r="F104" s="93" t="s">
        <v>85</v>
      </c>
      <c r="G104" s="93" t="s">
        <v>87</v>
      </c>
      <c r="H104" s="93" t="s">
        <v>85</v>
      </c>
      <c r="I104" s="93" t="s">
        <v>87</v>
      </c>
    </row>
    <row r="105" spans="1:9" ht="24.95" customHeight="1">
      <c r="A105" s="322"/>
      <c r="B105" s="46">
        <v>0.1</v>
      </c>
      <c r="C105" s="48"/>
      <c r="D105" s="46">
        <v>9.4E-2</v>
      </c>
      <c r="E105" s="46"/>
      <c r="F105" s="46">
        <v>0.08</v>
      </c>
      <c r="G105" s="47"/>
      <c r="H105" s="51"/>
      <c r="I105" s="47"/>
    </row>
    <row r="106" spans="1:9" ht="80.25" customHeight="1">
      <c r="A106" s="44" t="s">
        <v>242</v>
      </c>
      <c r="B106" s="338"/>
      <c r="C106" s="338"/>
      <c r="D106" s="338"/>
      <c r="E106" s="338"/>
      <c r="F106" s="430"/>
      <c r="G106" s="431"/>
      <c r="H106" s="338"/>
      <c r="I106" s="338"/>
    </row>
    <row r="107" spans="1:9" ht="80.25" customHeight="1">
      <c r="A107" s="44" t="s">
        <v>246</v>
      </c>
      <c r="B107" s="329"/>
      <c r="C107" s="328"/>
      <c r="D107" s="329"/>
      <c r="E107" s="328"/>
      <c r="F107" s="329"/>
      <c r="G107" s="328"/>
      <c r="H107" s="329"/>
      <c r="I107" s="328"/>
    </row>
    <row r="108" spans="1:9" ht="24.95" customHeight="1">
      <c r="A108" s="321" t="s">
        <v>183</v>
      </c>
      <c r="B108" s="93" t="s">
        <v>85</v>
      </c>
      <c r="C108" s="93" t="s">
        <v>87</v>
      </c>
      <c r="D108" s="93" t="s">
        <v>85</v>
      </c>
      <c r="E108" s="93" t="s">
        <v>87</v>
      </c>
      <c r="F108" s="93" t="s">
        <v>85</v>
      </c>
      <c r="G108" s="93" t="s">
        <v>87</v>
      </c>
      <c r="H108" s="93" t="s">
        <v>85</v>
      </c>
      <c r="I108" s="93" t="s">
        <v>87</v>
      </c>
    </row>
    <row r="109" spans="1:9" ht="24.95" customHeight="1">
      <c r="A109" s="322"/>
      <c r="B109" s="46">
        <v>0.1</v>
      </c>
      <c r="C109" s="48"/>
      <c r="D109" s="46">
        <v>9.4E-2</v>
      </c>
      <c r="E109" s="46"/>
      <c r="F109" s="46">
        <v>0.08</v>
      </c>
      <c r="G109" s="47"/>
      <c r="H109" s="51"/>
      <c r="I109" s="47"/>
    </row>
    <row r="110" spans="1:9" ht="80.25" customHeight="1">
      <c r="A110" s="44" t="s">
        <v>242</v>
      </c>
      <c r="B110" s="338"/>
      <c r="C110" s="338"/>
      <c r="D110" s="338"/>
      <c r="E110" s="338"/>
      <c r="F110" s="430"/>
      <c r="G110" s="431"/>
      <c r="H110" s="338"/>
      <c r="I110" s="338"/>
    </row>
    <row r="111" spans="1:9" ht="80.25" customHeight="1">
      <c r="A111" s="44" t="s">
        <v>246</v>
      </c>
      <c r="B111" s="329"/>
      <c r="C111" s="328"/>
      <c r="D111" s="329"/>
      <c r="E111" s="328"/>
      <c r="F111" s="329"/>
      <c r="G111" s="328"/>
      <c r="H111" s="329"/>
      <c r="I111" s="328"/>
    </row>
    <row r="112" spans="1:9" ht="24.95" customHeight="1">
      <c r="A112" s="321" t="s">
        <v>184</v>
      </c>
      <c r="B112" s="93" t="s">
        <v>85</v>
      </c>
      <c r="C112" s="93" t="s">
        <v>87</v>
      </c>
      <c r="D112" s="93" t="s">
        <v>85</v>
      </c>
      <c r="E112" s="93" t="s">
        <v>87</v>
      </c>
      <c r="F112" s="93" t="s">
        <v>85</v>
      </c>
      <c r="G112" s="93" t="s">
        <v>87</v>
      </c>
      <c r="H112" s="93" t="s">
        <v>85</v>
      </c>
      <c r="I112" s="93" t="s">
        <v>87</v>
      </c>
    </row>
    <row r="113" spans="1:9" ht="24.95" customHeight="1">
      <c r="A113" s="322"/>
      <c r="B113" s="46">
        <v>0.15</v>
      </c>
      <c r="C113" s="179"/>
      <c r="D113" s="46">
        <v>9.4E-2</v>
      </c>
      <c r="E113" s="179"/>
      <c r="F113" s="46">
        <v>0.12</v>
      </c>
      <c r="G113" s="180"/>
      <c r="H113" s="179"/>
      <c r="I113" s="180"/>
    </row>
    <row r="114" spans="1:9" ht="80.25" customHeight="1">
      <c r="A114" s="44" t="s">
        <v>242</v>
      </c>
      <c r="B114" s="435"/>
      <c r="C114" s="435"/>
      <c r="D114" s="435"/>
      <c r="E114" s="435"/>
      <c r="F114" s="436"/>
      <c r="G114" s="437"/>
      <c r="H114" s="435"/>
      <c r="I114" s="435"/>
    </row>
    <row r="115" spans="1:9" ht="80.25" customHeight="1">
      <c r="A115" s="44" t="s">
        <v>246</v>
      </c>
      <c r="B115" s="329"/>
      <c r="C115" s="328"/>
      <c r="D115" s="329"/>
      <c r="E115" s="328"/>
      <c r="F115" s="329"/>
      <c r="G115" s="328"/>
      <c r="H115" s="329"/>
      <c r="I115" s="328"/>
    </row>
    <row r="116" spans="1:9" ht="16.899999999999999">
      <c r="A116" s="45" t="s">
        <v>284</v>
      </c>
      <c r="B116" s="49">
        <f t="shared" ref="B116:I116" si="1">(B69+B73+B77+B81+B85+B89+B93+B97+B101+B105+B109+B113)</f>
        <v>0.99999999999999989</v>
      </c>
      <c r="C116" s="49">
        <f t="shared" si="1"/>
        <v>0.54999999999999993</v>
      </c>
      <c r="D116" s="49">
        <f t="shared" si="1"/>
        <v>0.99999999999999978</v>
      </c>
      <c r="E116" s="49">
        <f t="shared" si="1"/>
        <v>0.5179999999999999</v>
      </c>
      <c r="F116" s="49">
        <f t="shared" si="1"/>
        <v>0.99999999999999989</v>
      </c>
      <c r="G116" s="49">
        <f t="shared" si="1"/>
        <v>0.56000000000000005</v>
      </c>
      <c r="H116" s="49">
        <f t="shared" si="1"/>
        <v>0</v>
      </c>
      <c r="I116" s="49">
        <f t="shared" si="1"/>
        <v>0</v>
      </c>
    </row>
    <row r="121" spans="1:9" ht="37.5" customHeight="1"/>
    <row r="122" spans="1:9" ht="19.5" customHeight="1"/>
    <row r="123" spans="1:9" ht="19.5" customHeight="1"/>
    <row r="124" spans="1:9" ht="34.5" customHeight="1"/>
    <row r="125" spans="1:9" ht="15" customHeight="1"/>
    <row r="126" spans="1:9" ht="15.75" customHeight="1"/>
  </sheetData>
  <mergeCells count="211">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D98:E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H86:I86"/>
    <mergeCell ref="B79:C79"/>
    <mergeCell ref="D79:E79"/>
    <mergeCell ref="F79:G79"/>
    <mergeCell ref="B71:C71"/>
    <mergeCell ref="D71:E71"/>
    <mergeCell ref="F71:G71"/>
    <mergeCell ref="F74:G74"/>
    <mergeCell ref="H74:I74"/>
    <mergeCell ref="B74:C74"/>
    <mergeCell ref="D74:E74"/>
    <mergeCell ref="H75:I75"/>
    <mergeCell ref="H78:I78"/>
    <mergeCell ref="H71:I71"/>
    <mergeCell ref="M1:O1"/>
    <mergeCell ref="M2:O2"/>
    <mergeCell ref="M3:O3"/>
    <mergeCell ref="M4:O4"/>
    <mergeCell ref="B1:L1"/>
    <mergeCell ref="B2:L2"/>
    <mergeCell ref="B3:L3"/>
    <mergeCell ref="B4:L4"/>
    <mergeCell ref="A21:O21"/>
    <mergeCell ref="B12:O14"/>
    <mergeCell ref="B16:F16"/>
    <mergeCell ref="I16:O16"/>
    <mergeCell ref="K18:O18"/>
    <mergeCell ref="A1:A4"/>
    <mergeCell ref="J8:K10"/>
    <mergeCell ref="G16:H16"/>
    <mergeCell ref="G18:I18"/>
    <mergeCell ref="B18:E18"/>
    <mergeCell ref="C19:O19"/>
    <mergeCell ref="A12:A14"/>
    <mergeCell ref="A8:A10"/>
    <mergeCell ref="B6:K6"/>
    <mergeCell ref="M6:O6"/>
    <mergeCell ref="F53:G53"/>
    <mergeCell ref="F83:G83"/>
    <mergeCell ref="H83:I83"/>
    <mergeCell ref="B86:C86"/>
    <mergeCell ref="A104:A105"/>
    <mergeCell ref="A108:A109"/>
    <mergeCell ref="A112:A113"/>
    <mergeCell ref="M8:O8"/>
    <mergeCell ref="M9:O9"/>
    <mergeCell ref="M10:O10"/>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B67:C67"/>
    <mergeCell ref="D67:E67"/>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s>
  <phoneticPr fontId="32" type="noConversion"/>
  <hyperlinks>
    <hyperlink ref="D83" r:id="rId1" display="https://omeg.sdmujer.gov.co/phocadownload/2025/RepAtenciones_Consolidado_MAR2025.pdf" xr:uid="{9D014E21-AB61-41EB-967F-4E108024DFF3}"/>
    <hyperlink ref="D87:E87" r:id="rId2" display="https://omeg.sdmujer.gov.co/index.php/component/phocadownload/category/99" xr:uid="{20C038DE-571E-40B3-A5E6-CCCB859DA19A}"/>
    <hyperlink ref="F95" r:id="rId3" display="https://secretariadistritald.sharepoint.com/:f:/s/ContratacinSPI-2022/EsitN6nJ4ZpHt5bcQ2771RQBRdVm65JvPyuBAhe4D7lT5A?e=Ok3oyI" xr:uid="{CCE60C55-99E1-4C33-8753-946E19F16577}"/>
  </hyperlinks>
  <pageMargins left="0.25" right="0.25" top="0.75" bottom="0.75" header="0.3" footer="0.3"/>
  <pageSetup scale="21" orientation="landscape" r:id="rId4"/>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4238-5227-4D46-937C-01EB7109A13A}">
  <sheetPr>
    <tabColor theme="9" tint="-0.249977111117893"/>
  </sheetPr>
  <dimension ref="A1:O126"/>
  <sheetViews>
    <sheetView topLeftCell="E17" zoomScale="90" zoomScaleNormal="90" workbookViewId="0">
      <selection activeCell="H26" sqref="H26"/>
    </sheetView>
  </sheetViews>
  <sheetFormatPr defaultColWidth="10.85546875" defaultRowHeight="13.9"/>
  <cols>
    <col min="1" max="1" width="49.7109375" style="1" customWidth="1"/>
    <col min="2" max="2" width="39.85546875" style="1" customWidth="1"/>
    <col min="3" max="3" width="42" style="1" customWidth="1"/>
    <col min="4" max="4" width="43" style="1" customWidth="1"/>
    <col min="5" max="5" width="49" style="1" customWidth="1"/>
    <col min="6" max="6" width="46.42578125" style="1" customWidth="1"/>
    <col min="7" max="7" width="43.85546875" style="1" customWidth="1"/>
    <col min="8" max="8" width="53.42578125" style="1" customWidth="1"/>
    <col min="9" max="9" width="42.140625" style="1" customWidth="1"/>
    <col min="10" max="13" width="35.7109375" style="1" customWidth="1"/>
    <col min="14" max="14" width="31"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3" customFormat="1" ht="22.15" customHeight="1" thickBot="1">
      <c r="A1" s="382"/>
      <c r="B1" s="362" t="s">
        <v>160</v>
      </c>
      <c r="C1" s="363"/>
      <c r="D1" s="363"/>
      <c r="E1" s="363"/>
      <c r="F1" s="363"/>
      <c r="G1" s="363"/>
      <c r="H1" s="363"/>
      <c r="I1" s="363"/>
      <c r="J1" s="363"/>
      <c r="K1" s="363"/>
      <c r="L1" s="364"/>
      <c r="M1" s="359" t="s">
        <v>161</v>
      </c>
      <c r="N1" s="360"/>
      <c r="O1" s="361"/>
    </row>
    <row r="2" spans="1:15" s="83" customFormat="1" ht="18" customHeight="1" thickBot="1">
      <c r="A2" s="383"/>
      <c r="B2" s="365" t="s">
        <v>162</v>
      </c>
      <c r="C2" s="366"/>
      <c r="D2" s="366"/>
      <c r="E2" s="366"/>
      <c r="F2" s="366"/>
      <c r="G2" s="366"/>
      <c r="H2" s="366"/>
      <c r="I2" s="366"/>
      <c r="J2" s="366"/>
      <c r="K2" s="366"/>
      <c r="L2" s="367"/>
      <c r="M2" s="359" t="s">
        <v>163</v>
      </c>
      <c r="N2" s="360"/>
      <c r="O2" s="361"/>
    </row>
    <row r="3" spans="1:15" s="83" customFormat="1" ht="19.899999999999999" customHeight="1" thickBot="1">
      <c r="A3" s="383"/>
      <c r="B3" s="365" t="s">
        <v>0</v>
      </c>
      <c r="C3" s="366"/>
      <c r="D3" s="366"/>
      <c r="E3" s="366"/>
      <c r="F3" s="366"/>
      <c r="G3" s="366"/>
      <c r="H3" s="366"/>
      <c r="I3" s="366"/>
      <c r="J3" s="366"/>
      <c r="K3" s="366"/>
      <c r="L3" s="367"/>
      <c r="M3" s="359" t="s">
        <v>164</v>
      </c>
      <c r="N3" s="360"/>
      <c r="O3" s="361"/>
    </row>
    <row r="4" spans="1:15" s="83" customFormat="1" ht="21.75" customHeight="1" thickBot="1">
      <c r="A4" s="384"/>
      <c r="B4" s="368" t="s">
        <v>165</v>
      </c>
      <c r="C4" s="369"/>
      <c r="D4" s="369"/>
      <c r="E4" s="369"/>
      <c r="F4" s="369"/>
      <c r="G4" s="369"/>
      <c r="H4" s="369"/>
      <c r="I4" s="369"/>
      <c r="J4" s="369"/>
      <c r="K4" s="369"/>
      <c r="L4" s="370"/>
      <c r="M4" s="359" t="s">
        <v>166</v>
      </c>
      <c r="N4" s="360"/>
      <c r="O4" s="361"/>
    </row>
    <row r="5" spans="1:15" s="83" customFormat="1" ht="16.149999999999999" customHeight="1" thickBot="1">
      <c r="A5" s="84"/>
      <c r="B5" s="85"/>
      <c r="C5" s="85"/>
      <c r="D5" s="85"/>
      <c r="E5" s="85"/>
      <c r="F5" s="85"/>
      <c r="G5" s="85"/>
      <c r="H5" s="85"/>
      <c r="I5" s="85"/>
      <c r="J5" s="85"/>
      <c r="K5" s="85"/>
      <c r="L5" s="85"/>
      <c r="M5" s="86"/>
      <c r="N5" s="86"/>
      <c r="O5" s="86"/>
    </row>
    <row r="6" spans="1:15" ht="40.35" customHeight="1" thickBot="1">
      <c r="A6" s="53" t="s">
        <v>167</v>
      </c>
      <c r="B6" s="393" t="s">
        <v>168</v>
      </c>
      <c r="C6" s="394"/>
      <c r="D6" s="394"/>
      <c r="E6" s="394"/>
      <c r="F6" s="394"/>
      <c r="G6" s="394"/>
      <c r="H6" s="394"/>
      <c r="I6" s="394"/>
      <c r="J6" s="394"/>
      <c r="K6" s="395"/>
      <c r="L6" s="167" t="s">
        <v>169</v>
      </c>
      <c r="M6" s="396">
        <v>2024110010317</v>
      </c>
      <c r="N6" s="397"/>
      <c r="O6" s="398"/>
    </row>
    <row r="7" spans="1:15" s="83" customFormat="1" ht="18" customHeight="1" thickBot="1">
      <c r="A7" s="84"/>
      <c r="B7" s="85"/>
      <c r="C7" s="85"/>
      <c r="D7" s="85"/>
      <c r="E7" s="85"/>
      <c r="F7" s="85"/>
      <c r="G7" s="85"/>
      <c r="H7" s="85"/>
      <c r="I7" s="85"/>
      <c r="J7" s="85"/>
      <c r="K7" s="85"/>
      <c r="L7" s="85"/>
      <c r="M7" s="86"/>
      <c r="N7" s="86"/>
      <c r="O7" s="86"/>
    </row>
    <row r="8" spans="1:15" s="83" customFormat="1" ht="21.75" customHeight="1" thickBot="1">
      <c r="A8" s="386" t="s">
        <v>6</v>
      </c>
      <c r="B8" s="167" t="s">
        <v>170</v>
      </c>
      <c r="C8" s="130" t="s">
        <v>171</v>
      </c>
      <c r="D8" s="167" t="s">
        <v>172</v>
      </c>
      <c r="E8" s="130" t="s">
        <v>171</v>
      </c>
      <c r="F8" s="167" t="s">
        <v>173</v>
      </c>
      <c r="G8" s="130" t="s">
        <v>171</v>
      </c>
      <c r="H8" s="167" t="s">
        <v>174</v>
      </c>
      <c r="I8" s="132" t="s">
        <v>171</v>
      </c>
      <c r="J8" s="349" t="s">
        <v>8</v>
      </c>
      <c r="K8" s="385"/>
      <c r="L8" s="166" t="s">
        <v>175</v>
      </c>
      <c r="M8" s="346"/>
      <c r="N8" s="346"/>
      <c r="O8" s="346"/>
    </row>
    <row r="9" spans="1:15" s="83" customFormat="1" ht="21.75" customHeight="1">
      <c r="A9" s="386"/>
      <c r="B9" s="168" t="s">
        <v>176</v>
      </c>
      <c r="C9" s="130" t="s">
        <v>171</v>
      </c>
      <c r="D9" s="167" t="s">
        <v>177</v>
      </c>
      <c r="E9" s="130" t="s">
        <v>171</v>
      </c>
      <c r="F9" s="167" t="s">
        <v>178</v>
      </c>
      <c r="G9" s="130" t="s">
        <v>171</v>
      </c>
      <c r="H9" s="167" t="s">
        <v>179</v>
      </c>
      <c r="I9" s="132"/>
      <c r="J9" s="349"/>
      <c r="K9" s="385"/>
      <c r="L9" s="166" t="s">
        <v>180</v>
      </c>
      <c r="M9" s="346"/>
      <c r="N9" s="346"/>
      <c r="O9" s="346"/>
    </row>
    <row r="10" spans="1:15" s="83" customFormat="1" ht="21.75" customHeight="1" thickBot="1">
      <c r="A10" s="386"/>
      <c r="B10" s="167" t="s">
        <v>181</v>
      </c>
      <c r="C10" s="130"/>
      <c r="D10" s="167" t="s">
        <v>182</v>
      </c>
      <c r="E10" s="134"/>
      <c r="F10" s="167" t="s">
        <v>183</v>
      </c>
      <c r="G10" s="134"/>
      <c r="H10" s="167" t="s">
        <v>184</v>
      </c>
      <c r="I10" s="132"/>
      <c r="J10" s="349"/>
      <c r="K10" s="385"/>
      <c r="L10" s="166" t="s">
        <v>185</v>
      </c>
      <c r="M10" s="346" t="s">
        <v>171</v>
      </c>
      <c r="N10" s="346"/>
      <c r="O10" s="346"/>
    </row>
    <row r="11" spans="1:15" ht="15" customHeight="1" thickBot="1">
      <c r="A11" s="6"/>
      <c r="B11" s="7"/>
      <c r="C11" s="7"/>
      <c r="D11" s="9"/>
      <c r="E11" s="8"/>
      <c r="F11" s="8"/>
      <c r="G11" s="239"/>
      <c r="H11" s="239"/>
      <c r="I11" s="10"/>
      <c r="J11" s="10"/>
      <c r="K11" s="7"/>
      <c r="L11" s="7"/>
      <c r="M11" s="7"/>
      <c r="N11" s="7"/>
      <c r="O11" s="7"/>
    </row>
    <row r="12" spans="1:15" ht="15" customHeight="1">
      <c r="A12" s="390" t="s">
        <v>186</v>
      </c>
      <c r="B12" s="371" t="s">
        <v>285</v>
      </c>
      <c r="C12" s="372"/>
      <c r="D12" s="372"/>
      <c r="E12" s="372"/>
      <c r="F12" s="372"/>
      <c r="G12" s="372"/>
      <c r="H12" s="372"/>
      <c r="I12" s="372"/>
      <c r="J12" s="372"/>
      <c r="K12" s="372"/>
      <c r="L12" s="372"/>
      <c r="M12" s="372"/>
      <c r="N12" s="372"/>
      <c r="O12" s="373"/>
    </row>
    <row r="13" spans="1:15" ht="15" customHeight="1">
      <c r="A13" s="391"/>
      <c r="B13" s="374"/>
      <c r="C13" s="375"/>
      <c r="D13" s="375"/>
      <c r="E13" s="375"/>
      <c r="F13" s="375"/>
      <c r="G13" s="375"/>
      <c r="H13" s="375"/>
      <c r="I13" s="375"/>
      <c r="J13" s="375"/>
      <c r="K13" s="375"/>
      <c r="L13" s="375"/>
      <c r="M13" s="375"/>
      <c r="N13" s="375"/>
      <c r="O13" s="376"/>
    </row>
    <row r="14" spans="1:15" ht="15" customHeight="1" thickBot="1">
      <c r="A14" s="392"/>
      <c r="B14" s="377"/>
      <c r="C14" s="378"/>
      <c r="D14" s="378"/>
      <c r="E14" s="378"/>
      <c r="F14" s="378"/>
      <c r="G14" s="378"/>
      <c r="H14" s="378"/>
      <c r="I14" s="378"/>
      <c r="J14" s="378"/>
      <c r="K14" s="378"/>
      <c r="L14" s="378"/>
      <c r="M14" s="378"/>
      <c r="N14" s="378"/>
      <c r="O14" s="379"/>
    </row>
    <row r="15" spans="1:15" ht="9" customHeight="1" thickBot="1">
      <c r="A15" s="14"/>
      <c r="B15" s="82"/>
      <c r="C15" s="15"/>
      <c r="D15" s="15"/>
      <c r="E15" s="15"/>
      <c r="F15" s="15"/>
      <c r="G15" s="16"/>
      <c r="H15" s="16"/>
      <c r="I15" s="16"/>
      <c r="J15" s="16"/>
      <c r="K15" s="16"/>
      <c r="L15" s="17"/>
      <c r="M15" s="17"/>
      <c r="N15" s="17"/>
      <c r="O15" s="17"/>
    </row>
    <row r="16" spans="1:15" s="18" customFormat="1" ht="37.5" customHeight="1" thickBot="1">
      <c r="A16" s="53" t="s">
        <v>13</v>
      </c>
      <c r="B16" s="380" t="s">
        <v>286</v>
      </c>
      <c r="C16" s="380"/>
      <c r="D16" s="380"/>
      <c r="E16" s="380"/>
      <c r="F16" s="380"/>
      <c r="G16" s="386" t="s">
        <v>15</v>
      </c>
      <c r="H16" s="386"/>
      <c r="I16" s="381" t="s">
        <v>287</v>
      </c>
      <c r="J16" s="381"/>
      <c r="K16" s="381"/>
      <c r="L16" s="381"/>
      <c r="M16" s="381"/>
      <c r="N16" s="381"/>
      <c r="O16" s="381"/>
    </row>
    <row r="17" spans="1:15" ht="9" customHeight="1" thickBot="1">
      <c r="A17" s="14"/>
      <c r="B17" s="16"/>
      <c r="C17" s="15"/>
      <c r="D17" s="15"/>
      <c r="E17" s="15"/>
      <c r="F17" s="15"/>
      <c r="G17" s="16"/>
      <c r="H17" s="16"/>
      <c r="I17" s="16"/>
      <c r="J17" s="16"/>
      <c r="K17" s="16"/>
      <c r="L17" s="17"/>
      <c r="M17" s="17"/>
      <c r="N17" s="17"/>
      <c r="O17" s="17"/>
    </row>
    <row r="18" spans="1:15" ht="56.25" customHeight="1" thickBot="1">
      <c r="A18" s="53" t="s">
        <v>17</v>
      </c>
      <c r="B18" s="388" t="s">
        <v>190</v>
      </c>
      <c r="C18" s="388"/>
      <c r="D18" s="388"/>
      <c r="E18" s="388"/>
      <c r="F18" s="53" t="s">
        <v>19</v>
      </c>
      <c r="G18" s="387" t="s">
        <v>191</v>
      </c>
      <c r="H18" s="387"/>
      <c r="I18" s="387"/>
      <c r="J18" s="53" t="s">
        <v>21</v>
      </c>
      <c r="K18" s="380" t="s">
        <v>192</v>
      </c>
      <c r="L18" s="380"/>
      <c r="M18" s="380"/>
      <c r="N18" s="380"/>
      <c r="O18" s="380"/>
    </row>
    <row r="19" spans="1:15" ht="9" customHeight="1">
      <c r="A19" s="5"/>
      <c r="B19" s="2"/>
      <c r="C19" s="389"/>
      <c r="D19" s="389"/>
      <c r="E19" s="389"/>
      <c r="F19" s="389"/>
      <c r="G19" s="389"/>
      <c r="H19" s="389"/>
      <c r="I19" s="389"/>
      <c r="J19" s="389"/>
      <c r="K19" s="389"/>
      <c r="L19" s="389"/>
      <c r="M19" s="389"/>
      <c r="N19" s="389"/>
      <c r="O19" s="389"/>
    </row>
    <row r="20" spans="1:15" ht="16.5" customHeight="1" thickBot="1">
      <c r="A20" s="80"/>
      <c r="B20" s="81"/>
      <c r="C20" s="81"/>
      <c r="D20" s="81"/>
      <c r="E20" s="81"/>
      <c r="F20" s="81"/>
      <c r="G20" s="81"/>
      <c r="H20" s="81"/>
      <c r="I20" s="81"/>
      <c r="J20" s="81"/>
      <c r="K20" s="81"/>
      <c r="L20" s="81"/>
      <c r="M20" s="81"/>
      <c r="N20" s="81"/>
      <c r="O20" s="81"/>
    </row>
    <row r="21" spans="1:15" ht="32.1" customHeight="1" thickBot="1">
      <c r="A21" s="347" t="s">
        <v>23</v>
      </c>
      <c r="B21" s="348"/>
      <c r="C21" s="348"/>
      <c r="D21" s="348"/>
      <c r="E21" s="348"/>
      <c r="F21" s="348"/>
      <c r="G21" s="348"/>
      <c r="H21" s="348"/>
      <c r="I21" s="348"/>
      <c r="J21" s="348"/>
      <c r="K21" s="348"/>
      <c r="L21" s="348"/>
      <c r="M21" s="348"/>
      <c r="N21" s="348"/>
      <c r="O21" s="349"/>
    </row>
    <row r="22" spans="1:15" ht="32.1" customHeight="1" thickBot="1">
      <c r="A22" s="347" t="s">
        <v>193</v>
      </c>
      <c r="B22" s="348"/>
      <c r="C22" s="348"/>
      <c r="D22" s="348"/>
      <c r="E22" s="348"/>
      <c r="F22" s="348"/>
      <c r="G22" s="348"/>
      <c r="H22" s="348"/>
      <c r="I22" s="348"/>
      <c r="J22" s="348"/>
      <c r="K22" s="348"/>
      <c r="L22" s="348"/>
      <c r="M22" s="348"/>
      <c r="N22" s="348"/>
      <c r="O22" s="349"/>
    </row>
    <row r="23" spans="1:15" ht="32.1" customHeight="1" thickBot="1">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c r="A24" s="21" t="s">
        <v>24</v>
      </c>
      <c r="B24" s="294">
        <v>892417000</v>
      </c>
      <c r="C24" s="294">
        <v>1467846826</v>
      </c>
      <c r="D24" s="294">
        <v>99316174</v>
      </c>
      <c r="E24" s="294">
        <v>140064000</v>
      </c>
      <c r="F24" s="233">
        <v>0</v>
      </c>
      <c r="G24" s="233">
        <v>0</v>
      </c>
      <c r="H24" s="233">
        <v>0</v>
      </c>
      <c r="I24" s="233">
        <v>0</v>
      </c>
      <c r="J24" s="233">
        <v>30000000</v>
      </c>
      <c r="K24" s="233">
        <v>28250000</v>
      </c>
      <c r="L24" s="233">
        <v>218328000</v>
      </c>
      <c r="M24" s="233">
        <v>0</v>
      </c>
      <c r="N24" s="262">
        <f>SUM(B24:M24)</f>
        <v>2876222000</v>
      </c>
      <c r="O24" s="265">
        <v>1</v>
      </c>
    </row>
    <row r="25" spans="1:15" ht="32.1" customHeight="1">
      <c r="A25" s="21" t="s">
        <v>26</v>
      </c>
      <c r="B25" s="295">
        <v>269750000</v>
      </c>
      <c r="C25" s="295">
        <v>492888000</v>
      </c>
      <c r="D25" s="295">
        <v>189432849</v>
      </c>
      <c r="E25" s="247">
        <v>54821555</v>
      </c>
      <c r="F25" s="236">
        <v>159318122</v>
      </c>
      <c r="G25" s="236">
        <v>-17147667</v>
      </c>
      <c r="H25" s="236">
        <v>-3867833</v>
      </c>
      <c r="I25" s="236">
        <v>0</v>
      </c>
      <c r="J25" s="236">
        <v>0</v>
      </c>
      <c r="K25" s="236">
        <v>0</v>
      </c>
      <c r="L25" s="236">
        <v>0</v>
      </c>
      <c r="M25" s="236">
        <v>0</v>
      </c>
      <c r="N25" s="248">
        <f t="shared" ref="N25" si="0">SUM(B25:M25)</f>
        <v>1145195026</v>
      </c>
      <c r="O25" s="265">
        <f>N25/N24</f>
        <v>0.39815946960978671</v>
      </c>
    </row>
    <row r="26" spans="1:15" ht="32.1" customHeight="1">
      <c r="A26" s="21" t="s">
        <v>28</v>
      </c>
      <c r="B26" s="296">
        <v>0</v>
      </c>
      <c r="C26" s="295">
        <v>6111733</v>
      </c>
      <c r="D26" s="296">
        <v>34310006</v>
      </c>
      <c r="E26" s="295">
        <v>80507727</v>
      </c>
      <c r="F26" s="287">
        <v>93066194</v>
      </c>
      <c r="G26" s="236">
        <v>97423167</v>
      </c>
      <c r="H26" s="236">
        <v>169313702</v>
      </c>
      <c r="I26" s="236">
        <v>0</v>
      </c>
      <c r="J26" s="236">
        <v>0</v>
      </c>
      <c r="K26" s="236">
        <v>0</v>
      </c>
      <c r="L26" s="236">
        <v>0</v>
      </c>
      <c r="M26" s="236">
        <v>0</v>
      </c>
      <c r="N26" s="248">
        <f>SUM(B26:M26)</f>
        <v>480732529</v>
      </c>
      <c r="O26" s="265">
        <f t="array" ref="O26">N26:O26/N24</f>
        <v>0.16714027255197964</v>
      </c>
    </row>
    <row r="27" spans="1:15" ht="32.1" customHeight="1">
      <c r="A27" s="21" t="s">
        <v>196</v>
      </c>
      <c r="B27" s="294">
        <v>75758566</v>
      </c>
      <c r="C27" s="294">
        <v>15478095</v>
      </c>
      <c r="D27" s="294">
        <v>0</v>
      </c>
      <c r="E27" s="294">
        <v>0</v>
      </c>
      <c r="F27" s="233">
        <v>0</v>
      </c>
      <c r="G27" s="233">
        <v>0</v>
      </c>
      <c r="H27" s="233">
        <v>0</v>
      </c>
      <c r="I27" s="233">
        <v>0</v>
      </c>
      <c r="J27" s="233">
        <v>0</v>
      </c>
      <c r="K27" s="233">
        <v>0</v>
      </c>
      <c r="L27" s="233">
        <v>0</v>
      </c>
      <c r="M27" s="233">
        <v>0</v>
      </c>
      <c r="N27" s="248">
        <f t="shared" ref="N27:N29" si="1">SUM(B27:M27)</f>
        <v>91236661</v>
      </c>
      <c r="O27" s="265">
        <v>1</v>
      </c>
    </row>
    <row r="28" spans="1:15" ht="32.1" customHeight="1">
      <c r="A28" s="21" t="s">
        <v>197</v>
      </c>
      <c r="B28" s="296">
        <v>0</v>
      </c>
      <c r="C28" s="296">
        <v>0</v>
      </c>
      <c r="D28" s="296">
        <v>0</v>
      </c>
      <c r="E28" s="296">
        <v>0</v>
      </c>
      <c r="F28" s="236">
        <v>7243333</v>
      </c>
      <c r="G28" s="236">
        <v>0</v>
      </c>
      <c r="H28" s="236">
        <v>0</v>
      </c>
      <c r="I28" s="236">
        <v>0</v>
      </c>
      <c r="J28" s="236">
        <v>0</v>
      </c>
      <c r="K28" s="236">
        <v>0</v>
      </c>
      <c r="L28" s="236">
        <v>0</v>
      </c>
      <c r="M28" s="236">
        <v>0</v>
      </c>
      <c r="N28" s="262">
        <f t="shared" si="1"/>
        <v>7243333</v>
      </c>
      <c r="O28" s="265">
        <f>N28/N27</f>
        <v>7.9390597163567833E-2</v>
      </c>
    </row>
    <row r="29" spans="1:15" ht="32.1" customHeight="1">
      <c r="A29" s="24" t="s">
        <v>34</v>
      </c>
      <c r="B29" s="297">
        <v>8442034</v>
      </c>
      <c r="C29" s="298">
        <v>6854994</v>
      </c>
      <c r="D29" s="297">
        <v>68696300</v>
      </c>
      <c r="E29" s="297">
        <v>0</v>
      </c>
      <c r="F29" s="237">
        <v>0</v>
      </c>
      <c r="G29" s="237">
        <v>0</v>
      </c>
      <c r="H29" s="237">
        <v>0</v>
      </c>
      <c r="I29" s="237">
        <v>0</v>
      </c>
      <c r="J29" s="237">
        <v>0</v>
      </c>
      <c r="K29" s="237">
        <v>0</v>
      </c>
      <c r="L29" s="237">
        <v>0</v>
      </c>
      <c r="M29" s="237">
        <v>0</v>
      </c>
      <c r="N29" s="264">
        <f t="shared" si="1"/>
        <v>83993328</v>
      </c>
      <c r="O29" s="266">
        <f>N29/N27</f>
        <v>0.92060940283643211</v>
      </c>
    </row>
    <row r="30" spans="1:15" s="26" customFormat="1" ht="16.5" customHeight="1"/>
    <row r="31" spans="1:15" s="26" customFormat="1" ht="17.25" customHeight="1"/>
    <row r="32" spans="1:15" ht="5.25" customHeight="1" thickBot="1"/>
    <row r="33" spans="1:13" ht="48" customHeight="1" thickBot="1">
      <c r="A33" s="406" t="s">
        <v>198</v>
      </c>
      <c r="B33" s="407"/>
      <c r="C33" s="407"/>
      <c r="D33" s="407"/>
      <c r="E33" s="407"/>
      <c r="F33" s="407"/>
      <c r="G33" s="407"/>
      <c r="H33" s="407"/>
      <c r="I33" s="408"/>
      <c r="J33" s="30"/>
    </row>
    <row r="34" spans="1:13" ht="50.25" customHeight="1" thickBot="1">
      <c r="A34" s="39" t="s">
        <v>199</v>
      </c>
      <c r="B34" s="409" t="str">
        <f>+B12</f>
        <v>Elaborar 16 estudios y/o investigaciones con información sobre la situación de derechos de las mujeres con enfoque de género y diferencial</v>
      </c>
      <c r="C34" s="410"/>
      <c r="D34" s="410"/>
      <c r="E34" s="410"/>
      <c r="F34" s="410"/>
      <c r="G34" s="410"/>
      <c r="H34" s="410"/>
      <c r="I34" s="411"/>
      <c r="J34" s="28"/>
      <c r="M34" s="213"/>
    </row>
    <row r="35" spans="1:13" ht="18.75" customHeight="1" thickBot="1">
      <c r="A35" s="423" t="s">
        <v>39</v>
      </c>
      <c r="B35" s="89">
        <v>2024</v>
      </c>
      <c r="C35" s="89">
        <v>2025</v>
      </c>
      <c r="D35" s="89">
        <v>2026</v>
      </c>
      <c r="E35" s="89">
        <v>2027</v>
      </c>
      <c r="F35" s="89" t="s">
        <v>200</v>
      </c>
      <c r="G35" s="425" t="s">
        <v>41</v>
      </c>
      <c r="H35" s="425" t="s">
        <v>201</v>
      </c>
      <c r="I35" s="425"/>
      <c r="J35" s="28"/>
      <c r="M35" s="213"/>
    </row>
    <row r="36" spans="1:13" ht="50.25" customHeight="1" thickBot="1">
      <c r="A36" s="424"/>
      <c r="B36" s="191">
        <v>2</v>
      </c>
      <c r="C36" s="191">
        <v>4</v>
      </c>
      <c r="D36" s="191">
        <v>5</v>
      </c>
      <c r="E36" s="191">
        <v>5</v>
      </c>
      <c r="F36" s="192">
        <f>B36+C36+D36+E36</f>
        <v>16</v>
      </c>
      <c r="G36" s="425"/>
      <c r="H36" s="425"/>
      <c r="I36" s="425"/>
      <c r="J36" s="28"/>
      <c r="M36" s="214"/>
    </row>
    <row r="37" spans="1:13" ht="52.5" customHeight="1" thickBot="1">
      <c r="A37" s="40" t="s">
        <v>43</v>
      </c>
      <c r="B37" s="438">
        <v>0.72</v>
      </c>
      <c r="C37" s="439"/>
      <c r="D37" s="418" t="s">
        <v>202</v>
      </c>
      <c r="E37" s="419"/>
      <c r="F37" s="419"/>
      <c r="G37" s="419"/>
      <c r="H37" s="419"/>
      <c r="I37" s="420"/>
    </row>
    <row r="38" spans="1:13" s="29" customFormat="1" ht="48" customHeight="1" thickBot="1">
      <c r="A38" s="423" t="s">
        <v>203</v>
      </c>
      <c r="B38" s="40" t="s">
        <v>204</v>
      </c>
      <c r="C38" s="39" t="s">
        <v>87</v>
      </c>
      <c r="D38" s="404" t="s">
        <v>89</v>
      </c>
      <c r="E38" s="405"/>
      <c r="F38" s="404" t="s">
        <v>91</v>
      </c>
      <c r="G38" s="405"/>
      <c r="H38" s="41" t="s">
        <v>93</v>
      </c>
      <c r="I38" s="43" t="s">
        <v>94</v>
      </c>
      <c r="M38" s="215"/>
    </row>
    <row r="39" spans="1:13" ht="211.5" customHeight="1" thickBot="1">
      <c r="A39" s="424"/>
      <c r="B39" s="193">
        <v>0</v>
      </c>
      <c r="C39" s="34">
        <v>0</v>
      </c>
      <c r="D39" s="421" t="s">
        <v>288</v>
      </c>
      <c r="E39" s="422"/>
      <c r="F39" s="421" t="s">
        <v>289</v>
      </c>
      <c r="G39" s="422"/>
      <c r="H39" s="231" t="s">
        <v>207</v>
      </c>
      <c r="I39" s="231" t="s">
        <v>290</v>
      </c>
      <c r="M39" s="213"/>
    </row>
    <row r="40" spans="1:13" s="29" customFormat="1" ht="54" customHeight="1" thickBot="1">
      <c r="A40" s="423" t="s">
        <v>209</v>
      </c>
      <c r="B40" s="42" t="s">
        <v>204</v>
      </c>
      <c r="C40" s="41" t="s">
        <v>87</v>
      </c>
      <c r="D40" s="404" t="s">
        <v>89</v>
      </c>
      <c r="E40" s="405"/>
      <c r="F40" s="404" t="s">
        <v>91</v>
      </c>
      <c r="G40" s="405"/>
      <c r="H40" s="41" t="s">
        <v>93</v>
      </c>
      <c r="I40" s="43" t="s">
        <v>94</v>
      </c>
    </row>
    <row r="41" spans="1:13" ht="318" customHeight="1" thickBot="1">
      <c r="A41" s="424"/>
      <c r="B41" s="161">
        <v>0.3</v>
      </c>
      <c r="C41" s="161">
        <v>0.3</v>
      </c>
      <c r="D41" s="440" t="s">
        <v>291</v>
      </c>
      <c r="E41" s="441"/>
      <c r="F41" s="421" t="s">
        <v>292</v>
      </c>
      <c r="G41" s="422"/>
      <c r="H41" s="231" t="s">
        <v>207</v>
      </c>
      <c r="I41" s="32" t="s">
        <v>293</v>
      </c>
    </row>
    <row r="42" spans="1:13" s="29" customFormat="1" ht="64.5" customHeight="1" thickBot="1">
      <c r="A42" s="423" t="s">
        <v>212</v>
      </c>
      <c r="B42" s="42" t="s">
        <v>204</v>
      </c>
      <c r="C42" s="41" t="s">
        <v>87</v>
      </c>
      <c r="D42" s="404" t="s">
        <v>89</v>
      </c>
      <c r="E42" s="405"/>
      <c r="F42" s="404" t="s">
        <v>91</v>
      </c>
      <c r="G42" s="405"/>
      <c r="H42" s="41" t="s">
        <v>93</v>
      </c>
      <c r="I42" s="43" t="s">
        <v>94</v>
      </c>
    </row>
    <row r="43" spans="1:13" ht="390.75" customHeight="1">
      <c r="A43" s="424"/>
      <c r="B43" s="161">
        <v>0.3</v>
      </c>
      <c r="C43" s="161">
        <v>0.3</v>
      </c>
      <c r="D43" s="442" t="s">
        <v>294</v>
      </c>
      <c r="E43" s="443"/>
      <c r="F43" s="421" t="s">
        <v>295</v>
      </c>
      <c r="G43" s="422"/>
      <c r="H43" s="231" t="s">
        <v>207</v>
      </c>
      <c r="I43" s="32" t="s">
        <v>296</v>
      </c>
    </row>
    <row r="44" spans="1:13" s="29" customFormat="1" ht="75.75" customHeight="1" thickBot="1">
      <c r="A44" s="423" t="s">
        <v>216</v>
      </c>
      <c r="B44" s="42" t="s">
        <v>204</v>
      </c>
      <c r="C44" s="42" t="s">
        <v>87</v>
      </c>
      <c r="D44" s="404" t="s">
        <v>89</v>
      </c>
      <c r="E44" s="405"/>
      <c r="F44" s="404" t="s">
        <v>91</v>
      </c>
      <c r="G44" s="405"/>
      <c r="H44" s="41" t="s">
        <v>93</v>
      </c>
      <c r="I44" s="41" t="s">
        <v>94</v>
      </c>
    </row>
    <row r="45" spans="1:13" ht="409.5" customHeight="1">
      <c r="A45" s="424"/>
      <c r="B45" s="161">
        <v>0.3</v>
      </c>
      <c r="C45" s="161">
        <v>0.3</v>
      </c>
      <c r="D45" s="444" t="s">
        <v>297</v>
      </c>
      <c r="E45" s="445"/>
      <c r="F45" s="421" t="s">
        <v>298</v>
      </c>
      <c r="G45" s="422"/>
      <c r="H45" s="231" t="s">
        <v>207</v>
      </c>
      <c r="I45" s="32" t="s">
        <v>299</v>
      </c>
    </row>
    <row r="46" spans="1:13" s="29" customFormat="1" ht="47.25" customHeight="1">
      <c r="A46" s="423" t="s">
        <v>220</v>
      </c>
      <c r="B46" s="42" t="s">
        <v>204</v>
      </c>
      <c r="C46" s="41" t="s">
        <v>87</v>
      </c>
      <c r="D46" s="404" t="s">
        <v>89</v>
      </c>
      <c r="E46" s="405"/>
      <c r="F46" s="404" t="s">
        <v>91</v>
      </c>
      <c r="G46" s="405"/>
      <c r="H46" s="41" t="s">
        <v>93</v>
      </c>
      <c r="I46" s="43" t="s">
        <v>94</v>
      </c>
    </row>
    <row r="47" spans="1:13" ht="408.75" customHeight="1" thickBot="1">
      <c r="A47" s="424"/>
      <c r="B47" s="161">
        <v>0.3</v>
      </c>
      <c r="C47" s="161">
        <v>0.3</v>
      </c>
      <c r="D47" s="444" t="s">
        <v>300</v>
      </c>
      <c r="E47" s="445"/>
      <c r="F47" s="421" t="s">
        <v>301</v>
      </c>
      <c r="G47" s="341"/>
      <c r="H47" s="231" t="s">
        <v>207</v>
      </c>
      <c r="I47" s="32" t="s">
        <v>302</v>
      </c>
    </row>
    <row r="48" spans="1:13" s="29" customFormat="1" ht="52.5" customHeight="1" thickBot="1">
      <c r="A48" s="423" t="s">
        <v>223</v>
      </c>
      <c r="B48" s="42" t="s">
        <v>204</v>
      </c>
      <c r="C48" s="41" t="s">
        <v>87</v>
      </c>
      <c r="D48" s="404" t="s">
        <v>89</v>
      </c>
      <c r="E48" s="405"/>
      <c r="F48" s="404" t="s">
        <v>91</v>
      </c>
      <c r="G48" s="405"/>
      <c r="H48" s="41" t="s">
        <v>93</v>
      </c>
      <c r="I48" s="43" t="s">
        <v>94</v>
      </c>
    </row>
    <row r="49" spans="1:9" ht="360.75" customHeight="1" thickBot="1">
      <c r="A49" s="424"/>
      <c r="B49" s="161">
        <v>0.3</v>
      </c>
      <c r="C49" s="35">
        <v>0.1</v>
      </c>
      <c r="D49" s="444" t="s">
        <v>303</v>
      </c>
      <c r="E49" s="445"/>
      <c r="F49" s="421" t="s">
        <v>304</v>
      </c>
      <c r="G49" s="341"/>
      <c r="H49" s="32" t="s">
        <v>305</v>
      </c>
      <c r="I49" s="32" t="s">
        <v>306</v>
      </c>
    </row>
    <row r="50" spans="1:9" ht="35.1" customHeight="1" thickBot="1">
      <c r="A50" s="423" t="s">
        <v>228</v>
      </c>
      <c r="B50" s="41" t="s">
        <v>204</v>
      </c>
      <c r="C50" s="39" t="s">
        <v>87</v>
      </c>
      <c r="D50" s="404" t="s">
        <v>89</v>
      </c>
      <c r="E50" s="405"/>
      <c r="F50" s="404" t="s">
        <v>91</v>
      </c>
      <c r="G50" s="405"/>
      <c r="H50" s="41" t="s">
        <v>93</v>
      </c>
      <c r="I50" s="43" t="s">
        <v>94</v>
      </c>
    </row>
    <row r="51" spans="1:9" ht="370.5" customHeight="1" thickBot="1">
      <c r="A51" s="424"/>
      <c r="B51" s="161">
        <v>0.5</v>
      </c>
      <c r="C51" s="161">
        <v>0.5</v>
      </c>
      <c r="D51" s="444" t="s">
        <v>307</v>
      </c>
      <c r="E51" s="445"/>
      <c r="F51" s="421" t="s">
        <v>308</v>
      </c>
      <c r="G51" s="341"/>
      <c r="H51" s="231" t="s">
        <v>309</v>
      </c>
      <c r="I51" s="231" t="s">
        <v>310</v>
      </c>
    </row>
    <row r="52" spans="1:9" ht="35.1" customHeight="1" thickBot="1">
      <c r="A52" s="423" t="s">
        <v>232</v>
      </c>
      <c r="B52" s="41" t="s">
        <v>204</v>
      </c>
      <c r="C52" s="41" t="s">
        <v>87</v>
      </c>
      <c r="D52" s="404" t="s">
        <v>89</v>
      </c>
      <c r="E52" s="405"/>
      <c r="F52" s="404" t="s">
        <v>91</v>
      </c>
      <c r="G52" s="405"/>
      <c r="H52" s="41" t="s">
        <v>93</v>
      </c>
      <c r="I52" s="43" t="s">
        <v>94</v>
      </c>
    </row>
    <row r="53" spans="1:9" ht="120.75" customHeight="1" thickBot="1">
      <c r="A53" s="424"/>
      <c r="B53" s="267">
        <v>0.2</v>
      </c>
      <c r="C53" s="35"/>
      <c r="D53" s="340"/>
      <c r="E53" s="428"/>
      <c r="F53" s="340"/>
      <c r="G53" s="341"/>
      <c r="H53" s="50"/>
      <c r="I53" s="33"/>
    </row>
    <row r="54" spans="1:9" ht="35.1" customHeight="1" thickBot="1">
      <c r="A54" s="423" t="s">
        <v>233</v>
      </c>
      <c r="B54" s="41" t="s">
        <v>204</v>
      </c>
      <c r="C54" s="39" t="s">
        <v>87</v>
      </c>
      <c r="D54" s="404" t="s">
        <v>89</v>
      </c>
      <c r="E54" s="405"/>
      <c r="F54" s="404" t="s">
        <v>91</v>
      </c>
      <c r="G54" s="405"/>
      <c r="H54" s="41" t="s">
        <v>93</v>
      </c>
      <c r="I54" s="43" t="s">
        <v>94</v>
      </c>
    </row>
    <row r="55" spans="1:9" ht="120.75" customHeight="1" thickBot="1">
      <c r="A55" s="424"/>
      <c r="B55" s="267">
        <v>0.2</v>
      </c>
      <c r="C55" s="35"/>
      <c r="D55" s="340"/>
      <c r="E55" s="341"/>
      <c r="F55" s="340"/>
      <c r="G55" s="341"/>
      <c r="H55" s="31"/>
      <c r="I55" s="31"/>
    </row>
    <row r="56" spans="1:9" ht="35.1" customHeight="1" thickBot="1">
      <c r="A56" s="423" t="s">
        <v>234</v>
      </c>
      <c r="B56" s="41" t="s">
        <v>204</v>
      </c>
      <c r="C56" s="39" t="s">
        <v>87</v>
      </c>
      <c r="D56" s="404" t="s">
        <v>89</v>
      </c>
      <c r="E56" s="405"/>
      <c r="F56" s="404" t="s">
        <v>91</v>
      </c>
      <c r="G56" s="405"/>
      <c r="H56" s="41" t="s">
        <v>93</v>
      </c>
      <c r="I56" s="43" t="s">
        <v>94</v>
      </c>
    </row>
    <row r="57" spans="1:9" ht="120.75" customHeight="1" thickBot="1">
      <c r="A57" s="424"/>
      <c r="B57" s="267">
        <v>0.2</v>
      </c>
      <c r="C57" s="35"/>
      <c r="D57" s="340"/>
      <c r="E57" s="341"/>
      <c r="F57" s="340"/>
      <c r="G57" s="341"/>
      <c r="H57" s="31"/>
      <c r="I57" s="33"/>
    </row>
    <row r="58" spans="1:9" ht="35.1" customHeight="1" thickBot="1">
      <c r="A58" s="423" t="s">
        <v>235</v>
      </c>
      <c r="B58" s="41" t="s">
        <v>204</v>
      </c>
      <c r="C58" s="39" t="s">
        <v>87</v>
      </c>
      <c r="D58" s="404" t="s">
        <v>89</v>
      </c>
      <c r="E58" s="405"/>
      <c r="F58" s="404" t="s">
        <v>91</v>
      </c>
      <c r="G58" s="405"/>
      <c r="H58" s="41" t="s">
        <v>93</v>
      </c>
      <c r="I58" s="43" t="s">
        <v>94</v>
      </c>
    </row>
    <row r="59" spans="1:9" ht="120.75" customHeight="1" thickBot="1">
      <c r="A59" s="424"/>
      <c r="B59" s="267">
        <v>0.7</v>
      </c>
      <c r="C59" s="35"/>
      <c r="D59" s="340"/>
      <c r="E59" s="341"/>
      <c r="F59" s="428"/>
      <c r="G59" s="428"/>
      <c r="H59" s="31"/>
      <c r="I59" s="31"/>
    </row>
    <row r="60" spans="1:9" ht="35.1" customHeight="1" thickBot="1">
      <c r="A60" s="423" t="s">
        <v>236</v>
      </c>
      <c r="B60" s="41" t="s">
        <v>204</v>
      </c>
      <c r="C60" s="39" t="s">
        <v>87</v>
      </c>
      <c r="D60" s="404" t="s">
        <v>89</v>
      </c>
      <c r="E60" s="405"/>
      <c r="F60" s="404" t="s">
        <v>91</v>
      </c>
      <c r="G60" s="405"/>
      <c r="H60" s="41" t="s">
        <v>93</v>
      </c>
      <c r="I60" s="43" t="s">
        <v>94</v>
      </c>
    </row>
    <row r="61" spans="1:9" ht="120.75" customHeight="1" thickBot="1">
      <c r="A61" s="424"/>
      <c r="B61" s="268">
        <v>0.7</v>
      </c>
      <c r="C61" s="35"/>
      <c r="D61" s="340"/>
      <c r="E61" s="341"/>
      <c r="F61" s="340"/>
      <c r="G61" s="341"/>
      <c r="H61" s="31"/>
      <c r="I61" s="31"/>
    </row>
    <row r="62" spans="1:9">
      <c r="B62" s="197">
        <f>+B61+B59+B57+B55+B53+B51+B49+B47+B45+B43+B41</f>
        <v>3.9999999999999991</v>
      </c>
      <c r="C62" s="197">
        <f>+C61+C59+C57+C55+C53+C51+C49+C47+C45+C43+C41</f>
        <v>1.8</v>
      </c>
    </row>
    <row r="64" spans="1:9" s="28" customFormat="1" ht="30" customHeight="1">
      <c r="A64" s="1"/>
      <c r="B64" s="1"/>
      <c r="C64" s="1"/>
      <c r="D64" s="1"/>
      <c r="E64" s="1"/>
      <c r="F64" s="1"/>
      <c r="G64" s="1"/>
      <c r="H64" s="1"/>
      <c r="I64" s="1"/>
    </row>
    <row r="65" spans="1:9" ht="34.5" customHeight="1">
      <c r="A65" s="350" t="s">
        <v>57</v>
      </c>
      <c r="B65" s="350"/>
      <c r="C65" s="350"/>
      <c r="D65" s="350"/>
      <c r="E65" s="350"/>
      <c r="F65" s="350"/>
      <c r="G65" s="350"/>
      <c r="H65" s="350"/>
      <c r="I65" s="350"/>
    </row>
    <row r="66" spans="1:9" ht="67.5" customHeight="1">
      <c r="A66" s="44" t="s">
        <v>58</v>
      </c>
      <c r="B66" s="351" t="s">
        <v>311</v>
      </c>
      <c r="C66" s="352"/>
      <c r="D66" s="351" t="s">
        <v>312</v>
      </c>
      <c r="E66" s="352"/>
      <c r="F66" s="351" t="s">
        <v>313</v>
      </c>
      <c r="G66" s="352"/>
      <c r="H66" s="353" t="s">
        <v>314</v>
      </c>
      <c r="I66" s="354"/>
    </row>
    <row r="67" spans="1:9" ht="45.75" customHeight="1">
      <c r="A67" s="44" t="s">
        <v>241</v>
      </c>
      <c r="B67" s="319">
        <v>0.36</v>
      </c>
      <c r="C67" s="446"/>
      <c r="D67" s="319">
        <v>0.12</v>
      </c>
      <c r="E67" s="446"/>
      <c r="F67" s="319">
        <v>0.24</v>
      </c>
      <c r="G67" s="446"/>
      <c r="H67" s="319"/>
      <c r="I67" s="320"/>
    </row>
    <row r="68" spans="1:9" ht="30" customHeight="1">
      <c r="A68" s="321" t="s">
        <v>170</v>
      </c>
      <c r="B68" s="93" t="s">
        <v>85</v>
      </c>
      <c r="C68" s="93" t="s">
        <v>87</v>
      </c>
      <c r="D68" s="93" t="s">
        <v>85</v>
      </c>
      <c r="E68" s="93" t="s">
        <v>87</v>
      </c>
      <c r="F68" s="93" t="s">
        <v>85</v>
      </c>
      <c r="G68" s="93" t="s">
        <v>87</v>
      </c>
      <c r="H68" s="93" t="s">
        <v>85</v>
      </c>
      <c r="I68" s="93" t="s">
        <v>87</v>
      </c>
    </row>
    <row r="69" spans="1:9" ht="30" customHeight="1">
      <c r="A69" s="322"/>
      <c r="B69" s="46">
        <v>0</v>
      </c>
      <c r="C69" s="46">
        <v>0</v>
      </c>
      <c r="D69" s="46">
        <v>0</v>
      </c>
      <c r="E69" s="46">
        <v>0</v>
      </c>
      <c r="F69" s="46">
        <v>0</v>
      </c>
      <c r="G69" s="46">
        <v>0</v>
      </c>
      <c r="H69" s="51"/>
      <c r="I69" s="46"/>
    </row>
    <row r="70" spans="1:9" ht="59.25" customHeight="1">
      <c r="A70" s="44" t="s">
        <v>242</v>
      </c>
      <c r="B70" s="325" t="s">
        <v>288</v>
      </c>
      <c r="C70" s="326"/>
      <c r="D70" s="325" t="s">
        <v>288</v>
      </c>
      <c r="E70" s="326"/>
      <c r="F70" s="325" t="s">
        <v>288</v>
      </c>
      <c r="G70" s="326"/>
      <c r="H70" s="357"/>
      <c r="I70" s="358"/>
    </row>
    <row r="71" spans="1:9" ht="66.75" customHeight="1">
      <c r="A71" s="44" t="s">
        <v>246</v>
      </c>
      <c r="B71" s="325" t="s">
        <v>315</v>
      </c>
      <c r="C71" s="326"/>
      <c r="D71" s="325" t="s">
        <v>315</v>
      </c>
      <c r="E71" s="326"/>
      <c r="F71" s="325" t="s">
        <v>315</v>
      </c>
      <c r="G71" s="326"/>
      <c r="H71" s="344"/>
      <c r="I71" s="345"/>
    </row>
    <row r="72" spans="1:9" ht="30.75" customHeight="1">
      <c r="A72" s="321" t="s">
        <v>172</v>
      </c>
      <c r="B72" s="93" t="s">
        <v>85</v>
      </c>
      <c r="C72" s="93" t="s">
        <v>87</v>
      </c>
      <c r="D72" s="93" t="s">
        <v>85</v>
      </c>
      <c r="E72" s="93" t="s">
        <v>87</v>
      </c>
      <c r="F72" s="93" t="s">
        <v>85</v>
      </c>
      <c r="G72" s="93" t="s">
        <v>87</v>
      </c>
      <c r="H72" s="93" t="s">
        <v>85</v>
      </c>
      <c r="I72" s="93" t="s">
        <v>87</v>
      </c>
    </row>
    <row r="73" spans="1:9" ht="30.75" customHeight="1">
      <c r="A73" s="322"/>
      <c r="B73" s="46">
        <v>0</v>
      </c>
      <c r="C73" s="46">
        <v>0.02</v>
      </c>
      <c r="D73" s="46">
        <v>0.05</v>
      </c>
      <c r="E73" s="46">
        <v>0.05</v>
      </c>
      <c r="F73" s="46">
        <v>0.1</v>
      </c>
      <c r="G73" s="47">
        <v>0.1</v>
      </c>
      <c r="H73" s="51"/>
      <c r="I73" s="47"/>
    </row>
    <row r="74" spans="1:9" ht="147" customHeight="1">
      <c r="A74" s="44" t="s">
        <v>242</v>
      </c>
      <c r="B74" s="447" t="s">
        <v>316</v>
      </c>
      <c r="C74" s="448"/>
      <c r="D74" s="447" t="s">
        <v>317</v>
      </c>
      <c r="E74" s="448"/>
      <c r="F74" s="447" t="s">
        <v>318</v>
      </c>
      <c r="G74" s="448"/>
      <c r="H74" s="400"/>
      <c r="I74" s="401"/>
    </row>
    <row r="75" spans="1:9" ht="135" customHeight="1">
      <c r="A75" s="44" t="s">
        <v>246</v>
      </c>
      <c r="B75" s="449" t="s">
        <v>319</v>
      </c>
      <c r="C75" s="450"/>
      <c r="D75" s="449" t="s">
        <v>320</v>
      </c>
      <c r="E75" s="450"/>
      <c r="F75" s="449" t="s">
        <v>321</v>
      </c>
      <c r="G75" s="450"/>
      <c r="H75" s="344"/>
      <c r="I75" s="345"/>
    </row>
    <row r="76" spans="1:9" ht="30.75" customHeight="1">
      <c r="A76" s="321" t="s">
        <v>173</v>
      </c>
      <c r="B76" s="93" t="s">
        <v>85</v>
      </c>
      <c r="C76" s="93" t="s">
        <v>87</v>
      </c>
      <c r="D76" s="93" t="s">
        <v>85</v>
      </c>
      <c r="E76" s="93" t="s">
        <v>87</v>
      </c>
      <c r="F76" s="93" t="s">
        <v>85</v>
      </c>
      <c r="G76" s="93" t="s">
        <v>87</v>
      </c>
      <c r="H76" s="93" t="s">
        <v>85</v>
      </c>
      <c r="I76" s="93" t="s">
        <v>87</v>
      </c>
    </row>
    <row r="77" spans="1:9" ht="30.75" customHeight="1">
      <c r="A77" s="322"/>
      <c r="B77" s="46">
        <v>0.1</v>
      </c>
      <c r="C77" s="46">
        <v>0.1</v>
      </c>
      <c r="D77" s="46">
        <v>0.05</v>
      </c>
      <c r="E77" s="46">
        <v>0.05</v>
      </c>
      <c r="F77" s="46">
        <v>0.15</v>
      </c>
      <c r="G77" s="47">
        <v>0.15</v>
      </c>
      <c r="H77" s="51"/>
      <c r="I77" s="47"/>
    </row>
    <row r="78" spans="1:9" ht="319.5" customHeight="1">
      <c r="A78" s="44" t="s">
        <v>242</v>
      </c>
      <c r="B78" s="447" t="s">
        <v>322</v>
      </c>
      <c r="C78" s="448"/>
      <c r="D78" s="447" t="s">
        <v>323</v>
      </c>
      <c r="E78" s="448"/>
      <c r="F78" s="451" t="s">
        <v>324</v>
      </c>
      <c r="G78" s="452"/>
      <c r="H78" s="344"/>
      <c r="I78" s="345"/>
    </row>
    <row r="79" spans="1:9" ht="212.25" customHeight="1">
      <c r="A79" s="44" t="s">
        <v>246</v>
      </c>
      <c r="B79" s="325" t="s">
        <v>325</v>
      </c>
      <c r="C79" s="326"/>
      <c r="D79" s="325" t="s">
        <v>326</v>
      </c>
      <c r="E79" s="326"/>
      <c r="F79" s="325" t="s">
        <v>327</v>
      </c>
      <c r="G79" s="326"/>
      <c r="H79" s="344"/>
      <c r="I79" s="345"/>
    </row>
    <row r="80" spans="1:9" ht="30.75" customHeight="1">
      <c r="A80" s="321" t="s">
        <v>174</v>
      </c>
      <c r="B80" s="93" t="s">
        <v>85</v>
      </c>
      <c r="C80" s="93" t="s">
        <v>87</v>
      </c>
      <c r="D80" s="93" t="s">
        <v>85</v>
      </c>
      <c r="E80" s="93" t="s">
        <v>87</v>
      </c>
      <c r="F80" s="93" t="s">
        <v>85</v>
      </c>
      <c r="G80" s="93" t="s">
        <v>87</v>
      </c>
      <c r="H80" s="93" t="s">
        <v>85</v>
      </c>
      <c r="I80" s="93" t="s">
        <v>87</v>
      </c>
    </row>
    <row r="81" spans="1:9" ht="30.75" customHeight="1">
      <c r="A81" s="322"/>
      <c r="B81" s="46">
        <v>0.1</v>
      </c>
      <c r="C81" s="46">
        <v>0.1</v>
      </c>
      <c r="D81" s="46">
        <v>0.05</v>
      </c>
      <c r="E81" s="46">
        <v>0.05</v>
      </c>
      <c r="F81" s="46">
        <v>0.15</v>
      </c>
      <c r="G81" s="47">
        <v>0.15</v>
      </c>
      <c r="H81" s="51"/>
      <c r="I81" s="47"/>
    </row>
    <row r="82" spans="1:9" ht="312" customHeight="1">
      <c r="A82" s="44" t="s">
        <v>242</v>
      </c>
      <c r="B82" s="447" t="s">
        <v>328</v>
      </c>
      <c r="C82" s="448"/>
      <c r="D82" s="447" t="s">
        <v>329</v>
      </c>
      <c r="E82" s="448"/>
      <c r="F82" s="447" t="s">
        <v>330</v>
      </c>
      <c r="G82" s="448"/>
      <c r="H82" s="344"/>
      <c r="I82" s="345"/>
    </row>
    <row r="83" spans="1:9" ht="154.5" customHeight="1">
      <c r="A83" s="44" t="s">
        <v>246</v>
      </c>
      <c r="B83" s="453" t="s">
        <v>331</v>
      </c>
      <c r="C83" s="356"/>
      <c r="D83" s="453" t="s">
        <v>332</v>
      </c>
      <c r="E83" s="356"/>
      <c r="F83" s="453" t="s">
        <v>333</v>
      </c>
      <c r="G83" s="356"/>
      <c r="H83" s="344"/>
      <c r="I83" s="345"/>
    </row>
    <row r="84" spans="1:9" ht="30" customHeight="1">
      <c r="A84" s="321" t="s">
        <v>176</v>
      </c>
      <c r="B84" s="93" t="s">
        <v>85</v>
      </c>
      <c r="C84" s="93" t="s">
        <v>87</v>
      </c>
      <c r="D84" s="93" t="s">
        <v>85</v>
      </c>
      <c r="E84" s="93" t="s">
        <v>87</v>
      </c>
      <c r="F84" s="93" t="s">
        <v>85</v>
      </c>
      <c r="G84" s="93" t="s">
        <v>87</v>
      </c>
      <c r="H84" s="93" t="s">
        <v>85</v>
      </c>
      <c r="I84" s="93" t="s">
        <v>87</v>
      </c>
    </row>
    <row r="85" spans="1:9" ht="30" customHeight="1">
      <c r="A85" s="322"/>
      <c r="B85" s="46">
        <v>0.1</v>
      </c>
      <c r="C85" s="46">
        <v>0.1</v>
      </c>
      <c r="D85" s="46">
        <v>0.05</v>
      </c>
      <c r="E85" s="46">
        <v>0.05</v>
      </c>
      <c r="F85" s="46">
        <v>0.15</v>
      </c>
      <c r="G85" s="47">
        <v>0.15</v>
      </c>
      <c r="H85" s="51"/>
      <c r="I85" s="47"/>
    </row>
    <row r="86" spans="1:9" ht="377.25" customHeight="1">
      <c r="A86" s="44" t="s">
        <v>242</v>
      </c>
      <c r="B86" s="432" t="s">
        <v>334</v>
      </c>
      <c r="C86" s="399"/>
      <c r="D86" s="432" t="s">
        <v>335</v>
      </c>
      <c r="E86" s="399"/>
      <c r="F86" s="454" t="s">
        <v>336</v>
      </c>
      <c r="G86" s="455"/>
      <c r="H86" s="399"/>
      <c r="I86" s="399"/>
    </row>
    <row r="87" spans="1:9" ht="147.75" customHeight="1">
      <c r="A87" s="44" t="s">
        <v>246</v>
      </c>
      <c r="B87" s="325" t="s">
        <v>337</v>
      </c>
      <c r="C87" s="328"/>
      <c r="D87" s="325" t="s">
        <v>338</v>
      </c>
      <c r="E87" s="328"/>
      <c r="F87" s="325" t="s">
        <v>339</v>
      </c>
      <c r="G87" s="328"/>
      <c r="H87" s="329"/>
      <c r="I87" s="328"/>
    </row>
    <row r="88" spans="1:9" ht="29.25" customHeight="1">
      <c r="A88" s="321" t="s">
        <v>177</v>
      </c>
      <c r="B88" s="93" t="s">
        <v>85</v>
      </c>
      <c r="C88" s="93" t="s">
        <v>87</v>
      </c>
      <c r="D88" s="93" t="s">
        <v>85</v>
      </c>
      <c r="E88" s="93" t="s">
        <v>87</v>
      </c>
      <c r="F88" s="93" t="s">
        <v>85</v>
      </c>
      <c r="G88" s="93" t="s">
        <v>87</v>
      </c>
      <c r="H88" s="93" t="s">
        <v>85</v>
      </c>
      <c r="I88" s="93" t="s">
        <v>87</v>
      </c>
    </row>
    <row r="89" spans="1:9" ht="29.25" customHeight="1">
      <c r="A89" s="322"/>
      <c r="B89" s="46">
        <v>0.15</v>
      </c>
      <c r="C89" s="46">
        <v>0.15</v>
      </c>
      <c r="D89" s="46">
        <v>0.1</v>
      </c>
      <c r="E89" s="46">
        <v>0.1</v>
      </c>
      <c r="F89" s="46">
        <v>0.15</v>
      </c>
      <c r="G89" s="46">
        <v>0.15</v>
      </c>
      <c r="H89" s="51"/>
      <c r="I89" s="47"/>
    </row>
    <row r="90" spans="1:9" ht="327" customHeight="1">
      <c r="A90" s="44" t="s">
        <v>242</v>
      </c>
      <c r="B90" s="325" t="s">
        <v>340</v>
      </c>
      <c r="C90" s="328"/>
      <c r="D90" s="325" t="s">
        <v>341</v>
      </c>
      <c r="E90" s="328"/>
      <c r="F90" s="453" t="s">
        <v>342</v>
      </c>
      <c r="G90" s="356"/>
      <c r="H90" s="338"/>
      <c r="I90" s="338"/>
    </row>
    <row r="91" spans="1:9" ht="174" customHeight="1">
      <c r="A91" s="44" t="s">
        <v>246</v>
      </c>
      <c r="B91" s="325" t="s">
        <v>343</v>
      </c>
      <c r="C91" s="328"/>
      <c r="D91" s="325" t="s">
        <v>344</v>
      </c>
      <c r="E91" s="328"/>
      <c r="F91" s="325" t="s">
        <v>345</v>
      </c>
      <c r="G91" s="328"/>
      <c r="H91" s="329"/>
      <c r="I91" s="328"/>
    </row>
    <row r="92" spans="1:9" ht="24.95" customHeight="1">
      <c r="A92" s="321" t="s">
        <v>178</v>
      </c>
      <c r="B92" s="93" t="s">
        <v>85</v>
      </c>
      <c r="C92" s="93" t="s">
        <v>87</v>
      </c>
      <c r="D92" s="93" t="s">
        <v>85</v>
      </c>
      <c r="E92" s="93" t="s">
        <v>87</v>
      </c>
      <c r="F92" s="93" t="s">
        <v>85</v>
      </c>
      <c r="G92" s="93" t="s">
        <v>87</v>
      </c>
      <c r="H92" s="93" t="s">
        <v>85</v>
      </c>
      <c r="I92" s="93" t="s">
        <v>87</v>
      </c>
    </row>
    <row r="93" spans="1:9" ht="24.95" customHeight="1">
      <c r="A93" s="322"/>
      <c r="B93" s="46">
        <v>0.15</v>
      </c>
      <c r="C93" s="46">
        <v>0.15</v>
      </c>
      <c r="D93" s="46">
        <v>0.1</v>
      </c>
      <c r="E93" s="46">
        <v>0.1</v>
      </c>
      <c r="F93" s="46">
        <v>0.05</v>
      </c>
      <c r="G93" s="47">
        <v>0.05</v>
      </c>
      <c r="H93" s="51"/>
      <c r="I93" s="47"/>
    </row>
    <row r="94" spans="1:9" ht="363.75" customHeight="1">
      <c r="A94" s="44" t="s">
        <v>242</v>
      </c>
      <c r="B94" s="456" t="s">
        <v>346</v>
      </c>
      <c r="C94" s="456"/>
      <c r="D94" s="456" t="s">
        <v>347</v>
      </c>
      <c r="E94" s="456"/>
      <c r="F94" s="457" t="s">
        <v>348</v>
      </c>
      <c r="G94" s="457"/>
      <c r="H94" s="338"/>
      <c r="I94" s="338"/>
    </row>
    <row r="95" spans="1:9" ht="265.5" customHeight="1">
      <c r="A95" s="44" t="s">
        <v>246</v>
      </c>
      <c r="B95" s="325" t="s">
        <v>349</v>
      </c>
      <c r="C95" s="328"/>
      <c r="D95" s="325" t="s">
        <v>350</v>
      </c>
      <c r="E95" s="328"/>
      <c r="F95" s="325" t="s">
        <v>351</v>
      </c>
      <c r="G95" s="328"/>
      <c r="H95" s="329"/>
      <c r="I95" s="328"/>
    </row>
    <row r="96" spans="1:9" ht="24.95" customHeight="1">
      <c r="A96" s="321" t="s">
        <v>179</v>
      </c>
      <c r="B96" s="93" t="s">
        <v>85</v>
      </c>
      <c r="C96" s="93" t="s">
        <v>87</v>
      </c>
      <c r="D96" s="93" t="s">
        <v>85</v>
      </c>
      <c r="E96" s="93" t="s">
        <v>87</v>
      </c>
      <c r="F96" s="93" t="s">
        <v>85</v>
      </c>
      <c r="G96" s="93" t="s">
        <v>87</v>
      </c>
      <c r="H96" s="93" t="s">
        <v>85</v>
      </c>
      <c r="I96" s="93" t="s">
        <v>87</v>
      </c>
    </row>
    <row r="97" spans="1:9" ht="24.95" customHeight="1">
      <c r="A97" s="322"/>
      <c r="B97" s="46">
        <v>0.15</v>
      </c>
      <c r="C97" s="48"/>
      <c r="D97" s="46">
        <v>0.1</v>
      </c>
      <c r="E97" s="46"/>
      <c r="F97" s="46">
        <v>0.05</v>
      </c>
      <c r="G97" s="47"/>
      <c r="H97" s="51"/>
      <c r="I97" s="47"/>
    </row>
    <row r="98" spans="1:9" ht="80.25" customHeight="1">
      <c r="A98" s="44" t="s">
        <v>242</v>
      </c>
      <c r="B98" s="338"/>
      <c r="C98" s="338"/>
      <c r="D98" s="338"/>
      <c r="E98" s="338"/>
      <c r="F98" s="338"/>
      <c r="G98" s="338"/>
      <c r="H98" s="338"/>
      <c r="I98" s="338"/>
    </row>
    <row r="99" spans="1:9" ht="80.25" customHeight="1">
      <c r="A99" s="44" t="s">
        <v>246</v>
      </c>
      <c r="B99" s="329"/>
      <c r="C99" s="328"/>
      <c r="D99" s="329"/>
      <c r="E99" s="328"/>
      <c r="F99" s="329"/>
      <c r="G99" s="328"/>
      <c r="H99" s="329"/>
      <c r="I99" s="328"/>
    </row>
    <row r="100" spans="1:9" ht="24.95" customHeight="1">
      <c r="A100" s="321" t="s">
        <v>181</v>
      </c>
      <c r="B100" s="93" t="s">
        <v>85</v>
      </c>
      <c r="C100" s="93" t="s">
        <v>87</v>
      </c>
      <c r="D100" s="93" t="s">
        <v>85</v>
      </c>
      <c r="E100" s="93" t="s">
        <v>87</v>
      </c>
      <c r="F100" s="93" t="s">
        <v>85</v>
      </c>
      <c r="G100" s="93" t="s">
        <v>87</v>
      </c>
      <c r="H100" s="93" t="s">
        <v>85</v>
      </c>
      <c r="I100" s="93" t="s">
        <v>87</v>
      </c>
    </row>
    <row r="101" spans="1:9" ht="24.95" customHeight="1">
      <c r="A101" s="322"/>
      <c r="B101" s="46">
        <v>0.25</v>
      </c>
      <c r="C101" s="48"/>
      <c r="D101" s="46">
        <v>0.1</v>
      </c>
      <c r="E101" s="46"/>
      <c r="F101" s="46">
        <v>0.05</v>
      </c>
      <c r="G101" s="47"/>
      <c r="H101" s="51"/>
      <c r="I101" s="47"/>
    </row>
    <row r="102" spans="1:9" ht="80.25" customHeight="1">
      <c r="A102" s="44" t="s">
        <v>242</v>
      </c>
      <c r="B102" s="338"/>
      <c r="C102" s="338"/>
      <c r="D102" s="338"/>
      <c r="E102" s="338"/>
      <c r="F102" s="338"/>
      <c r="G102" s="338"/>
      <c r="H102" s="338"/>
      <c r="I102" s="338"/>
    </row>
    <row r="103" spans="1:9" ht="80.25" customHeight="1">
      <c r="A103" s="44" t="s">
        <v>246</v>
      </c>
      <c r="B103" s="329"/>
      <c r="C103" s="328"/>
      <c r="D103" s="329"/>
      <c r="E103" s="328"/>
      <c r="F103" s="329"/>
      <c r="G103" s="328"/>
      <c r="H103" s="329"/>
      <c r="I103" s="328"/>
    </row>
    <row r="104" spans="1:9" ht="24.95" customHeight="1">
      <c r="A104" s="321" t="s">
        <v>182</v>
      </c>
      <c r="B104" s="93" t="s">
        <v>85</v>
      </c>
      <c r="C104" s="93" t="s">
        <v>87</v>
      </c>
      <c r="D104" s="93" t="s">
        <v>85</v>
      </c>
      <c r="E104" s="93" t="s">
        <v>87</v>
      </c>
      <c r="F104" s="93" t="s">
        <v>85</v>
      </c>
      <c r="G104" s="93" t="s">
        <v>87</v>
      </c>
      <c r="H104" s="93" t="s">
        <v>85</v>
      </c>
      <c r="I104" s="93" t="s">
        <v>87</v>
      </c>
    </row>
    <row r="105" spans="1:9" ht="24.95" customHeight="1">
      <c r="A105" s="322"/>
      <c r="B105" s="46">
        <v>0</v>
      </c>
      <c r="C105" s="48"/>
      <c r="D105" s="46">
        <v>0.1</v>
      </c>
      <c r="E105" s="46"/>
      <c r="F105" s="46">
        <v>0.05</v>
      </c>
      <c r="G105" s="47"/>
      <c r="H105" s="51"/>
      <c r="I105" s="47"/>
    </row>
    <row r="106" spans="1:9" ht="80.25" customHeight="1">
      <c r="A106" s="44" t="s">
        <v>242</v>
      </c>
      <c r="B106" s="338"/>
      <c r="C106" s="338"/>
      <c r="D106" s="338"/>
      <c r="E106" s="338"/>
      <c r="F106" s="338"/>
      <c r="G106" s="338"/>
      <c r="H106" s="338"/>
      <c r="I106" s="338"/>
    </row>
    <row r="107" spans="1:9" ht="80.25" customHeight="1">
      <c r="A107" s="44" t="s">
        <v>246</v>
      </c>
      <c r="B107" s="329"/>
      <c r="C107" s="328"/>
      <c r="D107" s="329"/>
      <c r="E107" s="328"/>
      <c r="F107" s="329"/>
      <c r="G107" s="328"/>
      <c r="H107" s="329"/>
      <c r="I107" s="328"/>
    </row>
    <row r="108" spans="1:9" ht="24.95" customHeight="1">
      <c r="A108" s="321" t="s">
        <v>183</v>
      </c>
      <c r="B108" s="93" t="s">
        <v>85</v>
      </c>
      <c r="C108" s="93" t="s">
        <v>87</v>
      </c>
      <c r="D108" s="93" t="s">
        <v>85</v>
      </c>
      <c r="E108" s="93" t="s">
        <v>87</v>
      </c>
      <c r="F108" s="93" t="s">
        <v>85</v>
      </c>
      <c r="G108" s="93" t="s">
        <v>87</v>
      </c>
      <c r="H108" s="93" t="s">
        <v>85</v>
      </c>
      <c r="I108" s="93" t="s">
        <v>87</v>
      </c>
    </row>
    <row r="109" spans="1:9" ht="24.95" customHeight="1">
      <c r="A109" s="322"/>
      <c r="B109" s="46">
        <v>0</v>
      </c>
      <c r="C109" s="48"/>
      <c r="D109" s="46">
        <v>0.1</v>
      </c>
      <c r="E109" s="46"/>
      <c r="F109" s="46">
        <v>0.05</v>
      </c>
      <c r="G109" s="47"/>
      <c r="H109" s="51"/>
      <c r="I109" s="47"/>
    </row>
    <row r="110" spans="1:9" ht="80.25" customHeight="1">
      <c r="A110" s="44" t="s">
        <v>242</v>
      </c>
      <c r="B110" s="338"/>
      <c r="C110" s="338"/>
      <c r="D110" s="338"/>
      <c r="E110" s="338"/>
      <c r="F110" s="338"/>
      <c r="G110" s="338"/>
      <c r="H110" s="338"/>
      <c r="I110" s="338"/>
    </row>
    <row r="111" spans="1:9" ht="80.25" customHeight="1">
      <c r="A111" s="44" t="s">
        <v>246</v>
      </c>
      <c r="B111" s="329"/>
      <c r="C111" s="328"/>
      <c r="D111" s="329"/>
      <c r="E111" s="328"/>
      <c r="F111" s="329"/>
      <c r="G111" s="328"/>
      <c r="H111" s="329"/>
      <c r="I111" s="328"/>
    </row>
    <row r="112" spans="1:9" ht="24.95" customHeight="1">
      <c r="A112" s="321" t="s">
        <v>184</v>
      </c>
      <c r="B112" s="93" t="s">
        <v>85</v>
      </c>
      <c r="C112" s="93" t="s">
        <v>87</v>
      </c>
      <c r="D112" s="93" t="s">
        <v>85</v>
      </c>
      <c r="E112" s="93" t="s">
        <v>87</v>
      </c>
      <c r="F112" s="93" t="s">
        <v>85</v>
      </c>
      <c r="G112" s="93" t="s">
        <v>87</v>
      </c>
      <c r="H112" s="93" t="s">
        <v>85</v>
      </c>
      <c r="I112" s="93" t="s">
        <v>87</v>
      </c>
    </row>
    <row r="113" spans="1:9" ht="24.95" customHeight="1">
      <c r="A113" s="322"/>
      <c r="B113" s="46">
        <v>0</v>
      </c>
      <c r="C113" s="179"/>
      <c r="D113" s="46">
        <v>0.2</v>
      </c>
      <c r="E113" s="179"/>
      <c r="F113" s="46">
        <v>0.05</v>
      </c>
      <c r="G113" s="180"/>
      <c r="H113" s="179"/>
      <c r="I113" s="180"/>
    </row>
    <row r="114" spans="1:9" ht="80.25" customHeight="1">
      <c r="A114" s="44" t="s">
        <v>242</v>
      </c>
      <c r="B114" s="435"/>
      <c r="C114" s="435"/>
      <c r="D114" s="435"/>
      <c r="E114" s="435"/>
      <c r="F114" s="435"/>
      <c r="G114" s="435"/>
      <c r="H114" s="435"/>
      <c r="I114" s="435"/>
    </row>
    <row r="115" spans="1:9" ht="80.25" customHeight="1">
      <c r="A115" s="44" t="s">
        <v>246</v>
      </c>
      <c r="B115" s="329"/>
      <c r="C115" s="328"/>
      <c r="D115" s="329"/>
      <c r="E115" s="328"/>
      <c r="F115" s="329"/>
      <c r="G115" s="328"/>
      <c r="H115" s="329"/>
      <c r="I115" s="328"/>
    </row>
    <row r="116" spans="1:9" ht="16.899999999999999">
      <c r="A116" s="45" t="s">
        <v>284</v>
      </c>
      <c r="B116" s="49">
        <f t="shared" ref="B116:I116" si="2">(B69+B73+B77+B81+B85+B89+B93+B97+B101+B105+B109+B113)</f>
        <v>1</v>
      </c>
      <c r="C116" s="49">
        <f t="shared" si="2"/>
        <v>0.62000000000000011</v>
      </c>
      <c r="D116" s="49">
        <f t="shared" si="2"/>
        <v>1</v>
      </c>
      <c r="E116" s="49">
        <f t="shared" si="2"/>
        <v>0.4</v>
      </c>
      <c r="F116" s="49">
        <f t="shared" si="2"/>
        <v>1.0000000000000002</v>
      </c>
      <c r="G116" s="49">
        <f t="shared" si="2"/>
        <v>0.75000000000000011</v>
      </c>
      <c r="H116" s="49">
        <f t="shared" si="2"/>
        <v>0</v>
      </c>
      <c r="I116" s="49">
        <f t="shared" si="2"/>
        <v>0</v>
      </c>
    </row>
    <row r="121" spans="1:9" ht="37.5" customHeight="1"/>
    <row r="122" spans="1:9" ht="19.5" customHeight="1"/>
    <row r="123" spans="1:9" ht="19.5" customHeight="1"/>
    <row r="124" spans="1:9" ht="34.5" customHeight="1"/>
    <row r="125" spans="1:9" ht="15" customHeight="1"/>
    <row r="126" spans="1:9" ht="15.75" customHeight="1"/>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9:O19"/>
    <mergeCell ref="A21:O21"/>
    <mergeCell ref="A22:O22"/>
    <mergeCell ref="A33:I33"/>
    <mergeCell ref="B34:I34"/>
    <mergeCell ref="A35:A36"/>
    <mergeCell ref="G35:G36"/>
    <mergeCell ref="H35:I36"/>
    <mergeCell ref="A12:A14"/>
    <mergeCell ref="B12:O14"/>
    <mergeCell ref="B16:F16"/>
    <mergeCell ref="G16:H16"/>
    <mergeCell ref="I16:O16"/>
    <mergeCell ref="B18:E18"/>
    <mergeCell ref="G18:I18"/>
    <mergeCell ref="K18:O18"/>
    <mergeCell ref="B6:K6"/>
    <mergeCell ref="M6:O6"/>
    <mergeCell ref="A8:A10"/>
    <mergeCell ref="J8:K10"/>
    <mergeCell ref="M8:O8"/>
    <mergeCell ref="M9:O9"/>
    <mergeCell ref="M10:O10"/>
    <mergeCell ref="A1:A4"/>
    <mergeCell ref="B1:L1"/>
    <mergeCell ref="M1:O1"/>
    <mergeCell ref="B2:L2"/>
    <mergeCell ref="M2:O2"/>
    <mergeCell ref="B3:L3"/>
    <mergeCell ref="M3:O3"/>
    <mergeCell ref="B4:L4"/>
    <mergeCell ref="M4:O4"/>
  </mergeCell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Y68"/>
  <sheetViews>
    <sheetView showGridLines="0" tabSelected="1" topLeftCell="A56" zoomScale="90" zoomScaleNormal="90" workbookViewId="0">
      <selection activeCell="D74" sqref="D74"/>
    </sheetView>
  </sheetViews>
  <sheetFormatPr defaultColWidth="10.85546875" defaultRowHeight="13.9"/>
  <cols>
    <col min="1" max="1" width="42.42578125" style="1" customWidth="1"/>
    <col min="2" max="5" width="35.7109375" style="1" customWidth="1"/>
    <col min="6" max="6" width="41.28515625" style="1" customWidth="1"/>
    <col min="7" max="7" width="35.7109375" style="1" customWidth="1"/>
    <col min="8" max="8" width="55.85546875" style="1" customWidth="1"/>
    <col min="9" max="9" width="35.7109375" style="1" customWidth="1"/>
    <col min="10" max="10" width="42.5703125" style="1" customWidth="1"/>
    <col min="11" max="13" width="35.7109375" style="1" customWidth="1"/>
    <col min="14" max="21" width="18.140625" style="1" customWidth="1"/>
    <col min="22" max="22" width="22.7109375" style="1" customWidth="1"/>
    <col min="23" max="23" width="19" style="1" customWidth="1"/>
    <col min="24" max="24" width="19.42578125" style="1" customWidth="1"/>
    <col min="25" max="25" width="20.42578125" style="1" customWidth="1"/>
    <col min="26" max="26" width="22.85546875" style="1" customWidth="1"/>
    <col min="27" max="27" width="18.42578125" style="1" bestFit="1" customWidth="1"/>
    <col min="28" max="28" width="8.42578125" style="1" customWidth="1"/>
    <col min="29" max="29" width="18.42578125" style="1" bestFit="1" customWidth="1"/>
    <col min="30" max="30" width="5.7109375" style="1" customWidth="1"/>
    <col min="31" max="31" width="18.42578125" style="1" bestFit="1" customWidth="1"/>
    <col min="32" max="32" width="4.7109375" style="1" customWidth="1"/>
    <col min="33" max="33" width="23" style="1" bestFit="1" customWidth="1"/>
    <col min="34" max="34" width="10.85546875" style="1"/>
    <col min="35" max="35" width="18.42578125" style="1" bestFit="1" customWidth="1"/>
    <col min="36" max="36" width="16.140625" style="1" customWidth="1"/>
    <col min="37" max="16384" width="10.85546875" style="1"/>
  </cols>
  <sheetData>
    <row r="1" spans="1:25" ht="24" customHeight="1" thickBot="1">
      <c r="A1" s="491"/>
      <c r="B1" s="362" t="s">
        <v>160</v>
      </c>
      <c r="C1" s="363"/>
      <c r="D1" s="363"/>
      <c r="E1" s="363"/>
      <c r="F1" s="363"/>
      <c r="G1" s="363"/>
      <c r="H1" s="364"/>
      <c r="I1" s="53" t="s">
        <v>352</v>
      </c>
      <c r="J1" s="359" t="s">
        <v>161</v>
      </c>
      <c r="K1" s="360"/>
      <c r="L1" s="361"/>
      <c r="M1" s="88"/>
    </row>
    <row r="2" spans="1:25" ht="24" customHeight="1" thickBot="1">
      <c r="A2" s="492"/>
      <c r="B2" s="365" t="s">
        <v>162</v>
      </c>
      <c r="C2" s="366"/>
      <c r="D2" s="366"/>
      <c r="E2" s="366"/>
      <c r="F2" s="366"/>
      <c r="G2" s="366"/>
      <c r="H2" s="367"/>
      <c r="I2" s="53" t="s">
        <v>353</v>
      </c>
      <c r="J2" s="359" t="s">
        <v>163</v>
      </c>
      <c r="K2" s="360"/>
      <c r="L2" s="361"/>
      <c r="M2" s="88"/>
    </row>
    <row r="3" spans="1:25" ht="24" customHeight="1" thickBot="1">
      <c r="A3" s="492"/>
      <c r="B3" s="365" t="s">
        <v>0</v>
      </c>
      <c r="C3" s="366"/>
      <c r="D3" s="366"/>
      <c r="E3" s="366"/>
      <c r="F3" s="366"/>
      <c r="G3" s="366"/>
      <c r="H3" s="367"/>
      <c r="I3" s="53" t="s">
        <v>354</v>
      </c>
      <c r="J3" s="359" t="s">
        <v>164</v>
      </c>
      <c r="K3" s="360"/>
      <c r="L3" s="361"/>
      <c r="M3" s="88"/>
    </row>
    <row r="4" spans="1:25" ht="24" customHeight="1" thickBot="1">
      <c r="A4" s="493"/>
      <c r="B4" s="368" t="s">
        <v>355</v>
      </c>
      <c r="C4" s="369"/>
      <c r="D4" s="369"/>
      <c r="E4" s="369"/>
      <c r="F4" s="369"/>
      <c r="G4" s="369"/>
      <c r="H4" s="370"/>
      <c r="I4" s="53" t="s">
        <v>356</v>
      </c>
      <c r="J4" s="359" t="s">
        <v>357</v>
      </c>
      <c r="K4" s="360"/>
      <c r="L4" s="361"/>
      <c r="M4" s="88"/>
    </row>
    <row r="6" spans="1:25" ht="15" customHeight="1" thickBot="1">
      <c r="A6" s="6"/>
      <c r="B6" s="7"/>
      <c r="C6" s="7"/>
      <c r="D6" s="9"/>
      <c r="E6" s="8"/>
      <c r="F6" s="8"/>
      <c r="G6" s="239"/>
      <c r="H6" s="239"/>
      <c r="I6" s="10"/>
      <c r="J6" s="10"/>
      <c r="K6" s="7"/>
      <c r="L6" s="7"/>
      <c r="M6" s="7"/>
      <c r="N6" s="7"/>
      <c r="O6" s="7"/>
      <c r="P6" s="7"/>
      <c r="Q6" s="7"/>
      <c r="R6" s="7"/>
      <c r="S6" s="7"/>
      <c r="T6" s="11"/>
      <c r="U6" s="7"/>
      <c r="V6" s="7"/>
      <c r="X6" s="12"/>
      <c r="Y6" s="13"/>
    </row>
    <row r="7" spans="1:25" ht="15" customHeight="1">
      <c r="A7" s="473" t="s">
        <v>4</v>
      </c>
      <c r="B7" s="481" t="s">
        <v>168</v>
      </c>
      <c r="C7" s="482"/>
      <c r="D7" s="482"/>
      <c r="E7" s="482"/>
      <c r="F7" s="482"/>
      <c r="G7" s="482"/>
      <c r="H7" s="483"/>
      <c r="I7" s="473" t="s">
        <v>169</v>
      </c>
      <c r="J7" s="477">
        <v>2024110010317</v>
      </c>
      <c r="K7" s="7"/>
      <c r="L7" s="7"/>
      <c r="M7" s="7"/>
      <c r="N7" s="7"/>
      <c r="O7" s="7"/>
      <c r="P7" s="7"/>
      <c r="Q7" s="7"/>
      <c r="R7" s="7"/>
      <c r="S7" s="7"/>
      <c r="T7" s="7"/>
      <c r="U7" s="7"/>
      <c r="V7" s="7"/>
      <c r="W7" s="7"/>
      <c r="X7" s="7"/>
      <c r="Y7" s="7"/>
    </row>
    <row r="8" spans="1:25" ht="15" customHeight="1">
      <c r="A8" s="474"/>
      <c r="B8" s="484"/>
      <c r="C8" s="485"/>
      <c r="D8" s="485"/>
      <c r="E8" s="485"/>
      <c r="F8" s="485"/>
      <c r="G8" s="485"/>
      <c r="H8" s="486"/>
      <c r="I8" s="474"/>
      <c r="J8" s="478"/>
      <c r="K8" s="7"/>
      <c r="L8" s="7"/>
      <c r="M8" s="7"/>
      <c r="N8" s="7"/>
      <c r="O8" s="7"/>
      <c r="P8" s="7"/>
      <c r="Q8" s="7"/>
      <c r="R8" s="7"/>
      <c r="S8" s="7"/>
      <c r="T8" s="7"/>
      <c r="U8" s="7"/>
      <c r="V8" s="7"/>
      <c r="W8" s="7"/>
      <c r="X8" s="7"/>
      <c r="Y8" s="7"/>
    </row>
    <row r="9" spans="1:25" ht="15" customHeight="1">
      <c r="A9" s="474"/>
      <c r="B9" s="484"/>
      <c r="C9" s="485"/>
      <c r="D9" s="485"/>
      <c r="E9" s="485"/>
      <c r="F9" s="485"/>
      <c r="G9" s="485"/>
      <c r="H9" s="486"/>
      <c r="I9" s="474"/>
      <c r="J9" s="478"/>
      <c r="K9" s="7"/>
      <c r="L9" s="7"/>
      <c r="M9" s="7"/>
      <c r="N9" s="7"/>
      <c r="O9" s="7"/>
      <c r="P9" s="7"/>
      <c r="Q9" s="7"/>
      <c r="R9" s="7"/>
      <c r="S9" s="7"/>
      <c r="T9" s="7"/>
      <c r="U9" s="7"/>
      <c r="V9" s="7"/>
      <c r="W9" s="7"/>
      <c r="X9" s="7"/>
      <c r="Y9" s="7"/>
    </row>
    <row r="10" spans="1:25" ht="15" customHeight="1" thickBot="1">
      <c r="A10" s="475"/>
      <c r="B10" s="487"/>
      <c r="C10" s="488"/>
      <c r="D10" s="488"/>
      <c r="E10" s="488"/>
      <c r="F10" s="488"/>
      <c r="G10" s="488"/>
      <c r="H10" s="489"/>
      <c r="I10" s="475"/>
      <c r="J10" s="479"/>
      <c r="K10" s="7"/>
      <c r="L10" s="7"/>
      <c r="M10" s="7"/>
      <c r="N10" s="7"/>
      <c r="O10" s="7"/>
      <c r="P10" s="7"/>
      <c r="Q10" s="7"/>
      <c r="R10" s="7"/>
      <c r="S10" s="7"/>
      <c r="T10" s="7"/>
      <c r="U10" s="7"/>
      <c r="V10" s="7"/>
      <c r="W10" s="7"/>
      <c r="X10" s="7"/>
      <c r="Y10" s="7"/>
    </row>
    <row r="11" spans="1:25" ht="9" customHeight="1" thickBot="1">
      <c r="A11" s="14"/>
      <c r="B11" s="82"/>
      <c r="C11" s="7"/>
      <c r="D11" s="7"/>
      <c r="E11" s="7"/>
      <c r="F11" s="7"/>
      <c r="G11" s="7"/>
      <c r="H11" s="7"/>
      <c r="I11" s="7"/>
      <c r="J11" s="7"/>
      <c r="K11" s="7"/>
      <c r="L11" s="7"/>
      <c r="M11" s="7"/>
      <c r="N11" s="7"/>
      <c r="O11" s="7"/>
      <c r="P11" s="7"/>
      <c r="Q11" s="7"/>
      <c r="R11" s="7"/>
      <c r="S11" s="7"/>
      <c r="T11" s="7"/>
      <c r="U11" s="7"/>
      <c r="V11" s="7"/>
      <c r="W11" s="7"/>
      <c r="X11" s="7"/>
      <c r="Y11" s="7"/>
    </row>
    <row r="12" spans="1:25" s="83" customFormat="1" ht="21.75" customHeight="1" thickBot="1">
      <c r="A12" s="386" t="s">
        <v>6</v>
      </c>
      <c r="B12" s="147" t="s">
        <v>170</v>
      </c>
      <c r="C12" s="169" t="s">
        <v>171</v>
      </c>
      <c r="D12" s="147" t="s">
        <v>172</v>
      </c>
      <c r="E12" s="169" t="s">
        <v>171</v>
      </c>
      <c r="F12" s="147" t="s">
        <v>173</v>
      </c>
      <c r="G12" s="169" t="s">
        <v>171</v>
      </c>
      <c r="H12" s="147" t="s">
        <v>174</v>
      </c>
      <c r="I12" s="170" t="s">
        <v>171</v>
      </c>
    </row>
    <row r="13" spans="1:25" s="83" customFormat="1" ht="21.75" customHeight="1">
      <c r="A13" s="386"/>
      <c r="B13" s="149" t="s">
        <v>176</v>
      </c>
      <c r="C13" s="169" t="s">
        <v>171</v>
      </c>
      <c r="D13" s="147" t="s">
        <v>177</v>
      </c>
      <c r="E13" s="169" t="s">
        <v>171</v>
      </c>
      <c r="F13" s="147" t="s">
        <v>178</v>
      </c>
      <c r="G13" s="169" t="s">
        <v>171</v>
      </c>
      <c r="H13" s="147" t="s">
        <v>179</v>
      </c>
      <c r="I13" s="170"/>
    </row>
    <row r="14" spans="1:25" s="83" customFormat="1" ht="21.75" customHeight="1" thickBot="1">
      <c r="A14" s="386"/>
      <c r="B14" s="147" t="s">
        <v>181</v>
      </c>
      <c r="C14" s="169"/>
      <c r="D14" s="147" t="s">
        <v>182</v>
      </c>
      <c r="E14" s="54"/>
      <c r="F14" s="147" t="s">
        <v>183</v>
      </c>
      <c r="G14" s="54"/>
      <c r="H14" s="147" t="s">
        <v>184</v>
      </c>
      <c r="I14" s="170"/>
    </row>
    <row r="15" spans="1:25" s="83" customFormat="1" ht="21.75" customHeight="1" thickBot="1">
      <c r="A15" s="1"/>
      <c r="B15" s="1"/>
      <c r="C15" s="1"/>
      <c r="D15" s="1"/>
      <c r="E15" s="1"/>
      <c r="F15" s="1"/>
      <c r="G15" s="1"/>
      <c r="H15" s="1"/>
      <c r="I15" s="1"/>
      <c r="J15" s="1"/>
      <c r="K15" s="1"/>
      <c r="L15" s="94"/>
      <c r="M15" s="95"/>
      <c r="N15" s="95"/>
      <c r="O15" s="95"/>
    </row>
    <row r="16" spans="1:25" s="83" customFormat="1" ht="21.75" customHeight="1" thickBot="1">
      <c r="A16" s="385" t="s">
        <v>8</v>
      </c>
      <c r="B16" s="385"/>
      <c r="C16" s="166" t="s">
        <v>175</v>
      </c>
      <c r="D16" s="346"/>
      <c r="E16" s="346"/>
      <c r="F16" s="346"/>
      <c r="G16" s="1"/>
      <c r="H16" s="1"/>
      <c r="I16" s="1"/>
      <c r="J16" s="1"/>
      <c r="K16" s="1"/>
      <c r="L16" s="94"/>
      <c r="M16" s="95"/>
      <c r="N16" s="95"/>
      <c r="O16" s="95"/>
    </row>
    <row r="17" spans="1:15" s="83" customFormat="1" ht="21.75" customHeight="1" thickBot="1">
      <c r="A17" s="385"/>
      <c r="B17" s="385"/>
      <c r="C17" s="166" t="s">
        <v>180</v>
      </c>
      <c r="D17" s="346"/>
      <c r="E17" s="346"/>
      <c r="F17" s="346"/>
      <c r="G17" s="1"/>
      <c r="H17" s="1"/>
      <c r="I17" s="1"/>
      <c r="J17" s="1"/>
      <c r="K17" s="1"/>
      <c r="L17" s="94"/>
      <c r="M17" s="95"/>
      <c r="N17" s="95"/>
      <c r="O17" s="95"/>
    </row>
    <row r="18" spans="1:15" s="83" customFormat="1" ht="21.75" customHeight="1" thickBot="1">
      <c r="A18" s="385"/>
      <c r="B18" s="385"/>
      <c r="C18" s="166" t="s">
        <v>185</v>
      </c>
      <c r="D18" s="346" t="s">
        <v>171</v>
      </c>
      <c r="E18" s="346"/>
      <c r="F18" s="346"/>
      <c r="G18" s="1"/>
      <c r="H18" s="1"/>
      <c r="I18" s="1"/>
      <c r="J18" s="1"/>
      <c r="K18" s="1"/>
      <c r="L18" s="94"/>
      <c r="M18" s="95"/>
      <c r="N18" s="95"/>
      <c r="O18" s="95"/>
    </row>
    <row r="19" spans="1:15" s="83" customFormat="1" ht="21.75" customHeight="1">
      <c r="A19" s="1"/>
      <c r="B19" s="1"/>
      <c r="C19" s="1"/>
      <c r="D19" s="1"/>
      <c r="E19" s="1"/>
      <c r="F19" s="1"/>
      <c r="G19" s="1"/>
      <c r="H19" s="1"/>
      <c r="I19" s="1"/>
      <c r="J19" s="1"/>
      <c r="K19" s="1"/>
      <c r="L19" s="94"/>
      <c r="M19" s="95"/>
      <c r="N19" s="95"/>
      <c r="O19" s="95"/>
    </row>
    <row r="20" spans="1:15" s="26" customFormat="1" ht="16.5" customHeight="1"/>
    <row r="21" spans="1:15" ht="5.25" customHeight="1" thickBot="1"/>
    <row r="22" spans="1:15" ht="48" customHeight="1" thickBot="1">
      <c r="A22" s="480" t="s">
        <v>358</v>
      </c>
      <c r="B22" s="480"/>
      <c r="C22" s="480"/>
      <c r="D22" s="480"/>
      <c r="E22" s="480"/>
      <c r="F22" s="480"/>
      <c r="G22" s="480"/>
      <c r="H22" s="480"/>
      <c r="I22" s="480"/>
      <c r="J22" s="480"/>
    </row>
    <row r="23" spans="1:15" ht="69.95" customHeight="1" thickBot="1">
      <c r="A23" s="153" t="s">
        <v>21</v>
      </c>
      <c r="B23" s="458" t="s">
        <v>192</v>
      </c>
      <c r="C23" s="476"/>
      <c r="D23" s="459"/>
      <c r="E23" s="154" t="s">
        <v>72</v>
      </c>
      <c r="F23" s="155" t="s">
        <v>359</v>
      </c>
      <c r="G23" s="154" t="s">
        <v>74</v>
      </c>
      <c r="H23" s="458" t="s">
        <v>360</v>
      </c>
      <c r="I23" s="476"/>
      <c r="J23" s="459"/>
    </row>
    <row r="24" spans="1:15" ht="50.25" customHeight="1" thickBot="1">
      <c r="A24" s="125" t="s">
        <v>76</v>
      </c>
      <c r="B24" s="458" t="s">
        <v>361</v>
      </c>
      <c r="C24" s="476"/>
      <c r="D24" s="476"/>
      <c r="E24" s="476"/>
      <c r="F24" s="476"/>
      <c r="G24" s="476"/>
      <c r="H24" s="476"/>
      <c r="I24" s="476"/>
      <c r="J24" s="459"/>
    </row>
    <row r="25" spans="1:15" ht="50.25" customHeight="1" thickBot="1">
      <c r="A25" s="460" t="s">
        <v>78</v>
      </c>
      <c r="B25" s="156">
        <v>2024</v>
      </c>
      <c r="C25" s="157">
        <v>2025</v>
      </c>
      <c r="D25" s="157">
        <v>2026</v>
      </c>
      <c r="E25" s="157">
        <v>2027</v>
      </c>
      <c r="F25" s="158" t="s">
        <v>362</v>
      </c>
      <c r="G25" s="159" t="s">
        <v>80</v>
      </c>
      <c r="H25" s="462" t="s">
        <v>82</v>
      </c>
      <c r="I25" s="463"/>
      <c r="J25" s="464"/>
    </row>
    <row r="26" spans="1:15" ht="50.25" customHeight="1" thickBot="1">
      <c r="A26" s="461"/>
      <c r="B26" s="221">
        <v>2</v>
      </c>
      <c r="C26" s="221">
        <v>4</v>
      </c>
      <c r="D26" s="221">
        <v>5</v>
      </c>
      <c r="E26" s="222">
        <v>5</v>
      </c>
      <c r="F26" s="220">
        <f>B26+C26+D26+E26</f>
        <v>16</v>
      </c>
      <c r="G26" s="160">
        <v>2</v>
      </c>
      <c r="H26" s="465" t="s">
        <v>201</v>
      </c>
      <c r="I26" s="466"/>
      <c r="J26" s="467"/>
    </row>
    <row r="27" spans="1:15" ht="52.5" customHeight="1" thickBot="1">
      <c r="A27" s="125"/>
      <c r="B27" s="470" t="s">
        <v>363</v>
      </c>
      <c r="C27" s="471"/>
      <c r="D27" s="471"/>
      <c r="E27" s="471"/>
      <c r="F27" s="471"/>
      <c r="G27" s="471"/>
      <c r="H27" s="471"/>
      <c r="I27" s="471"/>
      <c r="J27" s="472"/>
    </row>
    <row r="28" spans="1:15" s="29" customFormat="1" ht="56.25" customHeight="1" thickBot="1">
      <c r="A28" s="460" t="s">
        <v>203</v>
      </c>
      <c r="B28" s="125" t="s">
        <v>204</v>
      </c>
      <c r="C28" s="153" t="s">
        <v>87</v>
      </c>
      <c r="D28" s="468" t="s">
        <v>89</v>
      </c>
      <c r="E28" s="469"/>
      <c r="F28" s="468" t="s">
        <v>91</v>
      </c>
      <c r="G28" s="469"/>
      <c r="H28" s="126" t="s">
        <v>93</v>
      </c>
      <c r="I28" s="124" t="s">
        <v>94</v>
      </c>
      <c r="J28" s="124" t="s">
        <v>96</v>
      </c>
    </row>
    <row r="29" spans="1:15" ht="79.150000000000006" customHeight="1" thickBot="1">
      <c r="A29" s="461"/>
      <c r="B29" s="161">
        <v>0</v>
      </c>
      <c r="C29" s="91">
        <f>+B59</f>
        <v>0</v>
      </c>
      <c r="D29" s="458" t="s">
        <v>288</v>
      </c>
      <c r="E29" s="459"/>
      <c r="F29" s="458" t="s">
        <v>289</v>
      </c>
      <c r="G29" s="459"/>
      <c r="H29" s="231" t="s">
        <v>364</v>
      </c>
      <c r="I29" s="162" t="s">
        <v>290</v>
      </c>
      <c r="J29" s="162" t="s">
        <v>365</v>
      </c>
    </row>
    <row r="30" spans="1:15" s="29" customFormat="1" ht="45" customHeight="1" thickBot="1">
      <c r="A30" s="460" t="s">
        <v>209</v>
      </c>
      <c r="B30" s="123" t="s">
        <v>204</v>
      </c>
      <c r="C30" s="126" t="s">
        <v>87</v>
      </c>
      <c r="D30" s="468" t="s">
        <v>89</v>
      </c>
      <c r="E30" s="469"/>
      <c r="F30" s="468" t="s">
        <v>91</v>
      </c>
      <c r="G30" s="469"/>
      <c r="H30" s="126" t="s">
        <v>93</v>
      </c>
      <c r="I30" s="124" t="s">
        <v>94</v>
      </c>
      <c r="J30" s="124" t="s">
        <v>96</v>
      </c>
    </row>
    <row r="31" spans="1:15" ht="309.75" customHeight="1" thickBot="1">
      <c r="A31" s="461"/>
      <c r="B31" s="161">
        <v>0.3</v>
      </c>
      <c r="C31" s="161">
        <v>0.3</v>
      </c>
      <c r="D31" s="497" t="s">
        <v>366</v>
      </c>
      <c r="E31" s="498"/>
      <c r="F31" s="458" t="s">
        <v>292</v>
      </c>
      <c r="G31" s="459"/>
      <c r="H31" s="162" t="s">
        <v>364</v>
      </c>
      <c r="I31" s="162" t="s">
        <v>367</v>
      </c>
      <c r="J31" s="288" t="s">
        <v>368</v>
      </c>
    </row>
    <row r="32" spans="1:15" s="29" customFormat="1" ht="54" customHeight="1" thickBot="1">
      <c r="A32" s="460" t="s">
        <v>212</v>
      </c>
      <c r="B32" s="123" t="s">
        <v>204</v>
      </c>
      <c r="C32" s="126" t="s">
        <v>87</v>
      </c>
      <c r="D32" s="468" t="s">
        <v>89</v>
      </c>
      <c r="E32" s="469"/>
      <c r="F32" s="468" t="s">
        <v>91</v>
      </c>
      <c r="G32" s="469"/>
      <c r="H32" s="126" t="s">
        <v>93</v>
      </c>
      <c r="I32" s="124" t="s">
        <v>94</v>
      </c>
      <c r="J32" s="124" t="s">
        <v>96</v>
      </c>
    </row>
    <row r="33" spans="1:10" ht="399.75" customHeight="1">
      <c r="A33" s="461"/>
      <c r="B33" s="161">
        <v>0.3</v>
      </c>
      <c r="C33" s="161">
        <v>0.3</v>
      </c>
      <c r="D33" s="490" t="s">
        <v>369</v>
      </c>
      <c r="E33" s="445"/>
      <c r="F33" s="458" t="s">
        <v>295</v>
      </c>
      <c r="G33" s="459"/>
      <c r="H33" s="162" t="s">
        <v>364</v>
      </c>
      <c r="I33" s="162" t="s">
        <v>296</v>
      </c>
      <c r="J33" s="162" t="s">
        <v>370</v>
      </c>
    </row>
    <row r="34" spans="1:10" s="29" customFormat="1" ht="47.25" customHeight="1" thickBot="1">
      <c r="A34" s="460" t="s">
        <v>216</v>
      </c>
      <c r="B34" s="123" t="s">
        <v>204</v>
      </c>
      <c r="C34" s="123" t="s">
        <v>87</v>
      </c>
      <c r="D34" s="468" t="s">
        <v>89</v>
      </c>
      <c r="E34" s="469"/>
      <c r="F34" s="468" t="s">
        <v>91</v>
      </c>
      <c r="G34" s="469"/>
      <c r="H34" s="126" t="s">
        <v>93</v>
      </c>
      <c r="I34" s="126" t="s">
        <v>94</v>
      </c>
      <c r="J34" s="124" t="s">
        <v>96</v>
      </c>
    </row>
    <row r="35" spans="1:10" ht="409.6" customHeight="1">
      <c r="A35" s="461"/>
      <c r="B35" s="161">
        <v>0.3</v>
      </c>
      <c r="C35" s="161">
        <v>0.3</v>
      </c>
      <c r="D35" s="490" t="s">
        <v>371</v>
      </c>
      <c r="E35" s="445"/>
      <c r="F35" s="458" t="s">
        <v>298</v>
      </c>
      <c r="G35" s="459"/>
      <c r="H35" s="162" t="s">
        <v>364</v>
      </c>
      <c r="I35" s="162" t="s">
        <v>299</v>
      </c>
      <c r="J35" s="162" t="s">
        <v>372</v>
      </c>
    </row>
    <row r="36" spans="1:10" s="29" customFormat="1" ht="47.25" customHeight="1">
      <c r="A36" s="460" t="s">
        <v>220</v>
      </c>
      <c r="B36" s="123" t="s">
        <v>204</v>
      </c>
      <c r="C36" s="126" t="s">
        <v>87</v>
      </c>
      <c r="D36" s="468" t="s">
        <v>89</v>
      </c>
      <c r="E36" s="469"/>
      <c r="F36" s="468" t="s">
        <v>91</v>
      </c>
      <c r="G36" s="469"/>
      <c r="H36" s="126" t="s">
        <v>93</v>
      </c>
      <c r="I36" s="124" t="s">
        <v>94</v>
      </c>
      <c r="J36" s="124" t="s">
        <v>96</v>
      </c>
    </row>
    <row r="37" spans="1:10" ht="409.5" customHeight="1">
      <c r="A37" s="461"/>
      <c r="B37" s="161">
        <v>0.3</v>
      </c>
      <c r="C37" s="161">
        <v>0.3</v>
      </c>
      <c r="D37" s="494" t="s">
        <v>373</v>
      </c>
      <c r="E37" s="495"/>
      <c r="F37" s="458" t="s">
        <v>374</v>
      </c>
      <c r="G37" s="496"/>
      <c r="H37" s="162" t="s">
        <v>364</v>
      </c>
      <c r="I37" s="162" t="s">
        <v>375</v>
      </c>
      <c r="J37" s="291" t="s">
        <v>376</v>
      </c>
    </row>
    <row r="38" spans="1:10" s="29" customFormat="1" ht="48.75" customHeight="1" thickBot="1">
      <c r="A38" s="460" t="s">
        <v>223</v>
      </c>
      <c r="B38" s="123" t="s">
        <v>204</v>
      </c>
      <c r="C38" s="126" t="s">
        <v>87</v>
      </c>
      <c r="D38" s="468" t="s">
        <v>89</v>
      </c>
      <c r="E38" s="469"/>
      <c r="F38" s="468" t="s">
        <v>91</v>
      </c>
      <c r="G38" s="469"/>
      <c r="H38" s="126" t="s">
        <v>93</v>
      </c>
      <c r="I38" s="124" t="s">
        <v>94</v>
      </c>
      <c r="J38" s="124" t="s">
        <v>96</v>
      </c>
    </row>
    <row r="39" spans="1:10" ht="409.6" customHeight="1">
      <c r="A39" s="461"/>
      <c r="B39" s="161">
        <v>0.3</v>
      </c>
      <c r="C39" s="92">
        <v>0.1</v>
      </c>
      <c r="D39" s="444" t="s">
        <v>377</v>
      </c>
      <c r="E39" s="445"/>
      <c r="F39" s="444" t="s">
        <v>378</v>
      </c>
      <c r="G39" s="445"/>
      <c r="H39" s="32" t="s">
        <v>305</v>
      </c>
      <c r="I39" s="290" t="s">
        <v>306</v>
      </c>
      <c r="J39" s="289" t="s">
        <v>379</v>
      </c>
    </row>
    <row r="40" spans="1:10" ht="46.5" customHeight="1" thickBot="1">
      <c r="A40" s="460" t="s">
        <v>228</v>
      </c>
      <c r="B40" s="126" t="s">
        <v>204</v>
      </c>
      <c r="C40" s="153" t="s">
        <v>87</v>
      </c>
      <c r="D40" s="468" t="s">
        <v>89</v>
      </c>
      <c r="E40" s="469"/>
      <c r="F40" s="468" t="s">
        <v>91</v>
      </c>
      <c r="G40" s="469"/>
      <c r="H40" s="126" t="s">
        <v>93</v>
      </c>
      <c r="I40" s="124" t="s">
        <v>94</v>
      </c>
      <c r="J40" s="124" t="s">
        <v>96</v>
      </c>
    </row>
    <row r="41" spans="1:10" ht="351" customHeight="1" thickBot="1">
      <c r="A41" s="461"/>
      <c r="B41" s="164">
        <v>0.5</v>
      </c>
      <c r="C41" s="164">
        <v>0.5</v>
      </c>
      <c r="D41" s="444" t="s">
        <v>380</v>
      </c>
      <c r="E41" s="445"/>
      <c r="F41" s="458" t="s">
        <v>381</v>
      </c>
      <c r="G41" s="496"/>
      <c r="H41" s="32" t="s">
        <v>309</v>
      </c>
      <c r="I41" s="32" t="s">
        <v>382</v>
      </c>
      <c r="J41" s="289" t="s">
        <v>383</v>
      </c>
    </row>
    <row r="42" spans="1:10" ht="48.75" customHeight="1" thickBot="1">
      <c r="A42" s="460" t="s">
        <v>232</v>
      </c>
      <c r="B42" s="125" t="s">
        <v>204</v>
      </c>
      <c r="C42" s="153" t="s">
        <v>87</v>
      </c>
      <c r="D42" s="468" t="s">
        <v>89</v>
      </c>
      <c r="E42" s="469"/>
      <c r="F42" s="468" t="s">
        <v>91</v>
      </c>
      <c r="G42" s="469"/>
      <c r="H42" s="126" t="s">
        <v>93</v>
      </c>
      <c r="I42" s="124" t="s">
        <v>94</v>
      </c>
      <c r="J42" s="124" t="s">
        <v>96</v>
      </c>
    </row>
    <row r="43" spans="1:10" ht="87" customHeight="1">
      <c r="A43" s="461"/>
      <c r="B43" s="164">
        <v>0.2</v>
      </c>
      <c r="C43" s="92"/>
      <c r="D43" s="499"/>
      <c r="E43" s="500"/>
      <c r="F43" s="499"/>
      <c r="G43" s="496"/>
      <c r="H43" s="165"/>
      <c r="I43" s="90"/>
      <c r="J43" s="163"/>
    </row>
    <row r="44" spans="1:10" ht="42.75" customHeight="1">
      <c r="A44" s="460" t="s">
        <v>233</v>
      </c>
      <c r="B44" s="125" t="s">
        <v>204</v>
      </c>
      <c r="C44" s="153" t="s">
        <v>87</v>
      </c>
      <c r="D44" s="468" t="s">
        <v>89</v>
      </c>
      <c r="E44" s="469"/>
      <c r="F44" s="468" t="s">
        <v>91</v>
      </c>
      <c r="G44" s="469"/>
      <c r="H44" s="126" t="s">
        <v>93</v>
      </c>
      <c r="I44" s="124" t="s">
        <v>94</v>
      </c>
      <c r="J44" s="124" t="s">
        <v>96</v>
      </c>
    </row>
    <row r="45" spans="1:10" ht="78.599999999999994" customHeight="1">
      <c r="A45" s="461"/>
      <c r="B45" s="164">
        <v>0.2</v>
      </c>
      <c r="C45" s="92"/>
      <c r="D45" s="499"/>
      <c r="E45" s="496"/>
      <c r="F45" s="499"/>
      <c r="G45" s="496"/>
      <c r="H45" s="90"/>
      <c r="I45" s="90"/>
      <c r="J45" s="90"/>
    </row>
    <row r="46" spans="1:10" ht="45" customHeight="1">
      <c r="A46" s="460" t="s">
        <v>234</v>
      </c>
      <c r="B46" s="125" t="s">
        <v>204</v>
      </c>
      <c r="C46" s="153" t="s">
        <v>87</v>
      </c>
      <c r="D46" s="468" t="s">
        <v>89</v>
      </c>
      <c r="E46" s="469"/>
      <c r="F46" s="468" t="s">
        <v>91</v>
      </c>
      <c r="G46" s="469"/>
      <c r="H46" s="126" t="s">
        <v>93</v>
      </c>
      <c r="I46" s="124" t="s">
        <v>94</v>
      </c>
      <c r="J46" s="124" t="s">
        <v>96</v>
      </c>
    </row>
    <row r="47" spans="1:10" ht="75.599999999999994" customHeight="1">
      <c r="A47" s="461"/>
      <c r="B47" s="164">
        <v>0.2</v>
      </c>
      <c r="C47" s="92"/>
      <c r="D47" s="499"/>
      <c r="E47" s="496"/>
      <c r="F47" s="499"/>
      <c r="G47" s="496"/>
      <c r="H47" s="90"/>
      <c r="I47" s="163"/>
      <c r="J47" s="163"/>
    </row>
    <row r="48" spans="1:10" ht="46.5" customHeight="1">
      <c r="A48" s="460" t="s">
        <v>235</v>
      </c>
      <c r="B48" s="125" t="s">
        <v>204</v>
      </c>
      <c r="C48" s="153" t="s">
        <v>87</v>
      </c>
      <c r="D48" s="468" t="s">
        <v>89</v>
      </c>
      <c r="E48" s="469"/>
      <c r="F48" s="468" t="s">
        <v>91</v>
      </c>
      <c r="G48" s="469"/>
      <c r="H48" s="126" t="s">
        <v>93</v>
      </c>
      <c r="I48" s="124" t="s">
        <v>94</v>
      </c>
      <c r="J48" s="124" t="s">
        <v>96</v>
      </c>
    </row>
    <row r="49" spans="1:13" ht="72" customHeight="1">
      <c r="A49" s="461"/>
      <c r="B49" s="164">
        <v>0.7</v>
      </c>
      <c r="C49" s="92"/>
      <c r="D49" s="499"/>
      <c r="E49" s="496"/>
      <c r="F49" s="500"/>
      <c r="G49" s="500"/>
      <c r="H49" s="90"/>
      <c r="I49" s="90"/>
      <c r="J49" s="90"/>
    </row>
    <row r="50" spans="1:13" ht="48.75" customHeight="1">
      <c r="A50" s="460" t="s">
        <v>236</v>
      </c>
      <c r="B50" s="125" t="s">
        <v>204</v>
      </c>
      <c r="C50" s="153" t="s">
        <v>87</v>
      </c>
      <c r="D50" s="468" t="s">
        <v>89</v>
      </c>
      <c r="E50" s="469"/>
      <c r="F50" s="468" t="s">
        <v>91</v>
      </c>
      <c r="G50" s="469"/>
      <c r="H50" s="126" t="s">
        <v>93</v>
      </c>
      <c r="I50" s="124" t="s">
        <v>94</v>
      </c>
      <c r="J50" s="124" t="s">
        <v>96</v>
      </c>
    </row>
    <row r="51" spans="1:13" ht="72.599999999999994" customHeight="1">
      <c r="A51" s="461"/>
      <c r="B51" s="164">
        <v>0.7</v>
      </c>
      <c r="C51" s="92"/>
      <c r="D51" s="499"/>
      <c r="E51" s="496"/>
      <c r="F51" s="499"/>
      <c r="G51" s="496"/>
      <c r="H51" s="90"/>
      <c r="I51" s="90"/>
      <c r="J51" s="90"/>
    </row>
    <row r="52" spans="1:13">
      <c r="B52" s="1">
        <f>B29+B31+B33+B35+B37+B39+B41+B43+B45+B47+B49+B51</f>
        <v>4.0000000000000009</v>
      </c>
    </row>
    <row r="54" spans="1:13" ht="18" customHeight="1"/>
    <row r="55" spans="1:13" ht="17.45">
      <c r="A55" s="52" t="s">
        <v>384</v>
      </c>
      <c r="B55" s="1" t="s">
        <v>385</v>
      </c>
    </row>
    <row r="56" spans="1:13" ht="24.75" customHeight="1">
      <c r="A56" s="36"/>
    </row>
    <row r="57" spans="1:13" s="28" customFormat="1" ht="13.15" customHeight="1">
      <c r="A57" s="1"/>
      <c r="B57" s="1"/>
      <c r="C57" s="1"/>
      <c r="D57" s="1"/>
      <c r="E57" s="1"/>
      <c r="F57" s="1"/>
      <c r="G57" s="1"/>
      <c r="H57" s="1"/>
      <c r="I57" s="1"/>
      <c r="J57" s="1"/>
    </row>
    <row r="58" spans="1:13" ht="22.9">
      <c r="A58" s="501" t="s">
        <v>386</v>
      </c>
      <c r="B58" s="37" t="s">
        <v>170</v>
      </c>
      <c r="C58" s="37" t="s">
        <v>172</v>
      </c>
      <c r="D58" s="37" t="s">
        <v>173</v>
      </c>
      <c r="E58" s="37" t="s">
        <v>174</v>
      </c>
      <c r="F58" s="37" t="s">
        <v>176</v>
      </c>
      <c r="G58" s="37" t="s">
        <v>177</v>
      </c>
      <c r="H58" s="37" t="s">
        <v>178</v>
      </c>
      <c r="I58" s="37" t="s">
        <v>179</v>
      </c>
      <c r="J58" s="37" t="s">
        <v>181</v>
      </c>
      <c r="K58" s="37" t="s">
        <v>182</v>
      </c>
      <c r="L58" s="37" t="s">
        <v>183</v>
      </c>
      <c r="M58" s="37" t="s">
        <v>184</v>
      </c>
    </row>
    <row r="59" spans="1:13" ht="44.25" customHeight="1">
      <c r="A59" s="501"/>
      <c r="B59" s="38">
        <v>0</v>
      </c>
      <c r="C59" s="38">
        <v>0.3</v>
      </c>
      <c r="D59" s="38">
        <v>0.3</v>
      </c>
      <c r="E59" s="38">
        <v>0.3</v>
      </c>
      <c r="F59" s="38">
        <v>0.3</v>
      </c>
      <c r="G59" s="38">
        <v>0.1</v>
      </c>
      <c r="H59" s="38">
        <v>0.5</v>
      </c>
      <c r="I59" s="38"/>
      <c r="J59" s="38"/>
      <c r="K59" s="38"/>
      <c r="L59" s="38"/>
      <c r="M59" s="38"/>
    </row>
    <row r="60" spans="1:13">
      <c r="B60" s="10"/>
      <c r="C60" s="10"/>
      <c r="D60" s="10"/>
      <c r="E60" s="10"/>
      <c r="F60" s="10"/>
      <c r="G60" s="10"/>
    </row>
    <row r="61" spans="1:13">
      <c r="D61" s="1">
        <f>1.8/4</f>
        <v>0.45</v>
      </c>
      <c r="J61" s="28"/>
    </row>
    <row r="62" spans="1:13" ht="39.75" customHeight="1" thickBot="1"/>
    <row r="63" spans="1:13" ht="42" thickBot="1">
      <c r="A63" s="225" t="s">
        <v>387</v>
      </c>
      <c r="B63" s="202" t="s">
        <v>388</v>
      </c>
      <c r="C63" s="171"/>
      <c r="D63" s="226" t="s">
        <v>389</v>
      </c>
      <c r="E63" s="202" t="s">
        <v>388</v>
      </c>
      <c r="F63" s="171"/>
      <c r="G63" s="226" t="s">
        <v>390</v>
      </c>
      <c r="H63" s="202" t="s">
        <v>391</v>
      </c>
      <c r="I63" s="223"/>
      <c r="J63" s="163"/>
    </row>
    <row r="64" spans="1:13" ht="34.5" customHeight="1" thickBot="1">
      <c r="A64" s="227"/>
      <c r="B64" s="202" t="s">
        <v>392</v>
      </c>
      <c r="C64" s="171" t="s">
        <v>393</v>
      </c>
      <c r="D64" s="228"/>
      <c r="E64" s="202" t="s">
        <v>392</v>
      </c>
      <c r="F64" s="171" t="s">
        <v>394</v>
      </c>
      <c r="G64" s="228"/>
      <c r="H64" s="202" t="s">
        <v>395</v>
      </c>
      <c r="I64" s="243" t="s">
        <v>396</v>
      </c>
      <c r="J64" s="163"/>
    </row>
    <row r="65" spans="1:10" ht="14.45" thickBot="1">
      <c r="A65" s="227"/>
      <c r="B65" s="202" t="s">
        <v>397</v>
      </c>
      <c r="C65" s="171" t="s">
        <v>398</v>
      </c>
      <c r="D65" s="228"/>
      <c r="E65" s="202" t="s">
        <v>397</v>
      </c>
      <c r="F65" s="171" t="s">
        <v>399</v>
      </c>
      <c r="G65" s="228"/>
      <c r="H65" s="202" t="s">
        <v>400</v>
      </c>
      <c r="I65" s="243" t="s">
        <v>401</v>
      </c>
      <c r="J65" s="163"/>
    </row>
    <row r="66" spans="1:10" ht="14.45" thickBot="1">
      <c r="A66" s="227"/>
      <c r="B66" s="202" t="s">
        <v>388</v>
      </c>
      <c r="C66" s="171"/>
      <c r="D66" s="228"/>
      <c r="E66" s="202" t="s">
        <v>388</v>
      </c>
      <c r="F66" s="171"/>
      <c r="G66" s="228"/>
      <c r="H66" s="202" t="s">
        <v>391</v>
      </c>
      <c r="I66" s="223"/>
      <c r="J66" s="163"/>
    </row>
    <row r="67" spans="1:10" ht="14.45" thickBot="1">
      <c r="A67" s="227"/>
      <c r="B67" s="202" t="s">
        <v>392</v>
      </c>
      <c r="C67" s="171"/>
      <c r="D67" s="228"/>
      <c r="E67" s="202" t="s">
        <v>392</v>
      </c>
      <c r="F67" s="171" t="s">
        <v>402</v>
      </c>
      <c r="G67" s="228"/>
      <c r="H67" s="202" t="s">
        <v>395</v>
      </c>
      <c r="I67" s="223"/>
      <c r="J67" s="163"/>
    </row>
    <row r="68" spans="1:10" ht="27.6">
      <c r="A68" s="229"/>
      <c r="B68" s="202" t="s">
        <v>397</v>
      </c>
      <c r="C68" s="171"/>
      <c r="D68" s="230"/>
      <c r="E68" s="202" t="s">
        <v>397</v>
      </c>
      <c r="F68" s="224" t="s">
        <v>403</v>
      </c>
      <c r="G68" s="230"/>
      <c r="H68" s="202" t="s">
        <v>400</v>
      </c>
      <c r="I68" s="223"/>
      <c r="J68" s="163"/>
    </row>
  </sheetData>
  <mergeCells count="87">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1:A4"/>
    <mergeCell ref="B24:J24"/>
    <mergeCell ref="A36:A37"/>
    <mergeCell ref="D36:E36"/>
    <mergeCell ref="F36:G36"/>
    <mergeCell ref="D37:E37"/>
    <mergeCell ref="F37:G37"/>
    <mergeCell ref="A34:A35"/>
    <mergeCell ref="D34:E34"/>
    <mergeCell ref="F34:G34"/>
    <mergeCell ref="D35:E35"/>
    <mergeCell ref="F35:G35"/>
    <mergeCell ref="A30:A31"/>
    <mergeCell ref="D30:E30"/>
    <mergeCell ref="F30:G30"/>
    <mergeCell ref="D31:E31"/>
    <mergeCell ref="F31:G31"/>
    <mergeCell ref="A32:A33"/>
    <mergeCell ref="D32:E32"/>
    <mergeCell ref="F32:G32"/>
    <mergeCell ref="D33:E33"/>
    <mergeCell ref="F33:G33"/>
    <mergeCell ref="A7:A10"/>
    <mergeCell ref="H23:J23"/>
    <mergeCell ref="A12:A14"/>
    <mergeCell ref="A16:B18"/>
    <mergeCell ref="B1:H1"/>
    <mergeCell ref="B2:H2"/>
    <mergeCell ref="B3:H3"/>
    <mergeCell ref="D16:F16"/>
    <mergeCell ref="D17:F17"/>
    <mergeCell ref="D18:F18"/>
    <mergeCell ref="I7:I10"/>
    <mergeCell ref="J7:J10"/>
    <mergeCell ref="B23:D23"/>
    <mergeCell ref="A22:J22"/>
    <mergeCell ref="B4:H4"/>
    <mergeCell ref="B7:H10"/>
    <mergeCell ref="A25:A26"/>
    <mergeCell ref="H25:J25"/>
    <mergeCell ref="H26:J26"/>
    <mergeCell ref="D28:E28"/>
    <mergeCell ref="F28:G28"/>
    <mergeCell ref="B27:J27"/>
    <mergeCell ref="A28:A29"/>
    <mergeCell ref="J1:L1"/>
    <mergeCell ref="J2:L2"/>
    <mergeCell ref="J3:L3"/>
    <mergeCell ref="J4:L4"/>
    <mergeCell ref="D29:E29"/>
    <mergeCell ref="F29:G29"/>
  </mergeCells>
  <pageMargins left="0.25" right="0.25" top="0.75" bottom="0.75" header="0.3" footer="0.3"/>
  <pageSetup scale="21"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37"/>
  <sheetViews>
    <sheetView showGridLines="0" topLeftCell="A27" zoomScale="70" zoomScaleNormal="70" workbookViewId="0">
      <selection activeCell="F30" sqref="F30"/>
    </sheetView>
  </sheetViews>
  <sheetFormatPr defaultColWidth="10.85546875" defaultRowHeight="13.9"/>
  <cols>
    <col min="1" max="1" width="49.7109375" style="1" customWidth="1"/>
    <col min="2" max="13" width="35.7109375" style="1" customWidth="1"/>
    <col min="14"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3" customFormat="1" ht="32.25" customHeight="1" thickBot="1">
      <c r="A1" s="382"/>
      <c r="B1" s="362" t="s">
        <v>160</v>
      </c>
      <c r="C1" s="363"/>
      <c r="D1" s="363"/>
      <c r="E1" s="363"/>
      <c r="F1" s="363"/>
      <c r="G1" s="363"/>
      <c r="H1" s="363"/>
      <c r="I1" s="364"/>
      <c r="J1" s="359" t="s">
        <v>161</v>
      </c>
      <c r="K1" s="360"/>
      <c r="L1" s="361"/>
    </row>
    <row r="2" spans="1:15" s="83" customFormat="1" ht="30.75" customHeight="1" thickBot="1">
      <c r="A2" s="383"/>
      <c r="B2" s="365" t="s">
        <v>162</v>
      </c>
      <c r="C2" s="366"/>
      <c r="D2" s="366"/>
      <c r="E2" s="366"/>
      <c r="F2" s="366"/>
      <c r="G2" s="366"/>
      <c r="H2" s="366"/>
      <c r="I2" s="367"/>
      <c r="J2" s="359" t="s">
        <v>163</v>
      </c>
      <c r="K2" s="360"/>
      <c r="L2" s="361"/>
    </row>
    <row r="3" spans="1:15" s="83" customFormat="1" ht="24" customHeight="1" thickBot="1">
      <c r="A3" s="383"/>
      <c r="B3" s="365" t="s">
        <v>0</v>
      </c>
      <c r="C3" s="366"/>
      <c r="D3" s="366"/>
      <c r="E3" s="366"/>
      <c r="F3" s="366"/>
      <c r="G3" s="366"/>
      <c r="H3" s="366"/>
      <c r="I3" s="367"/>
      <c r="J3" s="359" t="s">
        <v>164</v>
      </c>
      <c r="K3" s="360"/>
      <c r="L3" s="361"/>
    </row>
    <row r="4" spans="1:15" s="83" customFormat="1" ht="21.75" customHeight="1" thickBot="1">
      <c r="A4" s="384"/>
      <c r="B4" s="368" t="s">
        <v>404</v>
      </c>
      <c r="C4" s="369"/>
      <c r="D4" s="369"/>
      <c r="E4" s="369"/>
      <c r="F4" s="369"/>
      <c r="G4" s="369"/>
      <c r="H4" s="369"/>
      <c r="I4" s="370"/>
      <c r="J4" s="359" t="s">
        <v>405</v>
      </c>
      <c r="K4" s="360"/>
      <c r="L4" s="361"/>
    </row>
    <row r="5" spans="1:15" s="83" customFormat="1" ht="21.75" customHeight="1" thickBot="1">
      <c r="A5" s="84"/>
      <c r="B5" s="85"/>
      <c r="C5" s="85"/>
      <c r="D5" s="85"/>
      <c r="E5" s="85"/>
      <c r="F5" s="85"/>
      <c r="G5" s="85"/>
      <c r="H5" s="85"/>
      <c r="I5" s="85"/>
      <c r="J5" s="86"/>
      <c r="K5" s="86"/>
      <c r="L5" s="86"/>
    </row>
    <row r="6" spans="1:15" ht="40.35" customHeight="1" thickBot="1">
      <c r="A6" s="53" t="s">
        <v>167</v>
      </c>
      <c r="B6" s="519" t="s">
        <v>168</v>
      </c>
      <c r="C6" s="520"/>
      <c r="D6" s="520"/>
      <c r="E6" s="520"/>
      <c r="F6" s="520"/>
      <c r="G6" s="520"/>
      <c r="H6" s="520"/>
      <c r="I6" s="521"/>
      <c r="J6" s="219" t="s">
        <v>169</v>
      </c>
      <c r="K6" s="522">
        <v>2024110010317</v>
      </c>
      <c r="L6" s="523"/>
      <c r="M6" s="518"/>
      <c r="N6" s="518"/>
      <c r="O6" s="518"/>
    </row>
    <row r="7" spans="1:15" s="83" customFormat="1" ht="21.75" customHeight="1" thickBot="1">
      <c r="A7" s="84"/>
      <c r="B7" s="85"/>
      <c r="C7" s="85"/>
      <c r="D7" s="85"/>
      <c r="E7" s="85"/>
      <c r="F7" s="85"/>
      <c r="G7" s="85"/>
      <c r="H7" s="85"/>
      <c r="I7" s="85"/>
      <c r="J7" s="85"/>
      <c r="K7" s="85"/>
      <c r="L7" s="85"/>
      <c r="M7" s="86"/>
      <c r="N7" s="86"/>
      <c r="O7" s="86"/>
    </row>
    <row r="8" spans="1:15" s="83" customFormat="1" ht="21.75" customHeight="1" thickBot="1">
      <c r="A8" s="524" t="s">
        <v>6</v>
      </c>
      <c r="B8" s="167" t="s">
        <v>170</v>
      </c>
      <c r="C8" s="130" t="s">
        <v>171</v>
      </c>
      <c r="D8" s="167" t="s">
        <v>172</v>
      </c>
      <c r="E8" s="130" t="s">
        <v>171</v>
      </c>
      <c r="F8" s="167" t="s">
        <v>173</v>
      </c>
      <c r="G8" s="130" t="s">
        <v>171</v>
      </c>
      <c r="H8" s="167" t="s">
        <v>174</v>
      </c>
      <c r="I8" s="132" t="s">
        <v>171</v>
      </c>
      <c r="J8" s="525" t="s">
        <v>8</v>
      </c>
      <c r="K8" s="166" t="s">
        <v>175</v>
      </c>
      <c r="L8" s="87"/>
      <c r="M8" s="518"/>
      <c r="N8" s="518"/>
      <c r="O8" s="518"/>
    </row>
    <row r="9" spans="1:15" s="83" customFormat="1" ht="21.75" customHeight="1">
      <c r="A9" s="524"/>
      <c r="B9" s="168" t="s">
        <v>176</v>
      </c>
      <c r="C9" s="130" t="s">
        <v>171</v>
      </c>
      <c r="D9" s="167" t="s">
        <v>177</v>
      </c>
      <c r="E9" s="130" t="s">
        <v>171</v>
      </c>
      <c r="F9" s="167" t="s">
        <v>178</v>
      </c>
      <c r="G9" s="130" t="s">
        <v>171</v>
      </c>
      <c r="H9" s="167" t="s">
        <v>179</v>
      </c>
      <c r="I9" s="132"/>
      <c r="J9" s="525"/>
      <c r="K9" s="166" t="s">
        <v>180</v>
      </c>
      <c r="L9" s="87"/>
      <c r="M9" s="518"/>
      <c r="N9" s="518"/>
      <c r="O9" s="518"/>
    </row>
    <row r="10" spans="1:15" s="83" customFormat="1" ht="21.75" customHeight="1" thickBot="1">
      <c r="A10" s="524"/>
      <c r="B10" s="167" t="s">
        <v>181</v>
      </c>
      <c r="C10" s="130"/>
      <c r="D10" s="167" t="s">
        <v>182</v>
      </c>
      <c r="E10" s="134"/>
      <c r="F10" s="167" t="s">
        <v>183</v>
      </c>
      <c r="G10" s="134"/>
      <c r="H10" s="167" t="s">
        <v>184</v>
      </c>
      <c r="I10" s="132"/>
      <c r="J10" s="525"/>
      <c r="K10" s="166" t="s">
        <v>185</v>
      </c>
      <c r="L10" s="261" t="s">
        <v>171</v>
      </c>
      <c r="M10" s="518"/>
      <c r="N10" s="518"/>
      <c r="O10" s="518"/>
    </row>
    <row r="11" spans="1:15" ht="14.45" thickBot="1"/>
    <row r="12" spans="1:15" ht="32.1" customHeight="1" thickBot="1">
      <c r="A12" s="506" t="s">
        <v>406</v>
      </c>
      <c r="B12" s="507"/>
      <c r="C12" s="507"/>
      <c r="D12" s="507"/>
      <c r="E12" s="507"/>
      <c r="F12" s="507"/>
      <c r="G12" s="507"/>
      <c r="H12" s="507"/>
      <c r="I12" s="507"/>
      <c r="J12" s="507"/>
      <c r="K12" s="507"/>
      <c r="L12" s="508"/>
    </row>
    <row r="13" spans="1:15" ht="32.1" customHeight="1" thickBot="1">
      <c r="A13" s="502" t="s">
        <v>407</v>
      </c>
      <c r="B13" s="504" t="s">
        <v>102</v>
      </c>
      <c r="C13" s="516" t="s">
        <v>13</v>
      </c>
      <c r="D13" s="512" t="s">
        <v>203</v>
      </c>
      <c r="E13" s="513"/>
      <c r="F13" s="514"/>
      <c r="G13" s="512" t="s">
        <v>209</v>
      </c>
      <c r="H13" s="513"/>
      <c r="I13" s="514"/>
      <c r="J13" s="347" t="s">
        <v>212</v>
      </c>
      <c r="K13" s="348"/>
      <c r="L13" s="349"/>
    </row>
    <row r="14" spans="1:15" ht="32.1" customHeight="1" thickBot="1">
      <c r="A14" s="503"/>
      <c r="B14" s="515"/>
      <c r="C14" s="517"/>
      <c r="D14" s="116" t="s">
        <v>26</v>
      </c>
      <c r="E14" s="114" t="s">
        <v>28</v>
      </c>
      <c r="F14" s="115" t="s">
        <v>107</v>
      </c>
      <c r="G14" s="116" t="s">
        <v>26</v>
      </c>
      <c r="H14" s="114" t="s">
        <v>28</v>
      </c>
      <c r="I14" s="115" t="s">
        <v>107</v>
      </c>
      <c r="J14" s="116" t="s">
        <v>26</v>
      </c>
      <c r="K14" s="114" t="s">
        <v>28</v>
      </c>
      <c r="L14" s="115" t="s">
        <v>107</v>
      </c>
    </row>
    <row r="15" spans="1:15" ht="91.5" customHeight="1">
      <c r="A15" s="200" t="s">
        <v>408</v>
      </c>
      <c r="B15" s="201" t="s">
        <v>187</v>
      </c>
      <c r="C15" s="190" t="s">
        <v>409</v>
      </c>
      <c r="D15" s="285">
        <f>+[1]ACTIVIDAD_1!B26</f>
        <v>546910000</v>
      </c>
      <c r="E15" s="198">
        <v>0</v>
      </c>
      <c r="F15" s="199">
        <f>+[1]ACTIVIDAD_1!C40</f>
        <v>0</v>
      </c>
      <c r="G15" s="285">
        <f>+[1]ACTIVIDAD_1!C26</f>
        <v>276172000</v>
      </c>
      <c r="H15" s="236">
        <f>+[1]ACTIVIDAD_1!C27</f>
        <v>10117500</v>
      </c>
      <c r="I15" s="240">
        <f>+[1]ACTIVIDAD_1!C42</f>
        <v>0.05</v>
      </c>
      <c r="J15" s="283">
        <f>+ACTIVIDAD_1!D25</f>
        <v>106541066</v>
      </c>
      <c r="K15" s="283">
        <v>52357966</v>
      </c>
      <c r="L15" s="245">
        <v>0.1</v>
      </c>
    </row>
    <row r="16" spans="1:15" ht="90" customHeight="1">
      <c r="A16" s="196" t="s">
        <v>410</v>
      </c>
      <c r="B16" s="195" t="s">
        <v>285</v>
      </c>
      <c r="C16" s="194" t="s">
        <v>411</v>
      </c>
      <c r="D16" s="236">
        <f>+[1]ACTIVIDAD_2!B26</f>
        <v>269750000</v>
      </c>
      <c r="E16" s="22">
        <v>0</v>
      </c>
      <c r="F16" s="23">
        <f>+[1]META_PDD!C29</f>
        <v>0</v>
      </c>
      <c r="G16" s="236">
        <f>+[1]ACTIVIDAD_2!C26</f>
        <v>492888000</v>
      </c>
      <c r="H16" s="236">
        <f>+[1]ACTIVIDAD_2!C27</f>
        <v>6111733</v>
      </c>
      <c r="I16" s="232">
        <f>+[1]ACTIVIDAD_2!C42</f>
        <v>0.3</v>
      </c>
      <c r="J16" s="283">
        <v>189432849</v>
      </c>
      <c r="K16" s="283">
        <v>34310006</v>
      </c>
      <c r="L16" s="232">
        <v>0.3</v>
      </c>
    </row>
    <row r="17" spans="1:13" s="26" customFormat="1" ht="16.5" customHeight="1">
      <c r="M17" s="1"/>
    </row>
    <row r="18" spans="1:13" ht="15" customHeight="1" thickBot="1"/>
    <row r="19" spans="1:13" ht="35.1" customHeight="1" thickBot="1">
      <c r="A19" s="506" t="s">
        <v>412</v>
      </c>
      <c r="B19" s="507"/>
      <c r="C19" s="507"/>
      <c r="D19" s="507"/>
      <c r="E19" s="507"/>
      <c r="F19" s="507"/>
      <c r="G19" s="507"/>
      <c r="H19" s="507"/>
      <c r="I19" s="507"/>
      <c r="J19" s="507"/>
      <c r="K19" s="507"/>
      <c r="L19" s="508"/>
    </row>
    <row r="20" spans="1:13" ht="35.1" customHeight="1">
      <c r="A20" s="502" t="s">
        <v>407</v>
      </c>
      <c r="B20" s="504" t="s">
        <v>102</v>
      </c>
      <c r="C20" s="516" t="s">
        <v>13</v>
      </c>
      <c r="D20" s="512" t="s">
        <v>216</v>
      </c>
      <c r="E20" s="513"/>
      <c r="F20" s="514"/>
      <c r="G20" s="512" t="s">
        <v>220</v>
      </c>
      <c r="H20" s="513"/>
      <c r="I20" s="514"/>
      <c r="J20" s="512" t="s">
        <v>223</v>
      </c>
      <c r="K20" s="513"/>
      <c r="L20" s="514"/>
    </row>
    <row r="21" spans="1:13" ht="35.1" customHeight="1" thickBot="1">
      <c r="A21" s="503"/>
      <c r="B21" s="515"/>
      <c r="C21" s="517"/>
      <c r="D21" s="116" t="s">
        <v>26</v>
      </c>
      <c r="E21" s="114" t="s">
        <v>28</v>
      </c>
      <c r="F21" s="115" t="s">
        <v>107</v>
      </c>
      <c r="G21" s="116" t="s">
        <v>26</v>
      </c>
      <c r="H21" s="114" t="s">
        <v>28</v>
      </c>
      <c r="I21" s="115" t="s">
        <v>107</v>
      </c>
      <c r="J21" s="116" t="s">
        <v>26</v>
      </c>
      <c r="K21" s="114" t="s">
        <v>28</v>
      </c>
      <c r="L21" s="115" t="s">
        <v>107</v>
      </c>
    </row>
    <row r="22" spans="1:13" ht="90" customHeight="1">
      <c r="A22" s="200" t="s">
        <v>408</v>
      </c>
      <c r="B22" s="201" t="s">
        <v>187</v>
      </c>
      <c r="C22" s="190" t="s">
        <v>409</v>
      </c>
      <c r="D22" s="284">
        <v>-24084543</v>
      </c>
      <c r="E22" s="236">
        <v>80818333</v>
      </c>
      <c r="F22" s="245">
        <v>0.1</v>
      </c>
      <c r="G22" s="236">
        <v>-11188666</v>
      </c>
      <c r="H22" s="236">
        <v>85224490</v>
      </c>
      <c r="I22" s="245">
        <v>0.1</v>
      </c>
      <c r="J22" s="117">
        <f>ACTIVIDAD_1!G25</f>
        <v>0</v>
      </c>
      <c r="K22" s="112">
        <f>ACTIVIDAD_1!G26</f>
        <v>83944000</v>
      </c>
      <c r="L22" s="245">
        <v>0.1</v>
      </c>
    </row>
    <row r="23" spans="1:13" ht="90" customHeight="1" thickBot="1">
      <c r="A23" s="196" t="s">
        <v>410</v>
      </c>
      <c r="B23" s="195" t="s">
        <v>285</v>
      </c>
      <c r="C23" s="194" t="s">
        <v>411</v>
      </c>
      <c r="D23" s="284">
        <v>54821555</v>
      </c>
      <c r="E23" s="236">
        <v>80507727</v>
      </c>
      <c r="F23" s="245">
        <v>0.3</v>
      </c>
      <c r="G23" s="236">
        <v>159318122</v>
      </c>
      <c r="H23" s="236">
        <v>93066194</v>
      </c>
      <c r="I23" s="245">
        <v>0.3</v>
      </c>
      <c r="J23" s="119">
        <f>ACTIVIDAD_2!G25</f>
        <v>-17147667</v>
      </c>
      <c r="K23" s="25">
        <f>ACTIVIDAD_2!G26</f>
        <v>97423167</v>
      </c>
      <c r="L23" s="245">
        <v>0.1</v>
      </c>
    </row>
    <row r="25" spans="1:13" ht="14.45" thickBot="1"/>
    <row r="26" spans="1:13" ht="35.1" customHeight="1" thickBot="1">
      <c r="A26" s="509" t="s">
        <v>413</v>
      </c>
      <c r="B26" s="510"/>
      <c r="C26" s="510"/>
      <c r="D26" s="510"/>
      <c r="E26" s="510"/>
      <c r="F26" s="510"/>
      <c r="G26" s="510"/>
      <c r="H26" s="510"/>
      <c r="I26" s="510"/>
      <c r="J26" s="510"/>
      <c r="K26" s="510"/>
      <c r="L26" s="511"/>
    </row>
    <row r="27" spans="1:13" ht="35.1" customHeight="1">
      <c r="A27" s="502" t="s">
        <v>407</v>
      </c>
      <c r="B27" s="504" t="s">
        <v>102</v>
      </c>
      <c r="C27" s="516" t="s">
        <v>13</v>
      </c>
      <c r="D27" s="512" t="s">
        <v>228</v>
      </c>
      <c r="E27" s="513"/>
      <c r="F27" s="514"/>
      <c r="G27" s="512" t="s">
        <v>232</v>
      </c>
      <c r="H27" s="513"/>
      <c r="I27" s="514"/>
      <c r="J27" s="512" t="s">
        <v>233</v>
      </c>
      <c r="K27" s="513"/>
      <c r="L27" s="514"/>
    </row>
    <row r="28" spans="1:13" ht="35.1" customHeight="1" thickBot="1">
      <c r="A28" s="503"/>
      <c r="B28" s="505"/>
      <c r="C28" s="517"/>
      <c r="D28" s="116" t="s">
        <v>26</v>
      </c>
      <c r="E28" s="114" t="s">
        <v>28</v>
      </c>
      <c r="F28" s="115" t="s">
        <v>107</v>
      </c>
      <c r="G28" s="116" t="s">
        <v>26</v>
      </c>
      <c r="H28" s="114" t="s">
        <v>28</v>
      </c>
      <c r="I28" s="115" t="s">
        <v>107</v>
      </c>
      <c r="J28" s="116" t="s">
        <v>26</v>
      </c>
      <c r="K28" s="114" t="s">
        <v>28</v>
      </c>
      <c r="L28" s="115" t="s">
        <v>107</v>
      </c>
    </row>
    <row r="29" spans="1:13" ht="81" customHeight="1">
      <c r="A29" s="200" t="s">
        <v>408</v>
      </c>
      <c r="B29" s="201" t="s">
        <v>187</v>
      </c>
      <c r="C29" s="190" t="s">
        <v>409</v>
      </c>
      <c r="D29" s="284">
        <v>1965500</v>
      </c>
      <c r="E29" s="284">
        <v>83944000</v>
      </c>
      <c r="F29" s="245">
        <v>0.1</v>
      </c>
      <c r="G29" s="117"/>
      <c r="H29" s="112"/>
      <c r="I29" s="113"/>
      <c r="J29" s="117"/>
      <c r="K29" s="112"/>
      <c r="L29" s="113"/>
    </row>
    <row r="30" spans="1:13" ht="94.5" customHeight="1">
      <c r="A30" s="196" t="s">
        <v>410</v>
      </c>
      <c r="B30" s="195" t="s">
        <v>285</v>
      </c>
      <c r="C30" s="194" t="s">
        <v>411</v>
      </c>
      <c r="D30" s="284">
        <v>-3867833</v>
      </c>
      <c r="E30" s="284">
        <v>169313702</v>
      </c>
      <c r="F30" s="245">
        <v>0.5</v>
      </c>
      <c r="G30" s="118"/>
      <c r="H30" s="22"/>
      <c r="I30" s="23"/>
      <c r="J30" s="118"/>
      <c r="K30" s="22"/>
      <c r="L30" s="23"/>
    </row>
    <row r="32" spans="1:13" ht="14.45" thickBot="1"/>
    <row r="33" spans="1:12" ht="35.1" customHeight="1" thickBot="1">
      <c r="A33" s="509" t="s">
        <v>414</v>
      </c>
      <c r="B33" s="510"/>
      <c r="C33" s="510"/>
      <c r="D33" s="510"/>
      <c r="E33" s="510"/>
      <c r="F33" s="510"/>
      <c r="G33" s="510"/>
      <c r="H33" s="510"/>
      <c r="I33" s="510"/>
      <c r="J33" s="510"/>
      <c r="K33" s="510"/>
      <c r="L33" s="511"/>
    </row>
    <row r="34" spans="1:12" ht="35.1" customHeight="1">
      <c r="A34" s="502" t="s">
        <v>407</v>
      </c>
      <c r="B34" s="504" t="s">
        <v>102</v>
      </c>
      <c r="C34" s="516" t="s">
        <v>13</v>
      </c>
      <c r="D34" s="512" t="s">
        <v>234</v>
      </c>
      <c r="E34" s="513"/>
      <c r="F34" s="514"/>
      <c r="G34" s="512" t="s">
        <v>415</v>
      </c>
      <c r="H34" s="513"/>
      <c r="I34" s="514"/>
      <c r="J34" s="512" t="s">
        <v>236</v>
      </c>
      <c r="K34" s="513"/>
      <c r="L34" s="514"/>
    </row>
    <row r="35" spans="1:12" ht="35.1" customHeight="1" thickBot="1">
      <c r="A35" s="503"/>
      <c r="B35" s="505"/>
      <c r="C35" s="517"/>
      <c r="D35" s="116" t="s">
        <v>26</v>
      </c>
      <c r="E35" s="114" t="s">
        <v>28</v>
      </c>
      <c r="F35" s="115" t="s">
        <v>107</v>
      </c>
      <c r="G35" s="116" t="s">
        <v>26</v>
      </c>
      <c r="H35" s="114" t="s">
        <v>28</v>
      </c>
      <c r="I35" s="115" t="s">
        <v>107</v>
      </c>
      <c r="J35" s="116" t="s">
        <v>26</v>
      </c>
      <c r="K35" s="114" t="s">
        <v>28</v>
      </c>
      <c r="L35" s="115" t="s">
        <v>107</v>
      </c>
    </row>
    <row r="36" spans="1:12" ht="99" customHeight="1">
      <c r="A36" s="200" t="s">
        <v>408</v>
      </c>
      <c r="B36" s="201" t="s">
        <v>187</v>
      </c>
      <c r="C36" s="190" t="s">
        <v>409</v>
      </c>
      <c r="D36" s="117"/>
      <c r="E36" s="112"/>
      <c r="F36" s="113"/>
      <c r="G36" s="117"/>
      <c r="H36" s="112"/>
      <c r="I36" s="113"/>
      <c r="J36" s="117"/>
      <c r="K36" s="112"/>
      <c r="L36" s="113"/>
    </row>
    <row r="37" spans="1:12" ht="93.75" customHeight="1">
      <c r="A37" s="196" t="s">
        <v>410</v>
      </c>
      <c r="B37" s="195" t="s">
        <v>285</v>
      </c>
      <c r="C37" s="194" t="s">
        <v>411</v>
      </c>
      <c r="D37" s="118"/>
      <c r="E37" s="22"/>
      <c r="F37" s="23"/>
      <c r="G37" s="118"/>
      <c r="H37" s="22"/>
      <c r="I37" s="23"/>
      <c r="J37" s="118"/>
      <c r="K37" s="22"/>
      <c r="L37" s="23"/>
    </row>
  </sheetData>
  <mergeCells count="45">
    <mergeCell ref="A8:A10"/>
    <mergeCell ref="A12:L12"/>
    <mergeCell ref="A33:L33"/>
    <mergeCell ref="C34:C35"/>
    <mergeCell ref="D34:F34"/>
    <mergeCell ref="G34:I34"/>
    <mergeCell ref="J34:L34"/>
    <mergeCell ref="G20:I20"/>
    <mergeCell ref="B27:B28"/>
    <mergeCell ref="J8:J10"/>
    <mergeCell ref="C27:C28"/>
    <mergeCell ref="D27:F27"/>
    <mergeCell ref="G27:I27"/>
    <mergeCell ref="A13:A14"/>
    <mergeCell ref="B13:B14"/>
    <mergeCell ref="C13:C14"/>
    <mergeCell ref="B6:I6"/>
    <mergeCell ref="K6:L6"/>
    <mergeCell ref="M6:O6"/>
    <mergeCell ref="A1:A4"/>
    <mergeCell ref="J1:L1"/>
    <mergeCell ref="J2:L2"/>
    <mergeCell ref="J3:L3"/>
    <mergeCell ref="J4:L4"/>
    <mergeCell ref="B1:I1"/>
    <mergeCell ref="B2:I2"/>
    <mergeCell ref="B3:I3"/>
    <mergeCell ref="B4:I4"/>
    <mergeCell ref="M8:O8"/>
    <mergeCell ref="M9:O9"/>
    <mergeCell ref="M10:O10"/>
    <mergeCell ref="D13:F13"/>
    <mergeCell ref="G13:I13"/>
    <mergeCell ref="J13:L13"/>
    <mergeCell ref="A34:A35"/>
    <mergeCell ref="B34:B35"/>
    <mergeCell ref="A20:A21"/>
    <mergeCell ref="A27:A28"/>
    <mergeCell ref="A19:L19"/>
    <mergeCell ref="A26:L26"/>
    <mergeCell ref="J20:L20"/>
    <mergeCell ref="J27:L27"/>
    <mergeCell ref="B20:B21"/>
    <mergeCell ref="C20:C21"/>
    <mergeCell ref="D20:F20"/>
  </mergeCells>
  <pageMargins left="0.25" right="0.25" top="0.75" bottom="0.75" header="0.3" footer="0.3"/>
  <pageSetup scale="21"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sheetPr>
  <dimension ref="A1:BJ68"/>
  <sheetViews>
    <sheetView zoomScale="25" zoomScaleNormal="25" workbookViewId="0">
      <selection activeCell="S94" sqref="S94"/>
    </sheetView>
  </sheetViews>
  <sheetFormatPr defaultColWidth="10.85546875" defaultRowHeight="13.9"/>
  <cols>
    <col min="1" max="1" width="25.42578125" style="81" customWidth="1"/>
    <col min="2" max="2" width="29.85546875" style="81" customWidth="1"/>
    <col min="3" max="3" width="21.42578125" style="81" customWidth="1"/>
    <col min="4" max="4" width="21.7109375" style="81" customWidth="1"/>
    <col min="5" max="5" width="20.7109375" style="81" bestFit="1" customWidth="1"/>
    <col min="6" max="6" width="21.85546875" style="81" customWidth="1"/>
    <col min="7" max="7" width="20.7109375" style="81" bestFit="1" customWidth="1"/>
    <col min="8" max="8" width="21.42578125" style="81" customWidth="1"/>
    <col min="9" max="9" width="20.7109375" style="81" bestFit="1" customWidth="1"/>
    <col min="10" max="10" width="22.28515625" style="81" customWidth="1"/>
    <col min="11" max="11" width="20.7109375" style="81" bestFit="1" customWidth="1"/>
    <col min="12" max="12" width="23" style="81" customWidth="1"/>
    <col min="13" max="13" width="20.7109375" style="81" bestFit="1" customWidth="1"/>
    <col min="14" max="14" width="22.28515625" style="81" customWidth="1"/>
    <col min="15" max="15" width="20.7109375" style="81" bestFit="1" customWidth="1"/>
    <col min="16" max="17" width="20.42578125" style="81" customWidth="1"/>
    <col min="18" max="18" width="17.28515625" style="81" bestFit="1" customWidth="1"/>
    <col min="19" max="19" width="20.7109375" style="81" bestFit="1" customWidth="1"/>
    <col min="20" max="20" width="21.140625" style="81" customWidth="1"/>
    <col min="21" max="21" width="20.7109375" style="81" bestFit="1" customWidth="1"/>
    <col min="22" max="22" width="19.85546875" style="81" bestFit="1" customWidth="1"/>
    <col min="23" max="23" width="21.85546875" style="81" customWidth="1"/>
    <col min="24" max="24" width="17.28515625" style="81" bestFit="1" customWidth="1"/>
    <col min="25" max="25" width="20.7109375" style="81" bestFit="1" customWidth="1"/>
    <col min="26" max="26" width="20.42578125" style="81" customWidth="1"/>
    <col min="27" max="27" width="17.42578125" style="81" customWidth="1"/>
    <col min="28" max="28" width="19.85546875" style="81" bestFit="1" customWidth="1"/>
    <col min="29" max="29" width="22.85546875" style="81" customWidth="1"/>
    <col min="30" max="30" width="17" style="81" customWidth="1"/>
    <col min="31" max="31" width="19.85546875" style="81" bestFit="1" customWidth="1"/>
    <col min="32" max="32" width="22" style="81" customWidth="1"/>
    <col min="33" max="36" width="20.42578125" style="81" bestFit="1" customWidth="1"/>
    <col min="37" max="16384" width="10.85546875" style="81"/>
  </cols>
  <sheetData>
    <row r="1" spans="1:62" s="1" customFormat="1" ht="20.25" customHeight="1">
      <c r="A1" s="491"/>
      <c r="B1" s="550" t="s">
        <v>416</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2"/>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row>
    <row r="2" spans="1:62" s="1" customFormat="1" ht="18.75" customHeight="1">
      <c r="A2" s="492"/>
      <c r="B2" s="553"/>
      <c r="C2" s="554"/>
      <c r="D2" s="554"/>
      <c r="E2" s="554"/>
      <c r="F2" s="554"/>
      <c r="G2" s="554"/>
      <c r="H2" s="554"/>
      <c r="I2" s="554"/>
      <c r="J2" s="554"/>
      <c r="K2" s="554"/>
      <c r="L2" s="554"/>
      <c r="M2" s="554"/>
      <c r="N2" s="554"/>
      <c r="O2" s="554"/>
      <c r="P2" s="554"/>
      <c r="Q2" s="554"/>
      <c r="R2" s="554"/>
      <c r="S2" s="554"/>
      <c r="T2" s="554"/>
      <c r="U2" s="554"/>
      <c r="V2" s="554"/>
      <c r="W2" s="554"/>
      <c r="X2" s="554"/>
      <c r="Y2" s="554"/>
      <c r="Z2" s="554"/>
      <c r="AA2" s="554"/>
      <c r="AB2" s="554"/>
      <c r="AC2" s="554"/>
      <c r="AD2" s="554"/>
      <c r="AE2" s="554"/>
      <c r="AF2" s="555"/>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row>
    <row r="3" spans="1:62" s="1" customFormat="1" ht="14.25" customHeight="1">
      <c r="A3" s="492"/>
      <c r="B3" s="553"/>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4"/>
      <c r="AD3" s="554"/>
      <c r="AE3" s="554"/>
      <c r="AF3" s="555"/>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row>
    <row r="4" spans="1:62" s="1" customFormat="1" ht="33" customHeight="1" thickBot="1">
      <c r="A4" s="493"/>
      <c r="B4" s="556"/>
      <c r="C4" s="557"/>
      <c r="D4" s="557"/>
      <c r="E4" s="557"/>
      <c r="F4" s="557"/>
      <c r="G4" s="557"/>
      <c r="H4" s="557"/>
      <c r="I4" s="557"/>
      <c r="J4" s="557"/>
      <c r="K4" s="557"/>
      <c r="L4" s="557"/>
      <c r="M4" s="557"/>
      <c r="N4" s="557"/>
      <c r="O4" s="557"/>
      <c r="P4" s="557"/>
      <c r="Q4" s="557"/>
      <c r="R4" s="557"/>
      <c r="S4" s="557"/>
      <c r="T4" s="557"/>
      <c r="U4" s="557"/>
      <c r="V4" s="557"/>
      <c r="W4" s="557"/>
      <c r="X4" s="557"/>
      <c r="Y4" s="557"/>
      <c r="Z4" s="557"/>
      <c r="AA4" s="557"/>
      <c r="AB4" s="557"/>
      <c r="AC4" s="557"/>
      <c r="AD4" s="557"/>
      <c r="AE4" s="557"/>
      <c r="AF4" s="558"/>
      <c r="AG4" s="81"/>
      <c r="AH4" s="81"/>
      <c r="AI4" s="81"/>
      <c r="AJ4" s="81"/>
      <c r="AK4" s="81"/>
      <c r="AL4" s="81"/>
      <c r="AM4" s="81"/>
      <c r="AN4" s="81"/>
      <c r="AO4" s="81"/>
      <c r="AP4" s="81"/>
      <c r="AQ4" s="81"/>
      <c r="AR4" s="81"/>
      <c r="AS4" s="81"/>
      <c r="AT4" s="81"/>
      <c r="AU4" s="81"/>
      <c r="AV4" s="81"/>
      <c r="AW4" s="81"/>
      <c r="AX4" s="81"/>
      <c r="AY4" s="81"/>
      <c r="AZ4" s="81"/>
      <c r="BA4" s="81"/>
      <c r="BB4" s="81"/>
      <c r="BC4" s="81"/>
      <c r="BD4" s="81"/>
      <c r="BE4" s="81"/>
      <c r="BF4" s="81"/>
      <c r="BG4" s="81"/>
      <c r="BH4" s="81"/>
      <c r="BI4" s="81"/>
      <c r="BJ4" s="81"/>
    </row>
    <row r="5" spans="1:62" s="1" customFormat="1">
      <c r="B5" s="97"/>
      <c r="C5" s="97"/>
      <c r="D5" s="97"/>
      <c r="E5" s="97"/>
      <c r="F5" s="97"/>
      <c r="G5" s="97"/>
      <c r="H5" s="97"/>
      <c r="I5" s="97"/>
      <c r="J5" s="97"/>
      <c r="K5" s="96"/>
      <c r="L5" s="96"/>
      <c r="M5" s="96"/>
      <c r="N5" s="96"/>
      <c r="O5" s="96"/>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1"/>
      <c r="AZ5" s="81"/>
      <c r="BA5" s="81"/>
      <c r="BB5" s="81"/>
      <c r="BC5" s="81"/>
      <c r="BD5" s="81"/>
      <c r="BE5" s="81"/>
      <c r="BF5" s="81"/>
      <c r="BG5" s="81"/>
      <c r="BH5" s="81"/>
      <c r="BI5" s="81"/>
      <c r="BJ5" s="81"/>
    </row>
    <row r="6" spans="1:62" s="1" customFormat="1" ht="9" customHeight="1">
      <c r="A6" s="5"/>
      <c r="B6" s="97"/>
      <c r="C6" s="97"/>
      <c r="D6" s="97"/>
      <c r="E6" s="97"/>
      <c r="F6" s="97"/>
      <c r="G6" s="97"/>
      <c r="H6" s="97"/>
      <c r="I6" s="97"/>
      <c r="J6" s="97"/>
      <c r="K6" s="97"/>
      <c r="L6" s="97"/>
      <c r="M6" s="97"/>
      <c r="N6" s="97"/>
      <c r="O6" s="97"/>
      <c r="P6" s="2"/>
      <c r="Q6" s="2"/>
      <c r="R6" s="3"/>
      <c r="S6" s="3"/>
      <c r="T6" s="2"/>
      <c r="U6" s="2"/>
      <c r="V6" s="2"/>
      <c r="W6" s="81"/>
      <c r="X6" s="4"/>
      <c r="Y6" s="4"/>
      <c r="Z6" s="4"/>
      <c r="AA6" s="81"/>
      <c r="AB6" s="81"/>
      <c r="AC6" s="81"/>
      <c r="AD6" s="81"/>
      <c r="AE6" s="81"/>
      <c r="AF6" s="81"/>
      <c r="AG6" s="81"/>
      <c r="AH6" s="81"/>
      <c r="AI6" s="81"/>
      <c r="AJ6" s="81"/>
      <c r="AK6" s="81"/>
      <c r="AL6" s="81"/>
      <c r="AM6" s="81"/>
      <c r="AN6" s="81"/>
      <c r="AO6" s="81"/>
      <c r="AP6" s="81"/>
      <c r="AQ6" s="81"/>
      <c r="AR6" s="81"/>
      <c r="AS6" s="81"/>
      <c r="AT6" s="81"/>
      <c r="AU6" s="81"/>
      <c r="AV6" s="81"/>
      <c r="AW6" s="81"/>
      <c r="AX6" s="81"/>
      <c r="AY6" s="81"/>
      <c r="AZ6" s="81"/>
      <c r="BA6" s="81"/>
      <c r="BB6" s="81"/>
      <c r="BC6" s="81"/>
      <c r="BD6" s="81"/>
      <c r="BE6" s="81"/>
      <c r="BF6" s="81"/>
      <c r="BG6" s="81"/>
      <c r="BH6" s="81"/>
      <c r="BI6" s="81"/>
      <c r="BJ6" s="81"/>
    </row>
    <row r="7" spans="1:62" s="1" customFormat="1" ht="15" customHeight="1" thickBot="1">
      <c r="A7" s="6"/>
      <c r="B7" s="97"/>
      <c r="C7" s="97"/>
      <c r="D7" s="97"/>
      <c r="E7" s="97"/>
      <c r="F7" s="97"/>
      <c r="G7" s="97"/>
      <c r="H7" s="97"/>
      <c r="I7" s="97"/>
      <c r="J7" s="97"/>
      <c r="K7" s="97"/>
      <c r="L7" s="97"/>
      <c r="M7" s="97"/>
      <c r="N7" s="97"/>
      <c r="O7" s="97"/>
      <c r="P7" s="2"/>
      <c r="Q7" s="2"/>
      <c r="R7" s="3"/>
      <c r="S7" s="3"/>
      <c r="T7" s="2"/>
      <c r="U7" s="2"/>
      <c r="V7" s="2"/>
      <c r="W7" s="81"/>
      <c r="X7" s="4"/>
      <c r="Y7" s="4"/>
      <c r="Z7" s="128"/>
      <c r="AA7" s="81"/>
      <c r="AB7" s="81"/>
      <c r="AC7" s="81"/>
      <c r="AD7" s="81"/>
      <c r="AE7" s="81"/>
      <c r="AF7" s="81"/>
      <c r="AG7" s="81"/>
      <c r="AH7" s="81"/>
      <c r="AI7" s="81"/>
      <c r="AJ7" s="81"/>
      <c r="AK7" s="81"/>
      <c r="AL7" s="81"/>
      <c r="AM7" s="81"/>
      <c r="AN7" s="81"/>
      <c r="AO7" s="81"/>
      <c r="AP7" s="81"/>
      <c r="AQ7" s="81"/>
      <c r="AR7" s="81"/>
      <c r="AS7" s="81"/>
      <c r="AT7" s="81"/>
      <c r="AU7" s="81"/>
      <c r="AV7" s="81"/>
      <c r="AW7" s="81"/>
      <c r="AX7" s="81"/>
      <c r="AY7" s="81"/>
      <c r="AZ7" s="81"/>
      <c r="BA7" s="81"/>
      <c r="BB7" s="81"/>
      <c r="BC7" s="81"/>
      <c r="BD7" s="81"/>
      <c r="BE7" s="81"/>
      <c r="BF7" s="81"/>
      <c r="BG7" s="81"/>
      <c r="BH7" s="81"/>
      <c r="BI7" s="81"/>
      <c r="BJ7" s="81"/>
    </row>
    <row r="8" spans="1:62" s="1" customFormat="1" ht="15" customHeight="1" thickBot="1">
      <c r="A8" s="473" t="s">
        <v>4</v>
      </c>
      <c r="B8" s="526" t="s">
        <v>417</v>
      </c>
      <c r="C8" s="527"/>
      <c r="D8" s="527"/>
      <c r="E8" s="527"/>
      <c r="F8" s="527"/>
      <c r="G8" s="527"/>
      <c r="H8" s="527"/>
      <c r="I8" s="527"/>
      <c r="J8" s="527"/>
      <c r="K8" s="527"/>
      <c r="L8" s="527"/>
      <c r="M8" s="527"/>
      <c r="N8" s="527"/>
      <c r="O8" s="527"/>
      <c r="P8" s="527"/>
      <c r="Q8" s="527"/>
      <c r="R8" s="527"/>
      <c r="S8" s="527"/>
      <c r="T8" s="527"/>
      <c r="U8" s="527"/>
      <c r="V8" s="527"/>
      <c r="W8" s="527"/>
      <c r="X8" s="527"/>
      <c r="Y8" s="527"/>
      <c r="Z8" s="527"/>
      <c r="AA8" s="532" t="s">
        <v>169</v>
      </c>
      <c r="AB8" s="477">
        <v>2024110010317</v>
      </c>
      <c r="AC8" s="559" t="s">
        <v>352</v>
      </c>
      <c r="AD8" s="560"/>
      <c r="AE8" s="359" t="s">
        <v>161</v>
      </c>
      <c r="AF8" s="361"/>
      <c r="AG8" s="81"/>
      <c r="AH8" s="81"/>
      <c r="AI8" s="81"/>
      <c r="AJ8" s="81"/>
      <c r="AK8" s="81"/>
      <c r="AL8" s="81"/>
      <c r="AM8" s="81"/>
      <c r="AN8" s="81"/>
      <c r="AO8" s="81"/>
      <c r="AP8" s="81"/>
      <c r="AQ8" s="81"/>
      <c r="AR8" s="81"/>
      <c r="AS8" s="81"/>
      <c r="AT8" s="81"/>
      <c r="AU8" s="81"/>
      <c r="AV8" s="81"/>
      <c r="AW8" s="81"/>
      <c r="AX8" s="81"/>
      <c r="AY8" s="81"/>
      <c r="AZ8" s="81"/>
      <c r="BA8" s="81"/>
      <c r="BB8" s="81"/>
      <c r="BC8" s="81"/>
      <c r="BD8" s="81"/>
      <c r="BE8" s="81"/>
      <c r="BF8" s="81"/>
      <c r="BG8" s="81"/>
      <c r="BH8" s="81"/>
      <c r="BI8" s="81"/>
      <c r="BJ8" s="81"/>
    </row>
    <row r="9" spans="1:62" s="1" customFormat="1" ht="15" customHeight="1" thickBot="1">
      <c r="A9" s="474"/>
      <c r="B9" s="528"/>
      <c r="C9" s="529"/>
      <c r="D9" s="529"/>
      <c r="E9" s="529"/>
      <c r="F9" s="529"/>
      <c r="G9" s="529"/>
      <c r="H9" s="529"/>
      <c r="I9" s="529"/>
      <c r="J9" s="529"/>
      <c r="K9" s="529"/>
      <c r="L9" s="529"/>
      <c r="M9" s="529"/>
      <c r="N9" s="529"/>
      <c r="O9" s="529"/>
      <c r="P9" s="529"/>
      <c r="Q9" s="529"/>
      <c r="R9" s="529"/>
      <c r="S9" s="529"/>
      <c r="T9" s="529"/>
      <c r="U9" s="529"/>
      <c r="V9" s="529"/>
      <c r="W9" s="529"/>
      <c r="X9" s="529"/>
      <c r="Y9" s="529"/>
      <c r="Z9" s="529"/>
      <c r="AA9" s="533"/>
      <c r="AB9" s="478"/>
      <c r="AC9" s="559" t="s">
        <v>353</v>
      </c>
      <c r="AD9" s="560"/>
      <c r="AE9" s="359" t="s">
        <v>163</v>
      </c>
      <c r="AF9" s="361"/>
      <c r="AG9" s="81"/>
      <c r="AH9" s="81"/>
      <c r="AI9" s="81"/>
      <c r="AJ9" s="81"/>
      <c r="AK9" s="81"/>
      <c r="AL9" s="81"/>
      <c r="AM9" s="81"/>
      <c r="AN9" s="81"/>
      <c r="AO9" s="81"/>
      <c r="AP9" s="81"/>
      <c r="AQ9" s="81"/>
      <c r="AR9" s="81"/>
      <c r="AS9" s="81"/>
      <c r="AT9" s="81"/>
      <c r="AU9" s="81"/>
      <c r="AV9" s="81"/>
      <c r="AW9" s="81"/>
      <c r="AX9" s="81"/>
      <c r="AY9" s="81"/>
      <c r="AZ9" s="81"/>
      <c r="BA9" s="81"/>
      <c r="BB9" s="81"/>
      <c r="BC9" s="81"/>
      <c r="BD9" s="81"/>
      <c r="BE9" s="81"/>
      <c r="BF9" s="81"/>
      <c r="BG9" s="81"/>
      <c r="BH9" s="81"/>
      <c r="BI9" s="81"/>
      <c r="BJ9" s="81"/>
    </row>
    <row r="10" spans="1:62" s="1" customFormat="1" ht="15" customHeight="1" thickBot="1">
      <c r="A10" s="474"/>
      <c r="B10" s="528"/>
      <c r="C10" s="529"/>
      <c r="D10" s="529"/>
      <c r="E10" s="529"/>
      <c r="F10" s="529"/>
      <c r="G10" s="529"/>
      <c r="H10" s="529"/>
      <c r="I10" s="529"/>
      <c r="J10" s="529"/>
      <c r="K10" s="529"/>
      <c r="L10" s="529"/>
      <c r="M10" s="529"/>
      <c r="N10" s="529"/>
      <c r="O10" s="529"/>
      <c r="P10" s="529"/>
      <c r="Q10" s="529"/>
      <c r="R10" s="529"/>
      <c r="S10" s="529"/>
      <c r="T10" s="529"/>
      <c r="U10" s="529"/>
      <c r="V10" s="529"/>
      <c r="W10" s="529"/>
      <c r="X10" s="529"/>
      <c r="Y10" s="529"/>
      <c r="Z10" s="529"/>
      <c r="AA10" s="533"/>
      <c r="AB10" s="478"/>
      <c r="AC10" s="559" t="s">
        <v>354</v>
      </c>
      <c r="AD10" s="560"/>
      <c r="AE10" s="535" t="s">
        <v>164</v>
      </c>
      <c r="AF10" s="536"/>
      <c r="AG10" s="81"/>
      <c r="AH10" s="81"/>
      <c r="AI10" s="81"/>
      <c r="AJ10" s="81"/>
      <c r="AK10" s="81"/>
      <c r="AL10" s="81"/>
      <c r="AM10" s="81"/>
      <c r="AN10" s="81"/>
      <c r="AO10" s="81"/>
      <c r="AP10" s="81"/>
      <c r="AQ10" s="81"/>
      <c r="AR10" s="81"/>
      <c r="AS10" s="81"/>
      <c r="AT10" s="81"/>
      <c r="AU10" s="81"/>
      <c r="AV10" s="81"/>
      <c r="AW10" s="81"/>
      <c r="AX10" s="81"/>
      <c r="AY10" s="81"/>
      <c r="AZ10" s="81"/>
      <c r="BA10" s="81"/>
      <c r="BB10" s="81"/>
      <c r="BC10" s="81"/>
      <c r="BD10" s="81"/>
      <c r="BE10" s="81"/>
      <c r="BF10" s="81"/>
      <c r="BG10" s="81"/>
      <c r="BH10" s="81"/>
      <c r="BI10" s="81"/>
      <c r="BJ10" s="81"/>
    </row>
    <row r="11" spans="1:62" s="1" customFormat="1" ht="15" customHeight="1" thickBot="1">
      <c r="A11" s="475"/>
      <c r="B11" s="530"/>
      <c r="C11" s="531"/>
      <c r="D11" s="531"/>
      <c r="E11" s="531"/>
      <c r="F11" s="531"/>
      <c r="G11" s="531"/>
      <c r="H11" s="531"/>
      <c r="I11" s="531"/>
      <c r="J11" s="531"/>
      <c r="K11" s="531"/>
      <c r="L11" s="531"/>
      <c r="M11" s="531"/>
      <c r="N11" s="531"/>
      <c r="O11" s="531"/>
      <c r="P11" s="531"/>
      <c r="Q11" s="531"/>
      <c r="R11" s="531"/>
      <c r="S11" s="531"/>
      <c r="T11" s="531"/>
      <c r="U11" s="531"/>
      <c r="V11" s="531"/>
      <c r="W11" s="531"/>
      <c r="X11" s="531"/>
      <c r="Y11" s="531"/>
      <c r="Z11" s="531"/>
      <c r="AA11" s="534"/>
      <c r="AB11" s="479"/>
      <c r="AC11" s="559" t="s">
        <v>356</v>
      </c>
      <c r="AD11" s="560"/>
      <c r="AE11" s="359" t="s">
        <v>418</v>
      </c>
      <c r="AF11" s="36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row>
    <row r="12" spans="1:62" s="1" customFormat="1" ht="9" customHeight="1">
      <c r="A12" s="14"/>
      <c r="B12" s="129"/>
      <c r="C12" s="129"/>
      <c r="D12" s="129"/>
      <c r="E12" s="129"/>
      <c r="F12" s="129"/>
      <c r="G12" s="129"/>
      <c r="H12" s="129"/>
      <c r="I12" s="129"/>
      <c r="J12" s="129"/>
      <c r="K12" s="129"/>
      <c r="L12" s="129"/>
      <c r="M12" s="129"/>
      <c r="N12" s="129"/>
      <c r="O12" s="129"/>
      <c r="P12" s="129"/>
      <c r="Q12" s="129"/>
      <c r="R12" s="129"/>
      <c r="S12" s="129"/>
      <c r="T12" s="129"/>
      <c r="U12" s="129"/>
      <c r="V12" s="129"/>
      <c r="W12" s="129"/>
      <c r="X12" s="129"/>
      <c r="Y12" s="129"/>
      <c r="Z12" s="129"/>
      <c r="AA12" s="129"/>
      <c r="AB12" s="129"/>
      <c r="AC12" s="81"/>
      <c r="AD12" s="81"/>
      <c r="AE12" s="81"/>
      <c r="AF12" s="81"/>
      <c r="AG12" s="81"/>
      <c r="AH12" s="81"/>
      <c r="AI12" s="81"/>
      <c r="AJ12" s="81"/>
      <c r="AK12" s="81"/>
      <c r="AL12" s="81"/>
      <c r="AM12" s="81"/>
      <c r="AN12" s="81"/>
      <c r="AO12" s="81"/>
      <c r="AP12" s="81"/>
      <c r="AQ12" s="81"/>
      <c r="AR12" s="81"/>
      <c r="AS12" s="81"/>
      <c r="AT12" s="81"/>
      <c r="AU12" s="81"/>
      <c r="AV12" s="81"/>
      <c r="AW12" s="81"/>
      <c r="AX12" s="81"/>
      <c r="AY12" s="81"/>
      <c r="AZ12" s="81"/>
      <c r="BA12" s="81"/>
      <c r="BB12" s="81"/>
      <c r="BC12" s="81"/>
      <c r="BD12" s="81"/>
      <c r="BE12" s="81"/>
      <c r="BF12" s="81"/>
      <c r="BG12" s="81"/>
      <c r="BH12" s="81"/>
      <c r="BI12" s="81"/>
      <c r="BJ12" s="81"/>
    </row>
    <row r="13" spans="1:62" s="26" customFormat="1" ht="16.5" customHeight="1" thickBot="1">
      <c r="C13" s="99"/>
      <c r="D13" s="99"/>
      <c r="E13" s="99"/>
      <c r="F13" s="99"/>
      <c r="G13" s="99"/>
      <c r="H13" s="99"/>
      <c r="I13" s="99"/>
      <c r="J13" s="99"/>
      <c r="K13" s="98"/>
      <c r="L13" s="98"/>
      <c r="M13" s="98"/>
      <c r="N13" s="98"/>
      <c r="O13" s="98"/>
      <c r="P13" s="120"/>
      <c r="Q13" s="120"/>
      <c r="R13" s="120"/>
      <c r="S13" s="120"/>
      <c r="T13" s="120"/>
      <c r="U13" s="120"/>
      <c r="V13" s="120"/>
      <c r="W13" s="120"/>
      <c r="X13" s="120"/>
      <c r="Y13" s="120"/>
      <c r="Z13" s="120"/>
      <c r="AA13" s="120"/>
      <c r="AB13" s="120"/>
      <c r="AC13" s="120"/>
      <c r="AD13" s="120"/>
      <c r="AE13" s="120"/>
      <c r="AF13" s="120"/>
      <c r="AG13" s="120"/>
      <c r="AH13" s="120"/>
      <c r="AI13" s="120"/>
      <c r="AJ13" s="120"/>
      <c r="AK13" s="120"/>
      <c r="AL13" s="120"/>
      <c r="AM13" s="120"/>
      <c r="AN13" s="120"/>
      <c r="AO13" s="120"/>
      <c r="AP13" s="120"/>
      <c r="AQ13" s="120"/>
      <c r="AR13" s="120"/>
      <c r="AS13" s="120"/>
      <c r="AT13" s="120"/>
      <c r="AU13" s="120"/>
      <c r="AV13" s="120"/>
      <c r="AW13" s="120"/>
      <c r="AX13" s="120"/>
      <c r="AY13" s="120"/>
      <c r="AZ13" s="120"/>
      <c r="BA13" s="120"/>
      <c r="BB13" s="120"/>
      <c r="BC13" s="120"/>
      <c r="BD13" s="120"/>
      <c r="BE13" s="120"/>
      <c r="BF13" s="120"/>
      <c r="BG13" s="120"/>
      <c r="BH13" s="120"/>
      <c r="BI13" s="120"/>
      <c r="BJ13" s="120"/>
    </row>
    <row r="14" spans="1:62" s="83" customFormat="1" ht="21.75" customHeight="1" thickBot="1">
      <c r="A14" s="386" t="s">
        <v>6</v>
      </c>
      <c r="B14" s="167" t="s">
        <v>170</v>
      </c>
      <c r="C14" s="130"/>
      <c r="D14" s="167" t="s">
        <v>172</v>
      </c>
      <c r="E14" s="131"/>
      <c r="F14" s="167" t="s">
        <v>173</v>
      </c>
      <c r="G14" s="131"/>
      <c r="H14" s="167" t="s">
        <v>174</v>
      </c>
      <c r="I14" s="132"/>
      <c r="J14" s="100"/>
      <c r="K14" s="385" t="s">
        <v>8</v>
      </c>
      <c r="L14" s="385"/>
      <c r="M14" s="561" t="s">
        <v>175</v>
      </c>
      <c r="N14" s="561"/>
      <c r="O14" s="561"/>
      <c r="P14" s="135"/>
      <c r="Q14" s="176"/>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row>
    <row r="15" spans="1:62" s="83" customFormat="1" ht="21.75" customHeight="1" thickBot="1">
      <c r="A15" s="386"/>
      <c r="B15" s="168" t="s">
        <v>176</v>
      </c>
      <c r="C15" s="133"/>
      <c r="D15" s="167" t="s">
        <v>177</v>
      </c>
      <c r="E15" s="134"/>
      <c r="F15" s="167" t="s">
        <v>178</v>
      </c>
      <c r="G15" s="134"/>
      <c r="H15" s="167" t="s">
        <v>179</v>
      </c>
      <c r="I15" s="132"/>
      <c r="J15" s="100"/>
      <c r="K15" s="385"/>
      <c r="L15" s="385"/>
      <c r="M15" s="561" t="s">
        <v>180</v>
      </c>
      <c r="N15" s="561"/>
      <c r="O15" s="561"/>
      <c r="P15" s="135"/>
      <c r="Q15" s="176"/>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row>
    <row r="16" spans="1:62" s="83" customFormat="1" ht="21.75" customHeight="1" thickBot="1">
      <c r="A16" s="386"/>
      <c r="B16" s="167" t="s">
        <v>181</v>
      </c>
      <c r="C16" s="130"/>
      <c r="D16" s="167" t="s">
        <v>182</v>
      </c>
      <c r="E16" s="134"/>
      <c r="F16" s="167" t="s">
        <v>183</v>
      </c>
      <c r="G16" s="134"/>
      <c r="H16" s="167" t="s">
        <v>184</v>
      </c>
      <c r="I16" s="132"/>
      <c r="K16" s="385"/>
      <c r="L16" s="385"/>
      <c r="M16" s="561" t="s">
        <v>185</v>
      </c>
      <c r="N16" s="561"/>
      <c r="O16" s="561"/>
      <c r="P16" s="135"/>
      <c r="Q16" s="176"/>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row>
    <row r="17" spans="1:62" s="83" customFormat="1" ht="21.75" customHeight="1" thickBot="1">
      <c r="A17" s="1"/>
      <c r="B17" s="1"/>
      <c r="C17" s="1"/>
      <c r="D17" s="1"/>
      <c r="E17" s="1"/>
      <c r="F17" s="1"/>
      <c r="G17" s="100"/>
      <c r="H17" s="100"/>
      <c r="I17" s="100"/>
      <c r="J17" s="100"/>
      <c r="K17" s="101"/>
      <c r="L17" s="101"/>
      <c r="M17" s="99"/>
      <c r="N17" s="99"/>
      <c r="O17" s="99"/>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row>
    <row r="18" spans="1:62" s="1" customFormat="1" ht="48" customHeight="1" thickBot="1">
      <c r="A18" s="406" t="s">
        <v>419</v>
      </c>
      <c r="B18" s="407"/>
      <c r="C18" s="407"/>
      <c r="D18" s="407"/>
      <c r="E18" s="407"/>
      <c r="F18" s="407"/>
      <c r="G18" s="407"/>
      <c r="H18" s="407"/>
      <c r="I18" s="407"/>
      <c r="J18" s="407"/>
      <c r="K18" s="407"/>
      <c r="L18" s="407"/>
      <c r="M18" s="407"/>
      <c r="N18" s="407"/>
      <c r="O18" s="407"/>
      <c r="P18" s="407"/>
      <c r="Q18" s="407"/>
      <c r="R18" s="407"/>
      <c r="S18" s="407"/>
      <c r="T18" s="407"/>
      <c r="U18" s="407"/>
      <c r="V18" s="407"/>
      <c r="W18" s="407"/>
      <c r="X18" s="407"/>
      <c r="Y18" s="407"/>
      <c r="Z18" s="407"/>
      <c r="AA18" s="407"/>
      <c r="AB18" s="407"/>
      <c r="AC18" s="407"/>
      <c r="AD18" s="407"/>
      <c r="AE18" s="407"/>
      <c r="AF18" s="408"/>
      <c r="AG18" s="121"/>
      <c r="AH18" s="121"/>
      <c r="AI18" s="121"/>
      <c r="AJ18" s="121"/>
      <c r="AK18" s="121"/>
      <c r="AL18" s="121"/>
      <c r="AM18" s="121"/>
      <c r="AN18" s="81"/>
      <c r="AO18" s="81"/>
      <c r="AP18" s="81"/>
      <c r="AQ18" s="81"/>
      <c r="AR18" s="81"/>
      <c r="AS18" s="81"/>
      <c r="AT18" s="81"/>
      <c r="AU18" s="81"/>
      <c r="AV18" s="81"/>
      <c r="AW18" s="81"/>
      <c r="AX18" s="81"/>
      <c r="AY18" s="81"/>
      <c r="AZ18" s="81"/>
      <c r="BA18" s="81"/>
      <c r="BB18" s="81"/>
      <c r="BC18" s="81"/>
      <c r="BD18" s="81"/>
      <c r="BE18" s="81"/>
      <c r="BF18" s="81"/>
      <c r="BG18" s="81"/>
      <c r="BH18" s="81"/>
      <c r="BI18" s="81"/>
      <c r="BJ18" s="81"/>
    </row>
    <row r="19" spans="1:62" s="1" customFormat="1" ht="50.25" customHeight="1" thickBot="1">
      <c r="A19" s="404" t="s">
        <v>420</v>
      </c>
      <c r="B19" s="405"/>
      <c r="C19" s="541"/>
      <c r="D19" s="541"/>
      <c r="E19" s="541"/>
      <c r="F19" s="541"/>
      <c r="G19" s="541"/>
      <c r="H19" s="541"/>
      <c r="I19" s="541"/>
      <c r="J19" s="541"/>
      <c r="K19" s="541"/>
      <c r="L19" s="541"/>
      <c r="M19" s="541"/>
      <c r="N19" s="541"/>
      <c r="O19" s="541"/>
      <c r="P19" s="541"/>
      <c r="Q19" s="541"/>
      <c r="R19" s="541"/>
      <c r="S19" s="541"/>
      <c r="T19" s="541"/>
      <c r="U19" s="541"/>
      <c r="V19" s="541"/>
      <c r="W19" s="541"/>
      <c r="X19" s="541"/>
      <c r="Y19" s="541"/>
      <c r="Z19" s="541"/>
      <c r="AA19" s="541"/>
      <c r="AB19" s="541"/>
      <c r="AC19" s="541"/>
      <c r="AD19" s="541"/>
      <c r="AE19" s="541"/>
      <c r="AF19" s="542"/>
      <c r="AG19" s="121"/>
      <c r="AH19" s="121"/>
      <c r="AI19" s="121"/>
      <c r="AJ19" s="121"/>
      <c r="AK19" s="121"/>
      <c r="AL19" s="121"/>
      <c r="AM19" s="121"/>
      <c r="AN19" s="81"/>
      <c r="AO19" s="81"/>
      <c r="AP19" s="81"/>
      <c r="AQ19" s="81"/>
      <c r="AR19" s="81"/>
      <c r="AS19" s="81"/>
      <c r="AT19" s="81"/>
      <c r="AU19" s="81"/>
      <c r="AV19" s="81"/>
      <c r="AW19" s="81"/>
      <c r="AX19" s="81"/>
      <c r="AY19" s="81"/>
      <c r="AZ19" s="81"/>
      <c r="BA19" s="81"/>
      <c r="BB19" s="81"/>
      <c r="BC19" s="81"/>
      <c r="BD19" s="81"/>
      <c r="BE19" s="81"/>
      <c r="BF19" s="81"/>
      <c r="BG19" s="81"/>
      <c r="BH19" s="81"/>
      <c r="BI19" s="81"/>
      <c r="BJ19" s="81"/>
    </row>
    <row r="20" spans="1:62" s="29" customFormat="1" ht="21.75" customHeight="1" thickBot="1">
      <c r="A20" s="423" t="s">
        <v>421</v>
      </c>
      <c r="B20" s="546" t="s">
        <v>422</v>
      </c>
      <c r="C20" s="468" t="s">
        <v>85</v>
      </c>
      <c r="D20" s="540"/>
      <c r="E20" s="540"/>
      <c r="F20" s="540"/>
      <c r="G20" s="540"/>
      <c r="H20" s="540"/>
      <c r="I20" s="540"/>
      <c r="J20" s="540"/>
      <c r="K20" s="540"/>
      <c r="L20" s="540"/>
      <c r="M20" s="540"/>
      <c r="N20" s="469"/>
      <c r="O20" s="537" t="s">
        <v>87</v>
      </c>
      <c r="P20" s="538"/>
      <c r="Q20" s="538"/>
      <c r="R20" s="538"/>
      <c r="S20" s="538"/>
      <c r="T20" s="538"/>
      <c r="U20" s="538"/>
      <c r="V20" s="538"/>
      <c r="W20" s="538"/>
      <c r="X20" s="538"/>
      <c r="Y20" s="538"/>
      <c r="Z20" s="538"/>
      <c r="AA20" s="538"/>
      <c r="AB20" s="538"/>
      <c r="AC20" s="538"/>
      <c r="AD20" s="538"/>
      <c r="AE20" s="538"/>
      <c r="AF20" s="539"/>
      <c r="AG20" s="121"/>
      <c r="AH20" s="121"/>
      <c r="AI20" s="121"/>
      <c r="AJ20" s="121"/>
      <c r="AK20" s="121"/>
      <c r="AL20" s="121"/>
      <c r="AM20" s="121"/>
      <c r="AN20" s="122"/>
      <c r="AO20" s="122"/>
      <c r="AP20" s="122"/>
      <c r="AQ20" s="122"/>
      <c r="AR20" s="122"/>
      <c r="AS20" s="122"/>
      <c r="AT20" s="122"/>
      <c r="AU20" s="122"/>
      <c r="AV20" s="122"/>
      <c r="AW20" s="122"/>
      <c r="AX20" s="122"/>
      <c r="AY20" s="122"/>
      <c r="AZ20" s="122"/>
      <c r="BA20" s="122"/>
      <c r="BB20" s="122"/>
      <c r="BC20" s="122"/>
      <c r="BD20" s="122"/>
      <c r="BE20" s="122"/>
      <c r="BF20" s="122"/>
      <c r="BG20" s="122"/>
      <c r="BH20" s="122"/>
      <c r="BI20" s="122"/>
      <c r="BJ20" s="122"/>
    </row>
    <row r="21" spans="1:62" s="29" customFormat="1" ht="21.75" customHeight="1" thickBot="1">
      <c r="A21" s="545"/>
      <c r="B21" s="546"/>
      <c r="C21" s="543" t="s">
        <v>203</v>
      </c>
      <c r="D21" s="544"/>
      <c r="E21" s="543" t="s">
        <v>209</v>
      </c>
      <c r="F21" s="544"/>
      <c r="G21" s="543" t="s">
        <v>212</v>
      </c>
      <c r="H21" s="544"/>
      <c r="I21" s="543" t="s">
        <v>216</v>
      </c>
      <c r="J21" s="544"/>
      <c r="K21" s="543" t="s">
        <v>220</v>
      </c>
      <c r="L21" s="544"/>
      <c r="M21" s="543" t="s">
        <v>223</v>
      </c>
      <c r="N21" s="544"/>
      <c r="O21" s="537" t="s">
        <v>203</v>
      </c>
      <c r="P21" s="538"/>
      <c r="Q21" s="539"/>
      <c r="R21" s="547" t="s">
        <v>209</v>
      </c>
      <c r="S21" s="548"/>
      <c r="T21" s="549"/>
      <c r="U21" s="547" t="s">
        <v>212</v>
      </c>
      <c r="V21" s="548"/>
      <c r="W21" s="549"/>
      <c r="X21" s="547" t="s">
        <v>216</v>
      </c>
      <c r="Y21" s="548"/>
      <c r="Z21" s="549"/>
      <c r="AA21" s="547" t="s">
        <v>220</v>
      </c>
      <c r="AB21" s="548"/>
      <c r="AC21" s="549"/>
      <c r="AD21" s="547" t="s">
        <v>223</v>
      </c>
      <c r="AE21" s="548"/>
      <c r="AF21" s="549"/>
      <c r="AG21" s="121"/>
      <c r="AH21" s="121"/>
      <c r="AI21" s="121"/>
      <c r="AJ21" s="121"/>
      <c r="AK21" s="121"/>
      <c r="AL21" s="121"/>
      <c r="AM21" s="121"/>
      <c r="AN21" s="122"/>
      <c r="AO21" s="122"/>
      <c r="AP21" s="122"/>
      <c r="AQ21" s="122"/>
      <c r="AR21" s="122"/>
      <c r="AS21" s="122"/>
      <c r="AT21" s="122"/>
      <c r="AU21" s="122"/>
      <c r="AV21" s="122"/>
      <c r="AW21" s="122"/>
      <c r="AX21" s="122"/>
      <c r="AY21" s="122"/>
      <c r="AZ21" s="122"/>
      <c r="BA21" s="122"/>
      <c r="BB21" s="122"/>
      <c r="BC21" s="122"/>
      <c r="BD21" s="122"/>
      <c r="BE21" s="122"/>
      <c r="BF21" s="122"/>
      <c r="BG21" s="122"/>
      <c r="BH21" s="122"/>
      <c r="BI21" s="122"/>
      <c r="BJ21" s="122"/>
    </row>
    <row r="22" spans="1:62" s="29" customFormat="1" ht="28.5" customHeight="1" thickBot="1">
      <c r="A22" s="545"/>
      <c r="B22" s="546"/>
      <c r="C22" s="126" t="s">
        <v>423</v>
      </c>
      <c r="D22" s="126" t="s">
        <v>424</v>
      </c>
      <c r="E22" s="126" t="s">
        <v>423</v>
      </c>
      <c r="F22" s="126" t="s">
        <v>424</v>
      </c>
      <c r="G22" s="126" t="s">
        <v>423</v>
      </c>
      <c r="H22" s="126" t="s">
        <v>424</v>
      </c>
      <c r="I22" s="126" t="s">
        <v>423</v>
      </c>
      <c r="J22" s="126" t="s">
        <v>424</v>
      </c>
      <c r="K22" s="126" t="s">
        <v>423</v>
      </c>
      <c r="L22" s="126" t="s">
        <v>424</v>
      </c>
      <c r="M22" s="126" t="s">
        <v>423</v>
      </c>
      <c r="N22" s="126" t="s">
        <v>424</v>
      </c>
      <c r="O22" s="127" t="s">
        <v>423</v>
      </c>
      <c r="P22" s="127" t="s">
        <v>425</v>
      </c>
      <c r="Q22" s="127" t="s">
        <v>28</v>
      </c>
      <c r="R22" s="127" t="s">
        <v>423</v>
      </c>
      <c r="S22" s="127" t="s">
        <v>425</v>
      </c>
      <c r="T22" s="127" t="s">
        <v>28</v>
      </c>
      <c r="U22" s="127" t="s">
        <v>423</v>
      </c>
      <c r="V22" s="127" t="s">
        <v>425</v>
      </c>
      <c r="W22" s="127" t="s">
        <v>28</v>
      </c>
      <c r="X22" s="127" t="s">
        <v>423</v>
      </c>
      <c r="Y22" s="127" t="s">
        <v>425</v>
      </c>
      <c r="Z22" s="127" t="s">
        <v>28</v>
      </c>
      <c r="AA22" s="127" t="s">
        <v>423</v>
      </c>
      <c r="AB22" s="127" t="s">
        <v>425</v>
      </c>
      <c r="AC22" s="127" t="s">
        <v>28</v>
      </c>
      <c r="AD22" s="127" t="s">
        <v>423</v>
      </c>
      <c r="AE22" s="127" t="s">
        <v>425</v>
      </c>
      <c r="AF22" s="127" t="s">
        <v>28</v>
      </c>
      <c r="AG22" s="121"/>
      <c r="AH22" s="121"/>
      <c r="AI22" s="121"/>
      <c r="AJ22" s="121"/>
      <c r="AK22" s="121"/>
      <c r="AL22" s="121"/>
      <c r="AM22" s="121"/>
      <c r="AN22" s="122"/>
      <c r="AO22" s="122"/>
      <c r="AP22" s="122"/>
      <c r="AQ22" s="122"/>
      <c r="AR22" s="122"/>
      <c r="AS22" s="122"/>
      <c r="AT22" s="122"/>
      <c r="AU22" s="122"/>
      <c r="AV22" s="122"/>
      <c r="AW22" s="122"/>
      <c r="AX22" s="122"/>
      <c r="AY22" s="122"/>
      <c r="AZ22" s="122"/>
      <c r="BA22" s="122"/>
      <c r="BB22" s="122"/>
      <c r="BC22" s="122"/>
      <c r="BD22" s="122"/>
      <c r="BE22" s="122"/>
      <c r="BF22" s="122"/>
      <c r="BG22" s="122"/>
      <c r="BH22" s="122"/>
      <c r="BI22" s="122"/>
      <c r="BJ22" s="122"/>
    </row>
    <row r="23" spans="1:62" s="29" customFormat="1" ht="15.75" customHeight="1">
      <c r="A23" s="545"/>
      <c r="B23" s="78" t="s">
        <v>426</v>
      </c>
      <c r="C23" s="139"/>
      <c r="D23" s="137"/>
      <c r="E23" s="139"/>
      <c r="F23" s="137"/>
      <c r="G23" s="139"/>
      <c r="H23" s="137"/>
      <c r="I23" s="139"/>
      <c r="J23" s="137"/>
      <c r="K23" s="139"/>
      <c r="L23" s="137"/>
      <c r="M23" s="139"/>
      <c r="N23" s="137"/>
      <c r="O23" s="76"/>
      <c r="P23" s="137"/>
      <c r="Q23" s="137"/>
      <c r="R23" s="76"/>
      <c r="S23" s="137"/>
      <c r="T23" s="137"/>
      <c r="U23" s="76"/>
      <c r="V23" s="137"/>
      <c r="W23" s="137"/>
      <c r="X23" s="76"/>
      <c r="Y23" s="137"/>
      <c r="Z23" s="137"/>
      <c r="AA23" s="76"/>
      <c r="AB23" s="137"/>
      <c r="AC23" s="137"/>
      <c r="AD23" s="76"/>
      <c r="AE23" s="177"/>
      <c r="AF23" s="140"/>
      <c r="AG23" s="121"/>
      <c r="AH23" s="121"/>
      <c r="AI23" s="121"/>
      <c r="AJ23" s="121"/>
      <c r="AK23" s="121"/>
      <c r="AL23" s="121"/>
      <c r="AM23" s="121"/>
      <c r="AN23" s="122"/>
      <c r="AO23" s="122"/>
      <c r="AP23" s="122"/>
      <c r="AQ23" s="122"/>
      <c r="AR23" s="122"/>
      <c r="AS23" s="122"/>
      <c r="AT23" s="122"/>
      <c r="AU23" s="122"/>
      <c r="AV23" s="122"/>
      <c r="AW23" s="122"/>
      <c r="AX23" s="122"/>
      <c r="AY23" s="122"/>
      <c r="AZ23" s="122"/>
      <c r="BA23" s="122"/>
      <c r="BB23" s="122"/>
      <c r="BC23" s="122"/>
      <c r="BD23" s="122"/>
      <c r="BE23" s="122"/>
      <c r="BF23" s="122"/>
      <c r="BG23" s="122"/>
      <c r="BH23" s="122"/>
      <c r="BI23" s="122"/>
      <c r="BJ23" s="122"/>
    </row>
    <row r="24" spans="1:62" s="29" customFormat="1" ht="15.75" customHeight="1">
      <c r="A24" s="545"/>
      <c r="B24" s="79" t="s">
        <v>427</v>
      </c>
      <c r="C24" s="76"/>
      <c r="D24" s="137"/>
      <c r="E24" s="76"/>
      <c r="F24" s="137"/>
      <c r="G24" s="76"/>
      <c r="H24" s="137"/>
      <c r="I24" s="76"/>
      <c r="J24" s="137"/>
      <c r="K24" s="76"/>
      <c r="L24" s="137"/>
      <c r="M24" s="76"/>
      <c r="N24" s="137"/>
      <c r="O24" s="76"/>
      <c r="P24" s="137"/>
      <c r="Q24" s="137"/>
      <c r="R24" s="76"/>
      <c r="S24" s="137"/>
      <c r="T24" s="137"/>
      <c r="U24" s="76"/>
      <c r="V24" s="137"/>
      <c r="W24" s="137"/>
      <c r="X24" s="76"/>
      <c r="Y24" s="137"/>
      <c r="Z24" s="137"/>
      <c r="AA24" s="76"/>
      <c r="AB24" s="137"/>
      <c r="AC24" s="137"/>
      <c r="AD24" s="76"/>
      <c r="AE24" s="177"/>
      <c r="AF24" s="140"/>
      <c r="AG24" s="121"/>
      <c r="AH24" s="121"/>
      <c r="AI24" s="121"/>
      <c r="AJ24" s="121"/>
      <c r="AK24" s="121"/>
      <c r="AL24" s="121"/>
      <c r="AM24" s="121"/>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row>
    <row r="25" spans="1:62" s="29" customFormat="1" ht="15.75" customHeight="1">
      <c r="A25" s="545"/>
      <c r="B25" s="79" t="s">
        <v>428</v>
      </c>
      <c r="C25" s="76"/>
      <c r="D25" s="137"/>
      <c r="E25" s="76"/>
      <c r="F25" s="137"/>
      <c r="G25" s="76"/>
      <c r="H25" s="137"/>
      <c r="I25" s="76"/>
      <c r="J25" s="137"/>
      <c r="K25" s="76"/>
      <c r="L25" s="137"/>
      <c r="M25" s="76"/>
      <c r="N25" s="137"/>
      <c r="O25" s="76"/>
      <c r="P25" s="137"/>
      <c r="Q25" s="137"/>
      <c r="R25" s="76"/>
      <c r="S25" s="137"/>
      <c r="T25" s="137"/>
      <c r="U25" s="76"/>
      <c r="V25" s="137"/>
      <c r="W25" s="137"/>
      <c r="X25" s="76"/>
      <c r="Y25" s="137"/>
      <c r="Z25" s="137"/>
      <c r="AA25" s="76"/>
      <c r="AB25" s="137"/>
      <c r="AC25" s="137"/>
      <c r="AD25" s="76"/>
      <c r="AE25" s="177"/>
      <c r="AF25" s="140"/>
      <c r="AG25" s="121"/>
      <c r="AH25" s="121"/>
      <c r="AI25" s="121"/>
      <c r="AJ25" s="121"/>
      <c r="AK25" s="121"/>
      <c r="AL25" s="121"/>
      <c r="AM25" s="121"/>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row>
    <row r="26" spans="1:62" s="29" customFormat="1" ht="15.75" customHeight="1">
      <c r="A26" s="545"/>
      <c r="B26" s="79" t="s">
        <v>429</v>
      </c>
      <c r="C26" s="76"/>
      <c r="D26" s="137"/>
      <c r="E26" s="76"/>
      <c r="F26" s="137"/>
      <c r="G26" s="76"/>
      <c r="H26" s="137"/>
      <c r="I26" s="76"/>
      <c r="J26" s="137"/>
      <c r="K26" s="76"/>
      <c r="L26" s="137"/>
      <c r="M26" s="76"/>
      <c r="N26" s="137"/>
      <c r="O26" s="76"/>
      <c r="P26" s="137"/>
      <c r="Q26" s="137"/>
      <c r="R26" s="76"/>
      <c r="S26" s="137"/>
      <c r="T26" s="137"/>
      <c r="U26" s="76"/>
      <c r="V26" s="137"/>
      <c r="W26" s="137"/>
      <c r="X26" s="76"/>
      <c r="Y26" s="137"/>
      <c r="Z26" s="137"/>
      <c r="AA26" s="76"/>
      <c r="AB26" s="137"/>
      <c r="AC26" s="137"/>
      <c r="AD26" s="76"/>
      <c r="AE26" s="177"/>
      <c r="AF26" s="140"/>
      <c r="AG26" s="121"/>
      <c r="AH26" s="121"/>
      <c r="AI26" s="121"/>
      <c r="AJ26" s="121"/>
      <c r="AK26" s="121"/>
      <c r="AL26" s="121"/>
      <c r="AM26" s="121"/>
      <c r="AN26" s="122"/>
      <c r="AO26" s="122"/>
      <c r="AP26" s="122"/>
      <c r="AQ26" s="122"/>
      <c r="AR26" s="122"/>
      <c r="AS26" s="122"/>
      <c r="AT26" s="122"/>
      <c r="AU26" s="122"/>
      <c r="AV26" s="122"/>
      <c r="AW26" s="122"/>
      <c r="AX26" s="122"/>
      <c r="AY26" s="122"/>
      <c r="AZ26" s="122"/>
      <c r="BA26" s="122"/>
      <c r="BB26" s="122"/>
      <c r="BC26" s="122"/>
      <c r="BD26" s="122"/>
      <c r="BE26" s="122"/>
      <c r="BF26" s="122"/>
      <c r="BG26" s="122"/>
      <c r="BH26" s="122"/>
      <c r="BI26" s="122"/>
      <c r="BJ26" s="122"/>
    </row>
    <row r="27" spans="1:62" s="29" customFormat="1" ht="15.75" customHeight="1">
      <c r="A27" s="545"/>
      <c r="B27" s="79" t="s">
        <v>430</v>
      </c>
      <c r="C27" s="76"/>
      <c r="D27" s="137"/>
      <c r="E27" s="76"/>
      <c r="F27" s="137"/>
      <c r="G27" s="76"/>
      <c r="H27" s="137"/>
      <c r="I27" s="76"/>
      <c r="J27" s="137"/>
      <c r="K27" s="76"/>
      <c r="L27" s="137"/>
      <c r="M27" s="76"/>
      <c r="N27" s="137"/>
      <c r="O27" s="76"/>
      <c r="P27" s="137"/>
      <c r="Q27" s="137"/>
      <c r="R27" s="76"/>
      <c r="S27" s="137"/>
      <c r="T27" s="137"/>
      <c r="U27" s="76"/>
      <c r="V27" s="137"/>
      <c r="W27" s="137"/>
      <c r="X27" s="76"/>
      <c r="Y27" s="137"/>
      <c r="Z27" s="137"/>
      <c r="AA27" s="76"/>
      <c r="AB27" s="137"/>
      <c r="AC27" s="137"/>
      <c r="AD27" s="76"/>
      <c r="AE27" s="177"/>
      <c r="AF27" s="140"/>
      <c r="AG27" s="121"/>
      <c r="AH27" s="121"/>
      <c r="AI27" s="121"/>
      <c r="AJ27" s="121"/>
      <c r="AK27" s="121"/>
      <c r="AL27" s="121"/>
      <c r="AM27" s="121"/>
      <c r="AN27" s="122"/>
      <c r="AO27" s="122"/>
      <c r="AP27" s="122"/>
      <c r="AQ27" s="122"/>
      <c r="AR27" s="122"/>
      <c r="AS27" s="122"/>
      <c r="AT27" s="122"/>
      <c r="AU27" s="122"/>
      <c r="AV27" s="122"/>
      <c r="AW27" s="122"/>
      <c r="AX27" s="122"/>
      <c r="AY27" s="122"/>
      <c r="AZ27" s="122"/>
      <c r="BA27" s="122"/>
      <c r="BB27" s="122"/>
      <c r="BC27" s="122"/>
      <c r="BD27" s="122"/>
      <c r="BE27" s="122"/>
      <c r="BF27" s="122"/>
      <c r="BG27" s="122"/>
      <c r="BH27" s="122"/>
      <c r="BI27" s="122"/>
      <c r="BJ27" s="122"/>
    </row>
    <row r="28" spans="1:62" s="29" customFormat="1" ht="15.75" customHeight="1">
      <c r="A28" s="545"/>
      <c r="B28" s="79" t="s">
        <v>431</v>
      </c>
      <c r="C28" s="76"/>
      <c r="D28" s="137"/>
      <c r="E28" s="76"/>
      <c r="F28" s="137"/>
      <c r="G28" s="76"/>
      <c r="H28" s="137"/>
      <c r="I28" s="76"/>
      <c r="J28" s="137"/>
      <c r="K28" s="76"/>
      <c r="L28" s="137"/>
      <c r="M28" s="76"/>
      <c r="N28" s="137"/>
      <c r="O28" s="76"/>
      <c r="P28" s="137"/>
      <c r="Q28" s="137"/>
      <c r="R28" s="76"/>
      <c r="S28" s="137"/>
      <c r="T28" s="137"/>
      <c r="U28" s="76"/>
      <c r="V28" s="137"/>
      <c r="W28" s="137"/>
      <c r="X28" s="76"/>
      <c r="Y28" s="137"/>
      <c r="Z28" s="137"/>
      <c r="AA28" s="76"/>
      <c r="AB28" s="137"/>
      <c r="AC28" s="137"/>
      <c r="AD28" s="76"/>
      <c r="AE28" s="177"/>
      <c r="AF28" s="140"/>
      <c r="AG28" s="121"/>
      <c r="AH28" s="121"/>
      <c r="AI28" s="121"/>
      <c r="AJ28" s="121"/>
      <c r="AK28" s="121"/>
      <c r="AL28" s="121"/>
      <c r="AM28" s="121"/>
      <c r="AN28" s="122"/>
      <c r="AO28" s="122"/>
      <c r="AP28" s="122"/>
      <c r="AQ28" s="122"/>
      <c r="AR28" s="122"/>
      <c r="AS28" s="122"/>
      <c r="AT28" s="122"/>
      <c r="AU28" s="122"/>
      <c r="AV28" s="122"/>
      <c r="AW28" s="122"/>
      <c r="AX28" s="122"/>
      <c r="AY28" s="122"/>
      <c r="AZ28" s="122"/>
      <c r="BA28" s="122"/>
      <c r="BB28" s="122"/>
      <c r="BC28" s="122"/>
      <c r="BD28" s="122"/>
      <c r="BE28" s="122"/>
      <c r="BF28" s="122"/>
      <c r="BG28" s="122"/>
      <c r="BH28" s="122"/>
      <c r="BI28" s="122"/>
      <c r="BJ28" s="122"/>
    </row>
    <row r="29" spans="1:62" s="29" customFormat="1" ht="15.75" customHeight="1">
      <c r="A29" s="545"/>
      <c r="B29" s="79" t="s">
        <v>432</v>
      </c>
      <c r="C29" s="76"/>
      <c r="D29" s="137"/>
      <c r="E29" s="76"/>
      <c r="F29" s="137"/>
      <c r="G29" s="76"/>
      <c r="H29" s="137"/>
      <c r="I29" s="76"/>
      <c r="J29" s="137"/>
      <c r="K29" s="76"/>
      <c r="L29" s="137"/>
      <c r="M29" s="76"/>
      <c r="N29" s="137"/>
      <c r="O29" s="76"/>
      <c r="P29" s="137"/>
      <c r="Q29" s="137"/>
      <c r="R29" s="76"/>
      <c r="S29" s="137"/>
      <c r="T29" s="137"/>
      <c r="U29" s="76"/>
      <c r="V29" s="137"/>
      <c r="W29" s="137"/>
      <c r="X29" s="76"/>
      <c r="Y29" s="137"/>
      <c r="Z29" s="137"/>
      <c r="AA29" s="76"/>
      <c r="AB29" s="137"/>
      <c r="AC29" s="137"/>
      <c r="AD29" s="76"/>
      <c r="AE29" s="177"/>
      <c r="AF29" s="140"/>
      <c r="AG29" s="121"/>
      <c r="AH29" s="121"/>
      <c r="AI29" s="121"/>
      <c r="AJ29" s="121"/>
      <c r="AK29" s="121"/>
      <c r="AL29" s="121"/>
      <c r="AM29" s="121"/>
      <c r="AN29" s="122"/>
      <c r="AO29" s="122"/>
      <c r="AP29" s="122"/>
      <c r="AQ29" s="122"/>
      <c r="AR29" s="122"/>
      <c r="AS29" s="122"/>
      <c r="AT29" s="122"/>
      <c r="AU29" s="122"/>
      <c r="AV29" s="122"/>
      <c r="AW29" s="122"/>
      <c r="AX29" s="122"/>
      <c r="AY29" s="122"/>
      <c r="AZ29" s="122"/>
      <c r="BA29" s="122"/>
      <c r="BB29" s="122"/>
      <c r="BC29" s="122"/>
      <c r="BD29" s="122"/>
      <c r="BE29" s="122"/>
      <c r="BF29" s="122"/>
      <c r="BG29" s="122"/>
      <c r="BH29" s="122"/>
      <c r="BI29" s="122"/>
      <c r="BJ29" s="122"/>
    </row>
    <row r="30" spans="1:62" s="29" customFormat="1" ht="15.75" customHeight="1">
      <c r="A30" s="545"/>
      <c r="B30" s="79" t="s">
        <v>433</v>
      </c>
      <c r="C30" s="76"/>
      <c r="D30" s="137"/>
      <c r="E30" s="76"/>
      <c r="F30" s="137"/>
      <c r="G30" s="76"/>
      <c r="H30" s="137"/>
      <c r="I30" s="76"/>
      <c r="J30" s="137"/>
      <c r="K30" s="76"/>
      <c r="L30" s="137"/>
      <c r="M30" s="76"/>
      <c r="N30" s="137"/>
      <c r="O30" s="76"/>
      <c r="P30" s="137"/>
      <c r="Q30" s="137"/>
      <c r="R30" s="76"/>
      <c r="S30" s="137"/>
      <c r="T30" s="137"/>
      <c r="U30" s="76"/>
      <c r="V30" s="137"/>
      <c r="W30" s="137"/>
      <c r="X30" s="76"/>
      <c r="Y30" s="137"/>
      <c r="Z30" s="137"/>
      <c r="AA30" s="76"/>
      <c r="AB30" s="137"/>
      <c r="AC30" s="137"/>
      <c r="AD30" s="76"/>
      <c r="AE30" s="177"/>
      <c r="AF30" s="140"/>
      <c r="AG30" s="121"/>
      <c r="AH30" s="121"/>
      <c r="AI30" s="121"/>
      <c r="AJ30" s="121"/>
      <c r="AK30" s="121"/>
      <c r="AL30" s="121"/>
      <c r="AM30" s="121"/>
      <c r="AN30" s="122"/>
      <c r="AO30" s="122"/>
      <c r="AP30" s="122"/>
      <c r="AQ30" s="122"/>
      <c r="AR30" s="122"/>
      <c r="AS30" s="122"/>
      <c r="AT30" s="122"/>
      <c r="AU30" s="122"/>
      <c r="AV30" s="122"/>
      <c r="AW30" s="122"/>
      <c r="AX30" s="122"/>
      <c r="AY30" s="122"/>
      <c r="AZ30" s="122"/>
      <c r="BA30" s="122"/>
      <c r="BB30" s="122"/>
      <c r="BC30" s="122"/>
      <c r="BD30" s="122"/>
      <c r="BE30" s="122"/>
      <c r="BF30" s="122"/>
      <c r="BG30" s="122"/>
      <c r="BH30" s="122"/>
      <c r="BI30" s="122"/>
      <c r="BJ30" s="122"/>
    </row>
    <row r="31" spans="1:62" s="29" customFormat="1" ht="15.75" customHeight="1">
      <c r="A31" s="545"/>
      <c r="B31" s="79" t="s">
        <v>434</v>
      </c>
      <c r="C31" s="76"/>
      <c r="D31" s="137"/>
      <c r="E31" s="76"/>
      <c r="F31" s="137"/>
      <c r="G31" s="76"/>
      <c r="H31" s="137"/>
      <c r="I31" s="76"/>
      <c r="J31" s="137"/>
      <c r="K31" s="76"/>
      <c r="L31" s="137"/>
      <c r="M31" s="76"/>
      <c r="N31" s="137"/>
      <c r="O31" s="76"/>
      <c r="P31" s="137"/>
      <c r="Q31" s="137"/>
      <c r="R31" s="76"/>
      <c r="S31" s="137"/>
      <c r="T31" s="137"/>
      <c r="U31" s="76"/>
      <c r="V31" s="137"/>
      <c r="W31" s="137"/>
      <c r="X31" s="76"/>
      <c r="Y31" s="137"/>
      <c r="Z31" s="137"/>
      <c r="AA31" s="76"/>
      <c r="AB31" s="137"/>
      <c r="AC31" s="137"/>
      <c r="AD31" s="76"/>
      <c r="AE31" s="177"/>
      <c r="AF31" s="140"/>
      <c r="AG31" s="121"/>
      <c r="AH31" s="121"/>
      <c r="AI31" s="121"/>
      <c r="AJ31" s="121"/>
      <c r="AK31" s="121"/>
      <c r="AL31" s="121"/>
      <c r="AM31" s="121"/>
      <c r="AN31" s="122"/>
      <c r="AO31" s="122"/>
      <c r="AP31" s="122"/>
      <c r="AQ31" s="122"/>
      <c r="AR31" s="122"/>
      <c r="AS31" s="122"/>
      <c r="AT31" s="122"/>
      <c r="AU31" s="122"/>
      <c r="AV31" s="122"/>
      <c r="AW31" s="122"/>
      <c r="AX31" s="122"/>
      <c r="AY31" s="122"/>
      <c r="AZ31" s="122"/>
      <c r="BA31" s="122"/>
      <c r="BB31" s="122"/>
      <c r="BC31" s="122"/>
      <c r="BD31" s="122"/>
      <c r="BE31" s="122"/>
      <c r="BF31" s="122"/>
      <c r="BG31" s="122"/>
      <c r="BH31" s="122"/>
      <c r="BI31" s="122"/>
      <c r="BJ31" s="122"/>
    </row>
    <row r="32" spans="1:62" s="29" customFormat="1" ht="15.75" customHeight="1">
      <c r="A32" s="545"/>
      <c r="B32" s="79" t="s">
        <v>435</v>
      </c>
      <c r="C32" s="76"/>
      <c r="D32" s="137"/>
      <c r="E32" s="76"/>
      <c r="F32" s="137"/>
      <c r="G32" s="76"/>
      <c r="H32" s="137"/>
      <c r="I32" s="76"/>
      <c r="J32" s="137"/>
      <c r="K32" s="76"/>
      <c r="L32" s="137"/>
      <c r="M32" s="76"/>
      <c r="N32" s="137"/>
      <c r="O32" s="76"/>
      <c r="P32" s="137"/>
      <c r="Q32" s="137"/>
      <c r="R32" s="76"/>
      <c r="S32" s="137"/>
      <c r="T32" s="137"/>
      <c r="U32" s="76"/>
      <c r="V32" s="137"/>
      <c r="W32" s="137"/>
      <c r="X32" s="76"/>
      <c r="Y32" s="137"/>
      <c r="Z32" s="137"/>
      <c r="AA32" s="76"/>
      <c r="AB32" s="137"/>
      <c r="AC32" s="137"/>
      <c r="AD32" s="76"/>
      <c r="AE32" s="177"/>
      <c r="AF32" s="140"/>
      <c r="AG32" s="121"/>
      <c r="AH32" s="121"/>
      <c r="AI32" s="121"/>
      <c r="AJ32" s="121"/>
      <c r="AK32" s="121"/>
      <c r="AL32" s="121"/>
      <c r="AM32" s="121"/>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row>
    <row r="33" spans="1:62" s="29" customFormat="1" ht="15.75" customHeight="1">
      <c r="A33" s="545"/>
      <c r="B33" s="79" t="s">
        <v>436</v>
      </c>
      <c r="C33" s="76"/>
      <c r="D33" s="137"/>
      <c r="E33" s="76"/>
      <c r="F33" s="137"/>
      <c r="G33" s="76"/>
      <c r="H33" s="137"/>
      <c r="I33" s="76"/>
      <c r="J33" s="137"/>
      <c r="K33" s="76"/>
      <c r="L33" s="137"/>
      <c r="M33" s="76"/>
      <c r="N33" s="137"/>
      <c r="O33" s="76"/>
      <c r="P33" s="137"/>
      <c r="Q33" s="137"/>
      <c r="R33" s="76"/>
      <c r="S33" s="137"/>
      <c r="T33" s="137"/>
      <c r="U33" s="76"/>
      <c r="V33" s="137"/>
      <c r="W33" s="137"/>
      <c r="X33" s="76"/>
      <c r="Y33" s="137"/>
      <c r="Z33" s="137"/>
      <c r="AA33" s="76"/>
      <c r="AB33" s="137"/>
      <c r="AC33" s="137"/>
      <c r="AD33" s="76"/>
      <c r="AE33" s="177"/>
      <c r="AF33" s="140"/>
      <c r="AG33" s="121"/>
      <c r="AH33" s="121"/>
      <c r="AI33" s="121"/>
      <c r="AJ33" s="121"/>
      <c r="AK33" s="121"/>
      <c r="AL33" s="121"/>
      <c r="AM33" s="121"/>
      <c r="AN33" s="122"/>
      <c r="AO33" s="122"/>
      <c r="AP33" s="122"/>
      <c r="AQ33" s="122"/>
      <c r="AR33" s="122"/>
      <c r="AS33" s="122"/>
      <c r="AT33" s="122"/>
      <c r="AU33" s="122"/>
      <c r="AV33" s="122"/>
      <c r="AW33" s="122"/>
      <c r="AX33" s="122"/>
      <c r="AY33" s="122"/>
      <c r="AZ33" s="122"/>
      <c r="BA33" s="122"/>
      <c r="BB33" s="122"/>
      <c r="BC33" s="122"/>
      <c r="BD33" s="122"/>
      <c r="BE33" s="122"/>
      <c r="BF33" s="122"/>
      <c r="BG33" s="122"/>
      <c r="BH33" s="122"/>
      <c r="BI33" s="122"/>
      <c r="BJ33" s="122"/>
    </row>
    <row r="34" spans="1:62" s="29" customFormat="1" ht="15.75" customHeight="1">
      <c r="A34" s="545"/>
      <c r="B34" s="79" t="s">
        <v>437</v>
      </c>
      <c r="C34" s="76"/>
      <c r="D34" s="137"/>
      <c r="E34" s="76"/>
      <c r="F34" s="137"/>
      <c r="G34" s="76"/>
      <c r="H34" s="137"/>
      <c r="I34" s="76"/>
      <c r="J34" s="137"/>
      <c r="K34" s="76"/>
      <c r="L34" s="137"/>
      <c r="M34" s="76"/>
      <c r="N34" s="137"/>
      <c r="O34" s="76"/>
      <c r="P34" s="137"/>
      <c r="Q34" s="137"/>
      <c r="R34" s="76"/>
      <c r="S34" s="137"/>
      <c r="T34" s="137"/>
      <c r="U34" s="76"/>
      <c r="V34" s="137"/>
      <c r="W34" s="137"/>
      <c r="X34" s="76"/>
      <c r="Y34" s="137"/>
      <c r="Z34" s="137"/>
      <c r="AA34" s="76"/>
      <c r="AB34" s="137"/>
      <c r="AC34" s="137"/>
      <c r="AD34" s="76"/>
      <c r="AE34" s="177"/>
      <c r="AF34" s="140"/>
      <c r="AG34" s="121"/>
      <c r="AH34" s="121"/>
      <c r="AI34" s="121"/>
      <c r="AJ34" s="121"/>
      <c r="AK34" s="121"/>
      <c r="AL34" s="121"/>
      <c r="AM34" s="121"/>
      <c r="AN34" s="122"/>
      <c r="AO34" s="122"/>
      <c r="AP34" s="122"/>
      <c r="AQ34" s="122"/>
      <c r="AR34" s="122"/>
      <c r="AS34" s="122"/>
      <c r="AT34" s="122"/>
      <c r="AU34" s="122"/>
      <c r="AV34" s="122"/>
      <c r="AW34" s="122"/>
      <c r="AX34" s="122"/>
      <c r="AY34" s="122"/>
      <c r="AZ34" s="122"/>
      <c r="BA34" s="122"/>
      <c r="BB34" s="122"/>
      <c r="BC34" s="122"/>
      <c r="BD34" s="122"/>
      <c r="BE34" s="122"/>
      <c r="BF34" s="122"/>
      <c r="BG34" s="122"/>
      <c r="BH34" s="122"/>
      <c r="BI34" s="122"/>
      <c r="BJ34" s="122"/>
    </row>
    <row r="35" spans="1:62" s="29" customFormat="1" ht="15.75" customHeight="1">
      <c r="A35" s="545"/>
      <c r="B35" s="79" t="s">
        <v>438</v>
      </c>
      <c r="C35" s="76"/>
      <c r="D35" s="137"/>
      <c r="E35" s="76"/>
      <c r="F35" s="137"/>
      <c r="G35" s="76"/>
      <c r="H35" s="137"/>
      <c r="I35" s="76"/>
      <c r="J35" s="137"/>
      <c r="K35" s="76"/>
      <c r="L35" s="137"/>
      <c r="M35" s="76"/>
      <c r="N35" s="137"/>
      <c r="O35" s="76"/>
      <c r="P35" s="137"/>
      <c r="Q35" s="137"/>
      <c r="R35" s="76"/>
      <c r="S35" s="137"/>
      <c r="T35" s="137"/>
      <c r="U35" s="76"/>
      <c r="V35" s="137"/>
      <c r="W35" s="137"/>
      <c r="X35" s="76"/>
      <c r="Y35" s="137"/>
      <c r="Z35" s="137"/>
      <c r="AA35" s="76"/>
      <c r="AB35" s="137"/>
      <c r="AC35" s="137"/>
      <c r="AD35" s="76"/>
      <c r="AE35" s="177"/>
      <c r="AF35" s="140"/>
      <c r="AG35" s="121"/>
      <c r="AH35" s="121"/>
      <c r="AI35" s="121"/>
      <c r="AJ35" s="121"/>
      <c r="AK35" s="121"/>
      <c r="AL35" s="121"/>
      <c r="AM35" s="121"/>
      <c r="AN35" s="122"/>
      <c r="AO35" s="122"/>
      <c r="AP35" s="122"/>
      <c r="AQ35" s="122"/>
      <c r="AR35" s="122"/>
      <c r="AS35" s="122"/>
      <c r="AT35" s="122"/>
      <c r="AU35" s="122"/>
      <c r="AV35" s="122"/>
      <c r="AW35" s="122"/>
      <c r="AX35" s="122"/>
      <c r="AY35" s="122"/>
      <c r="AZ35" s="122"/>
      <c r="BA35" s="122"/>
      <c r="BB35" s="122"/>
      <c r="BC35" s="122"/>
      <c r="BD35" s="122"/>
      <c r="BE35" s="122"/>
      <c r="BF35" s="122"/>
      <c r="BG35" s="122"/>
      <c r="BH35" s="122"/>
      <c r="BI35" s="122"/>
      <c r="BJ35" s="122"/>
    </row>
    <row r="36" spans="1:62" s="29" customFormat="1" ht="15.75" customHeight="1">
      <c r="A36" s="545"/>
      <c r="B36" s="79" t="s">
        <v>439</v>
      </c>
      <c r="C36" s="76"/>
      <c r="D36" s="137"/>
      <c r="E36" s="76"/>
      <c r="F36" s="137"/>
      <c r="G36" s="76"/>
      <c r="H36" s="137"/>
      <c r="I36" s="76"/>
      <c r="J36" s="137"/>
      <c r="K36" s="76"/>
      <c r="L36" s="137"/>
      <c r="M36" s="76"/>
      <c r="N36" s="137"/>
      <c r="O36" s="76"/>
      <c r="P36" s="137"/>
      <c r="Q36" s="137"/>
      <c r="R36" s="76"/>
      <c r="S36" s="137"/>
      <c r="T36" s="137"/>
      <c r="U36" s="76"/>
      <c r="V36" s="137"/>
      <c r="W36" s="137"/>
      <c r="X36" s="76"/>
      <c r="Y36" s="137"/>
      <c r="Z36" s="137"/>
      <c r="AA36" s="76"/>
      <c r="AB36" s="137"/>
      <c r="AC36" s="137"/>
      <c r="AD36" s="76"/>
      <c r="AE36" s="177"/>
      <c r="AF36" s="140"/>
      <c r="AG36" s="121"/>
      <c r="AH36" s="121"/>
      <c r="AI36" s="121"/>
      <c r="AJ36" s="121"/>
      <c r="AK36" s="121"/>
      <c r="AL36" s="121"/>
      <c r="AM36" s="121"/>
      <c r="AN36" s="122"/>
      <c r="AO36" s="122"/>
      <c r="AP36" s="122"/>
      <c r="AQ36" s="122"/>
      <c r="AR36" s="122"/>
      <c r="AS36" s="122"/>
      <c r="AT36" s="122"/>
      <c r="AU36" s="122"/>
      <c r="AV36" s="122"/>
      <c r="AW36" s="122"/>
      <c r="AX36" s="122"/>
      <c r="AY36" s="122"/>
      <c r="AZ36" s="122"/>
      <c r="BA36" s="122"/>
      <c r="BB36" s="122"/>
      <c r="BC36" s="122"/>
      <c r="BD36" s="122"/>
      <c r="BE36" s="122"/>
      <c r="BF36" s="122"/>
      <c r="BG36" s="122"/>
      <c r="BH36" s="122"/>
      <c r="BI36" s="122"/>
      <c r="BJ36" s="122"/>
    </row>
    <row r="37" spans="1:62" s="29" customFormat="1" ht="15.75" customHeight="1">
      <c r="A37" s="545"/>
      <c r="B37" s="79" t="s">
        <v>440</v>
      </c>
      <c r="C37" s="76"/>
      <c r="D37" s="137"/>
      <c r="E37" s="76"/>
      <c r="F37" s="137"/>
      <c r="G37" s="76"/>
      <c r="H37" s="137"/>
      <c r="I37" s="76"/>
      <c r="J37" s="137"/>
      <c r="K37" s="76"/>
      <c r="L37" s="137"/>
      <c r="M37" s="76"/>
      <c r="N37" s="137"/>
      <c r="O37" s="76"/>
      <c r="P37" s="137"/>
      <c r="Q37" s="137"/>
      <c r="R37" s="76"/>
      <c r="S37" s="137"/>
      <c r="T37" s="137"/>
      <c r="U37" s="76"/>
      <c r="V37" s="137"/>
      <c r="W37" s="137"/>
      <c r="X37" s="76"/>
      <c r="Y37" s="137"/>
      <c r="Z37" s="137"/>
      <c r="AA37" s="76"/>
      <c r="AB37" s="137"/>
      <c r="AC37" s="137"/>
      <c r="AD37" s="76"/>
      <c r="AE37" s="177"/>
      <c r="AF37" s="140"/>
      <c r="AG37" s="121"/>
      <c r="AH37" s="121"/>
      <c r="AI37" s="121"/>
      <c r="AJ37" s="121"/>
      <c r="AK37" s="121"/>
      <c r="AL37" s="121"/>
      <c r="AM37" s="121"/>
      <c r="AN37" s="122"/>
      <c r="AO37" s="122"/>
      <c r="AP37" s="122"/>
      <c r="AQ37" s="122"/>
      <c r="AR37" s="122"/>
      <c r="AS37" s="122"/>
      <c r="AT37" s="122"/>
      <c r="AU37" s="122"/>
      <c r="AV37" s="122"/>
      <c r="AW37" s="122"/>
      <c r="AX37" s="122"/>
      <c r="AY37" s="122"/>
      <c r="AZ37" s="122"/>
      <c r="BA37" s="122"/>
      <c r="BB37" s="122"/>
      <c r="BC37" s="122"/>
      <c r="BD37" s="122"/>
      <c r="BE37" s="122"/>
      <c r="BF37" s="122"/>
      <c r="BG37" s="122"/>
      <c r="BH37" s="122"/>
      <c r="BI37" s="122"/>
      <c r="BJ37" s="122"/>
    </row>
    <row r="38" spans="1:62" s="29" customFormat="1" ht="15.75" customHeight="1">
      <c r="A38" s="545"/>
      <c r="B38" s="79" t="s">
        <v>441</v>
      </c>
      <c r="C38" s="76"/>
      <c r="D38" s="137"/>
      <c r="E38" s="76"/>
      <c r="F38" s="137"/>
      <c r="G38" s="76"/>
      <c r="H38" s="137"/>
      <c r="I38" s="76"/>
      <c r="J38" s="137"/>
      <c r="K38" s="76"/>
      <c r="L38" s="137"/>
      <c r="M38" s="76"/>
      <c r="N38" s="137"/>
      <c r="O38" s="76"/>
      <c r="P38" s="137"/>
      <c r="Q38" s="137"/>
      <c r="R38" s="76"/>
      <c r="S38" s="137"/>
      <c r="T38" s="137"/>
      <c r="U38" s="76"/>
      <c r="V38" s="137"/>
      <c r="W38" s="137"/>
      <c r="X38" s="76"/>
      <c r="Y38" s="137"/>
      <c r="Z38" s="137"/>
      <c r="AA38" s="76"/>
      <c r="AB38" s="137"/>
      <c r="AC38" s="137"/>
      <c r="AD38" s="76"/>
      <c r="AE38" s="177"/>
      <c r="AF38" s="140"/>
      <c r="AG38" s="121"/>
      <c r="AH38" s="121"/>
      <c r="AI38" s="121"/>
      <c r="AJ38" s="121"/>
      <c r="AK38" s="121"/>
      <c r="AL38" s="121"/>
      <c r="AM38" s="121"/>
      <c r="AN38" s="122"/>
      <c r="AO38" s="122"/>
      <c r="AP38" s="122"/>
      <c r="AQ38" s="122"/>
      <c r="AR38" s="122"/>
      <c r="AS38" s="122"/>
      <c r="AT38" s="122"/>
      <c r="AU38" s="122"/>
      <c r="AV38" s="122"/>
      <c r="AW38" s="122"/>
      <c r="AX38" s="122"/>
      <c r="AY38" s="122"/>
      <c r="AZ38" s="122"/>
      <c r="BA38" s="122"/>
      <c r="BB38" s="122"/>
      <c r="BC38" s="122"/>
      <c r="BD38" s="122"/>
      <c r="BE38" s="122"/>
      <c r="BF38" s="122"/>
      <c r="BG38" s="122"/>
      <c r="BH38" s="122"/>
      <c r="BI38" s="122"/>
      <c r="BJ38" s="122"/>
    </row>
    <row r="39" spans="1:62" s="29" customFormat="1" ht="15.75" customHeight="1">
      <c r="A39" s="545"/>
      <c r="B39" s="79" t="s">
        <v>442</v>
      </c>
      <c r="C39" s="76"/>
      <c r="D39" s="137"/>
      <c r="E39" s="76"/>
      <c r="F39" s="137"/>
      <c r="G39" s="76"/>
      <c r="H39" s="137"/>
      <c r="I39" s="76"/>
      <c r="J39" s="137"/>
      <c r="K39" s="76"/>
      <c r="L39" s="137"/>
      <c r="M39" s="76"/>
      <c r="N39" s="137"/>
      <c r="O39" s="76"/>
      <c r="P39" s="137"/>
      <c r="Q39" s="137"/>
      <c r="R39" s="76"/>
      <c r="S39" s="137"/>
      <c r="T39" s="137"/>
      <c r="U39" s="76"/>
      <c r="V39" s="137"/>
      <c r="W39" s="137"/>
      <c r="X39" s="76"/>
      <c r="Y39" s="137"/>
      <c r="Z39" s="137"/>
      <c r="AA39" s="76"/>
      <c r="AB39" s="137"/>
      <c r="AC39" s="137"/>
      <c r="AD39" s="76"/>
      <c r="AE39" s="177"/>
      <c r="AF39" s="140"/>
      <c r="AG39" s="121"/>
      <c r="AH39" s="121"/>
      <c r="AI39" s="121"/>
      <c r="AJ39" s="121"/>
      <c r="AK39" s="121"/>
      <c r="AL39" s="121"/>
      <c r="AM39" s="121"/>
      <c r="AN39" s="122"/>
      <c r="AO39" s="122"/>
      <c r="AP39" s="122"/>
      <c r="AQ39" s="122"/>
      <c r="AR39" s="122"/>
      <c r="AS39" s="122"/>
      <c r="AT39" s="122"/>
      <c r="AU39" s="122"/>
      <c r="AV39" s="122"/>
      <c r="AW39" s="122"/>
      <c r="AX39" s="122"/>
      <c r="AY39" s="122"/>
      <c r="AZ39" s="122"/>
      <c r="BA39" s="122"/>
      <c r="BB39" s="122"/>
      <c r="BC39" s="122"/>
      <c r="BD39" s="122"/>
      <c r="BE39" s="122"/>
      <c r="BF39" s="122"/>
      <c r="BG39" s="122"/>
      <c r="BH39" s="122"/>
      <c r="BI39" s="122"/>
      <c r="BJ39" s="122"/>
    </row>
    <row r="40" spans="1:62" s="29" customFormat="1" ht="15.75" customHeight="1">
      <c r="A40" s="545"/>
      <c r="B40" s="79" t="s">
        <v>443</v>
      </c>
      <c r="C40" s="76"/>
      <c r="D40" s="137"/>
      <c r="E40" s="76"/>
      <c r="F40" s="137"/>
      <c r="G40" s="76"/>
      <c r="H40" s="137"/>
      <c r="I40" s="76"/>
      <c r="J40" s="137"/>
      <c r="K40" s="76"/>
      <c r="L40" s="137"/>
      <c r="M40" s="76"/>
      <c r="N40" s="137"/>
      <c r="O40" s="76"/>
      <c r="P40" s="137"/>
      <c r="Q40" s="137"/>
      <c r="R40" s="76"/>
      <c r="S40" s="137"/>
      <c r="T40" s="137"/>
      <c r="U40" s="76"/>
      <c r="V40" s="137"/>
      <c r="W40" s="137"/>
      <c r="X40" s="76"/>
      <c r="Y40" s="137"/>
      <c r="Z40" s="137"/>
      <c r="AA40" s="76"/>
      <c r="AB40" s="137"/>
      <c r="AC40" s="137"/>
      <c r="AD40" s="76"/>
      <c r="AE40" s="177"/>
      <c r="AF40" s="140"/>
      <c r="AG40" s="121"/>
      <c r="AH40" s="121"/>
      <c r="AI40" s="121"/>
      <c r="AJ40" s="121"/>
      <c r="AK40" s="121"/>
      <c r="AL40" s="121"/>
      <c r="AM40" s="121"/>
      <c r="AN40" s="122"/>
      <c r="AO40" s="122"/>
      <c r="AP40" s="122"/>
      <c r="AQ40" s="122"/>
      <c r="AR40" s="122"/>
      <c r="AS40" s="122"/>
      <c r="AT40" s="122"/>
      <c r="AU40" s="122"/>
      <c r="AV40" s="122"/>
      <c r="AW40" s="122"/>
      <c r="AX40" s="122"/>
      <c r="AY40" s="122"/>
      <c r="AZ40" s="122"/>
      <c r="BA40" s="122"/>
      <c r="BB40" s="122"/>
      <c r="BC40" s="122"/>
      <c r="BD40" s="122"/>
      <c r="BE40" s="122"/>
      <c r="BF40" s="122"/>
      <c r="BG40" s="122"/>
      <c r="BH40" s="122"/>
      <c r="BI40" s="122"/>
      <c r="BJ40" s="122"/>
    </row>
    <row r="41" spans="1:62" s="29" customFormat="1" ht="15.75" customHeight="1">
      <c r="A41" s="545"/>
      <c r="B41" s="79" t="s">
        <v>444</v>
      </c>
      <c r="C41" s="76"/>
      <c r="D41" s="137"/>
      <c r="E41" s="76"/>
      <c r="F41" s="137"/>
      <c r="G41" s="76"/>
      <c r="H41" s="137"/>
      <c r="I41" s="76"/>
      <c r="J41" s="137"/>
      <c r="K41" s="76"/>
      <c r="L41" s="137"/>
      <c r="M41" s="76"/>
      <c r="N41" s="137"/>
      <c r="O41" s="76"/>
      <c r="P41" s="137"/>
      <c r="Q41" s="137"/>
      <c r="R41" s="76"/>
      <c r="S41" s="137"/>
      <c r="T41" s="137"/>
      <c r="U41" s="76"/>
      <c r="V41" s="137"/>
      <c r="W41" s="137"/>
      <c r="X41" s="76"/>
      <c r="Y41" s="137"/>
      <c r="Z41" s="137"/>
      <c r="AA41" s="76"/>
      <c r="AB41" s="137"/>
      <c r="AC41" s="137"/>
      <c r="AD41" s="76"/>
      <c r="AE41" s="177"/>
      <c r="AF41" s="140"/>
      <c r="AG41" s="121"/>
      <c r="AH41" s="121"/>
      <c r="AI41" s="121"/>
      <c r="AJ41" s="121"/>
      <c r="AK41" s="121"/>
      <c r="AL41" s="121"/>
      <c r="AM41" s="121"/>
      <c r="AN41" s="122"/>
      <c r="AO41" s="122"/>
      <c r="AP41" s="122"/>
      <c r="AQ41" s="122"/>
      <c r="AR41" s="122"/>
      <c r="AS41" s="122"/>
      <c r="AT41" s="122"/>
      <c r="AU41" s="122"/>
      <c r="AV41" s="122"/>
      <c r="AW41" s="122"/>
      <c r="AX41" s="122"/>
      <c r="AY41" s="122"/>
      <c r="AZ41" s="122"/>
      <c r="BA41" s="122"/>
      <c r="BB41" s="122"/>
      <c r="BC41" s="122"/>
      <c r="BD41" s="122"/>
      <c r="BE41" s="122"/>
      <c r="BF41" s="122"/>
      <c r="BG41" s="122"/>
      <c r="BH41" s="122"/>
      <c r="BI41" s="122"/>
      <c r="BJ41" s="122"/>
    </row>
    <row r="42" spans="1:62" s="29" customFormat="1" ht="15.75" customHeight="1">
      <c r="A42" s="545"/>
      <c r="B42" s="79" t="s">
        <v>445</v>
      </c>
      <c r="C42" s="76"/>
      <c r="D42" s="137"/>
      <c r="E42" s="76"/>
      <c r="F42" s="137"/>
      <c r="G42" s="76"/>
      <c r="H42" s="137"/>
      <c r="I42" s="76"/>
      <c r="J42" s="137"/>
      <c r="K42" s="76"/>
      <c r="L42" s="137"/>
      <c r="M42" s="76"/>
      <c r="N42" s="137"/>
      <c r="O42" s="76"/>
      <c r="P42" s="137"/>
      <c r="Q42" s="137"/>
      <c r="R42" s="76"/>
      <c r="S42" s="137"/>
      <c r="T42" s="137"/>
      <c r="U42" s="76"/>
      <c r="V42" s="137"/>
      <c r="W42" s="137"/>
      <c r="X42" s="76"/>
      <c r="Y42" s="137"/>
      <c r="Z42" s="137"/>
      <c r="AA42" s="76"/>
      <c r="AB42" s="137"/>
      <c r="AC42" s="137"/>
      <c r="AD42" s="76"/>
      <c r="AE42" s="177"/>
      <c r="AF42" s="140"/>
      <c r="AG42" s="121"/>
      <c r="AH42" s="121"/>
      <c r="AI42" s="121"/>
      <c r="AJ42" s="121"/>
      <c r="AK42" s="121"/>
      <c r="AL42" s="121"/>
      <c r="AM42" s="121"/>
      <c r="AN42" s="122"/>
      <c r="AO42" s="122"/>
      <c r="AP42" s="122"/>
      <c r="AQ42" s="122"/>
      <c r="AR42" s="122"/>
      <c r="AS42" s="122"/>
      <c r="AT42" s="122"/>
      <c r="AU42" s="122"/>
      <c r="AV42" s="122"/>
      <c r="AW42" s="122"/>
      <c r="AX42" s="122"/>
      <c r="AY42" s="122"/>
      <c r="AZ42" s="122"/>
      <c r="BA42" s="122"/>
      <c r="BB42" s="122"/>
      <c r="BC42" s="122"/>
      <c r="BD42" s="122"/>
      <c r="BE42" s="122"/>
      <c r="BF42" s="122"/>
      <c r="BG42" s="122"/>
      <c r="BH42" s="122"/>
      <c r="BI42" s="122"/>
      <c r="BJ42" s="122"/>
    </row>
    <row r="43" spans="1:62" s="29" customFormat="1" ht="29.25" customHeight="1" thickBot="1">
      <c r="A43" s="424"/>
      <c r="B43" s="77" t="s">
        <v>362</v>
      </c>
      <c r="C43" s="136"/>
      <c r="D43" s="138"/>
      <c r="E43" s="136"/>
      <c r="F43" s="138"/>
      <c r="G43" s="136"/>
      <c r="H43" s="138"/>
      <c r="I43" s="136"/>
      <c r="J43" s="138"/>
      <c r="K43" s="136"/>
      <c r="L43" s="138"/>
      <c r="M43" s="136"/>
      <c r="N43" s="138"/>
      <c r="O43" s="136"/>
      <c r="P43" s="138"/>
      <c r="Q43" s="138"/>
      <c r="R43" s="136"/>
      <c r="S43" s="138"/>
      <c r="T43" s="138"/>
      <c r="U43" s="136"/>
      <c r="V43" s="138"/>
      <c r="W43" s="138"/>
      <c r="X43" s="136"/>
      <c r="Y43" s="138"/>
      <c r="Z43" s="138"/>
      <c r="AA43" s="136"/>
      <c r="AB43" s="138"/>
      <c r="AC43" s="138"/>
      <c r="AD43" s="136"/>
      <c r="AE43" s="178"/>
      <c r="AF43" s="141"/>
      <c r="AG43" s="121"/>
      <c r="AH43" s="121"/>
      <c r="AI43" s="121"/>
      <c r="AJ43" s="121"/>
      <c r="AK43" s="121"/>
      <c r="AL43" s="121"/>
      <c r="AM43" s="121"/>
      <c r="AN43" s="122"/>
      <c r="AO43" s="122"/>
      <c r="AP43" s="122"/>
      <c r="AQ43" s="122"/>
      <c r="AR43" s="122"/>
      <c r="AS43" s="122"/>
      <c r="AT43" s="122"/>
      <c r="AU43" s="122"/>
      <c r="AV43" s="122"/>
      <c r="AW43" s="122"/>
      <c r="AX43" s="122"/>
      <c r="AY43" s="122"/>
      <c r="AZ43" s="122"/>
      <c r="BA43" s="122"/>
      <c r="BB43" s="122"/>
      <c r="BC43" s="122"/>
      <c r="BD43" s="122"/>
      <c r="BE43" s="122"/>
      <c r="BF43" s="122"/>
      <c r="BG43" s="122"/>
      <c r="BH43" s="122"/>
      <c r="BI43" s="122"/>
      <c r="BJ43" s="122"/>
    </row>
    <row r="44" spans="1:62" s="1" customFormat="1" ht="24" customHeight="1" thickBot="1">
      <c r="K44" s="96"/>
      <c r="L44" s="96"/>
      <c r="M44" s="96"/>
      <c r="N44" s="96"/>
      <c r="O44" s="96"/>
      <c r="AG44" s="121"/>
      <c r="AH44" s="121"/>
      <c r="AI44" s="121"/>
      <c r="AJ44" s="121"/>
      <c r="AK44" s="121"/>
      <c r="AL44" s="121"/>
      <c r="AM44" s="121"/>
      <c r="AN44" s="81"/>
      <c r="AO44" s="81"/>
      <c r="AP44" s="81"/>
      <c r="AQ44" s="81"/>
      <c r="AR44" s="81"/>
      <c r="AS44" s="81"/>
      <c r="AT44" s="81"/>
      <c r="AU44" s="81"/>
      <c r="AV44" s="81"/>
      <c r="AW44" s="81"/>
      <c r="AX44" s="81"/>
      <c r="AY44" s="81"/>
      <c r="AZ44" s="81"/>
      <c r="BA44" s="81"/>
      <c r="BB44" s="81"/>
      <c r="BC44" s="81"/>
      <c r="BD44" s="81"/>
      <c r="BE44" s="81"/>
      <c r="BF44" s="81"/>
      <c r="BG44" s="81"/>
      <c r="BH44" s="81"/>
      <c r="BI44" s="81"/>
      <c r="BJ44" s="81"/>
    </row>
    <row r="45" spans="1:62" s="1" customFormat="1" ht="24" customHeight="1" thickBot="1">
      <c r="A45" s="423" t="s">
        <v>446</v>
      </c>
      <c r="B45" s="562" t="s">
        <v>422</v>
      </c>
      <c r="C45" s="468" t="s">
        <v>85</v>
      </c>
      <c r="D45" s="540"/>
      <c r="E45" s="540"/>
      <c r="F45" s="540"/>
      <c r="G45" s="540"/>
      <c r="H45" s="540"/>
      <c r="I45" s="540"/>
      <c r="J45" s="540"/>
      <c r="K45" s="540"/>
      <c r="L45" s="540"/>
      <c r="M45" s="540"/>
      <c r="N45" s="469"/>
      <c r="O45" s="537" t="s">
        <v>87</v>
      </c>
      <c r="P45" s="538"/>
      <c r="Q45" s="538"/>
      <c r="R45" s="538"/>
      <c r="S45" s="538"/>
      <c r="T45" s="538"/>
      <c r="U45" s="538"/>
      <c r="V45" s="538"/>
      <c r="W45" s="538"/>
      <c r="X45" s="538"/>
      <c r="Y45" s="538"/>
      <c r="Z45" s="538"/>
      <c r="AA45" s="538"/>
      <c r="AB45" s="538"/>
      <c r="AC45" s="538"/>
      <c r="AD45" s="538"/>
      <c r="AE45" s="538"/>
      <c r="AF45" s="539"/>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row>
    <row r="46" spans="1:62" s="1" customFormat="1" ht="24" customHeight="1" thickBot="1">
      <c r="A46" s="545"/>
      <c r="B46" s="563"/>
      <c r="C46" s="468" t="s">
        <v>228</v>
      </c>
      <c r="D46" s="469"/>
      <c r="E46" s="468" t="s">
        <v>232</v>
      </c>
      <c r="F46" s="469"/>
      <c r="G46" s="468" t="s">
        <v>233</v>
      </c>
      <c r="H46" s="469"/>
      <c r="I46" s="468" t="s">
        <v>234</v>
      </c>
      <c r="J46" s="469"/>
      <c r="K46" s="468" t="s">
        <v>415</v>
      </c>
      <c r="L46" s="469"/>
      <c r="M46" s="468" t="s">
        <v>236</v>
      </c>
      <c r="N46" s="469"/>
      <c r="O46" s="537" t="s">
        <v>228</v>
      </c>
      <c r="P46" s="538"/>
      <c r="Q46" s="539"/>
      <c r="R46" s="537" t="s">
        <v>232</v>
      </c>
      <c r="S46" s="538"/>
      <c r="T46" s="539"/>
      <c r="U46" s="537" t="s">
        <v>233</v>
      </c>
      <c r="V46" s="538"/>
      <c r="W46" s="539"/>
      <c r="X46" s="537" t="s">
        <v>234</v>
      </c>
      <c r="Y46" s="538"/>
      <c r="Z46" s="539"/>
      <c r="AA46" s="537" t="s">
        <v>415</v>
      </c>
      <c r="AB46" s="538"/>
      <c r="AC46" s="539"/>
      <c r="AD46" s="537" t="s">
        <v>236</v>
      </c>
      <c r="AE46" s="538"/>
      <c r="AF46" s="539"/>
      <c r="AG46" s="81"/>
      <c r="AH46" s="81"/>
      <c r="AI46" s="81"/>
      <c r="AJ46" s="81"/>
      <c r="AK46" s="81"/>
      <c r="AL46" s="81"/>
      <c r="AM46" s="81"/>
      <c r="AN46" s="81"/>
      <c r="AO46" s="81"/>
      <c r="AP46" s="81"/>
      <c r="AQ46" s="81"/>
      <c r="AR46" s="81"/>
      <c r="AS46" s="81"/>
      <c r="AT46" s="81"/>
      <c r="AU46" s="81"/>
      <c r="AV46" s="81"/>
      <c r="AW46" s="81"/>
      <c r="AX46" s="81"/>
      <c r="AY46" s="81"/>
      <c r="AZ46" s="81"/>
      <c r="BA46" s="81"/>
      <c r="BB46" s="81"/>
      <c r="BC46" s="81"/>
      <c r="BD46" s="81"/>
      <c r="BE46" s="81"/>
      <c r="BF46" s="81"/>
      <c r="BG46" s="81"/>
      <c r="BH46" s="81"/>
      <c r="BI46" s="81"/>
      <c r="BJ46" s="81"/>
    </row>
    <row r="47" spans="1:62" s="1" customFormat="1" ht="29.25" customHeight="1" thickBot="1">
      <c r="A47" s="545"/>
      <c r="B47" s="564"/>
      <c r="C47" s="142" t="s">
        <v>423</v>
      </c>
      <c r="D47" s="124" t="s">
        <v>424</v>
      </c>
      <c r="E47" s="142" t="s">
        <v>423</v>
      </c>
      <c r="F47" s="124" t="s">
        <v>424</v>
      </c>
      <c r="G47" s="142" t="s">
        <v>423</v>
      </c>
      <c r="H47" s="124" t="s">
        <v>424</v>
      </c>
      <c r="I47" s="142" t="s">
        <v>423</v>
      </c>
      <c r="J47" s="124" t="s">
        <v>424</v>
      </c>
      <c r="K47" s="142" t="s">
        <v>423</v>
      </c>
      <c r="L47" s="124" t="s">
        <v>424</v>
      </c>
      <c r="M47" s="142" t="s">
        <v>423</v>
      </c>
      <c r="N47" s="124" t="s">
        <v>424</v>
      </c>
      <c r="O47" s="127" t="s">
        <v>423</v>
      </c>
      <c r="P47" s="127" t="s">
        <v>425</v>
      </c>
      <c r="Q47" s="127" t="s">
        <v>28</v>
      </c>
      <c r="R47" s="127" t="s">
        <v>423</v>
      </c>
      <c r="S47" s="127" t="s">
        <v>425</v>
      </c>
      <c r="T47" s="127" t="s">
        <v>28</v>
      </c>
      <c r="U47" s="127" t="s">
        <v>423</v>
      </c>
      <c r="V47" s="127" t="s">
        <v>425</v>
      </c>
      <c r="W47" s="127" t="s">
        <v>28</v>
      </c>
      <c r="X47" s="127" t="s">
        <v>423</v>
      </c>
      <c r="Y47" s="127" t="s">
        <v>425</v>
      </c>
      <c r="Z47" s="127" t="s">
        <v>28</v>
      </c>
      <c r="AA47" s="127" t="s">
        <v>423</v>
      </c>
      <c r="AB47" s="127" t="s">
        <v>425</v>
      </c>
      <c r="AC47" s="127" t="s">
        <v>28</v>
      </c>
      <c r="AD47" s="127" t="s">
        <v>423</v>
      </c>
      <c r="AE47" s="127" t="s">
        <v>425</v>
      </c>
      <c r="AF47" s="127" t="s">
        <v>28</v>
      </c>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row>
    <row r="48" spans="1:62" s="1" customFormat="1" ht="16.899999999999999">
      <c r="A48" s="545"/>
      <c r="B48" s="187" t="s">
        <v>426</v>
      </c>
      <c r="C48" s="76"/>
      <c r="D48" s="140"/>
      <c r="E48" s="76"/>
      <c r="F48" s="140"/>
      <c r="G48" s="76"/>
      <c r="H48" s="140"/>
      <c r="I48" s="76"/>
      <c r="J48" s="140"/>
      <c r="K48" s="76"/>
      <c r="L48" s="140"/>
      <c r="M48" s="76"/>
      <c r="N48" s="140"/>
      <c r="O48" s="76"/>
      <c r="P48" s="137"/>
      <c r="Q48" s="140"/>
      <c r="R48" s="76"/>
      <c r="S48" s="137"/>
      <c r="T48" s="140"/>
      <c r="U48" s="76"/>
      <c r="V48" s="137"/>
      <c r="W48" s="140"/>
      <c r="X48" s="76"/>
      <c r="Y48" s="137"/>
      <c r="Z48" s="140"/>
      <c r="AA48" s="76"/>
      <c r="AB48" s="137"/>
      <c r="AC48" s="140"/>
      <c r="AD48" s="76"/>
      <c r="AE48" s="177"/>
      <c r="AF48" s="140"/>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row>
    <row r="49" spans="1:62" s="1" customFormat="1" ht="16.899999999999999">
      <c r="A49" s="545"/>
      <c r="B49" s="188" t="s">
        <v>427</v>
      </c>
      <c r="C49" s="76"/>
      <c r="D49" s="140"/>
      <c r="E49" s="76"/>
      <c r="F49" s="140"/>
      <c r="G49" s="76"/>
      <c r="H49" s="140"/>
      <c r="I49" s="76"/>
      <c r="J49" s="140"/>
      <c r="K49" s="76"/>
      <c r="L49" s="140"/>
      <c r="M49" s="76"/>
      <c r="N49" s="140"/>
      <c r="O49" s="76"/>
      <c r="P49" s="137"/>
      <c r="Q49" s="140"/>
      <c r="R49" s="76"/>
      <c r="S49" s="137"/>
      <c r="T49" s="140"/>
      <c r="U49" s="76"/>
      <c r="V49" s="137"/>
      <c r="W49" s="140"/>
      <c r="X49" s="76"/>
      <c r="Y49" s="137"/>
      <c r="Z49" s="140"/>
      <c r="AA49" s="76"/>
      <c r="AB49" s="137"/>
      <c r="AC49" s="140"/>
      <c r="AD49" s="76"/>
      <c r="AE49" s="177"/>
      <c r="AF49" s="140"/>
      <c r="AG49" s="81"/>
      <c r="AH49" s="81"/>
      <c r="AI49" s="81"/>
      <c r="AJ49" s="81"/>
      <c r="AK49" s="81"/>
      <c r="AL49" s="81"/>
      <c r="AM49" s="81"/>
      <c r="AN49" s="81"/>
      <c r="AO49" s="81"/>
      <c r="AP49" s="81"/>
      <c r="AQ49" s="81"/>
      <c r="AR49" s="81"/>
      <c r="AS49" s="81"/>
      <c r="AT49" s="81"/>
      <c r="AU49" s="81"/>
      <c r="AV49" s="81"/>
      <c r="AW49" s="81"/>
      <c r="AX49" s="81"/>
      <c r="AY49" s="81"/>
      <c r="AZ49" s="81"/>
      <c r="BA49" s="81"/>
      <c r="BB49" s="81"/>
      <c r="BC49" s="81"/>
      <c r="BD49" s="81"/>
      <c r="BE49" s="81"/>
      <c r="BF49" s="81"/>
      <c r="BG49" s="81"/>
      <c r="BH49" s="81"/>
      <c r="BI49" s="81"/>
      <c r="BJ49" s="81"/>
    </row>
    <row r="50" spans="1:62" s="1" customFormat="1" ht="16.899999999999999">
      <c r="A50" s="545"/>
      <c r="B50" s="188" t="s">
        <v>428</v>
      </c>
      <c r="C50" s="76"/>
      <c r="D50" s="140"/>
      <c r="E50" s="76"/>
      <c r="F50" s="140"/>
      <c r="G50" s="76"/>
      <c r="H50" s="140"/>
      <c r="I50" s="76"/>
      <c r="J50" s="140"/>
      <c r="K50" s="76"/>
      <c r="L50" s="140"/>
      <c r="M50" s="76"/>
      <c r="N50" s="140"/>
      <c r="O50" s="76"/>
      <c r="P50" s="137"/>
      <c r="Q50" s="140"/>
      <c r="R50" s="76"/>
      <c r="S50" s="137"/>
      <c r="T50" s="140"/>
      <c r="U50" s="76"/>
      <c r="V50" s="137"/>
      <c r="W50" s="140"/>
      <c r="X50" s="76"/>
      <c r="Y50" s="137"/>
      <c r="Z50" s="140"/>
      <c r="AA50" s="76"/>
      <c r="AB50" s="137"/>
      <c r="AC50" s="140"/>
      <c r="AD50" s="76"/>
      <c r="AE50" s="177"/>
      <c r="AF50" s="140"/>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row>
    <row r="51" spans="1:62" s="1" customFormat="1" ht="16.899999999999999">
      <c r="A51" s="545"/>
      <c r="B51" s="188" t="s">
        <v>429</v>
      </c>
      <c r="C51" s="76"/>
      <c r="D51" s="140"/>
      <c r="E51" s="76"/>
      <c r="F51" s="140"/>
      <c r="G51" s="76"/>
      <c r="H51" s="140"/>
      <c r="I51" s="76"/>
      <c r="J51" s="140"/>
      <c r="K51" s="76"/>
      <c r="L51" s="140"/>
      <c r="M51" s="76"/>
      <c r="N51" s="140"/>
      <c r="O51" s="76"/>
      <c r="P51" s="137"/>
      <c r="Q51" s="140"/>
      <c r="R51" s="76"/>
      <c r="S51" s="137"/>
      <c r="T51" s="140"/>
      <c r="U51" s="76"/>
      <c r="V51" s="137"/>
      <c r="W51" s="140"/>
      <c r="X51" s="76"/>
      <c r="Y51" s="137"/>
      <c r="Z51" s="140"/>
      <c r="AA51" s="76"/>
      <c r="AB51" s="137"/>
      <c r="AC51" s="140"/>
      <c r="AD51" s="76"/>
      <c r="AE51" s="177"/>
      <c r="AF51" s="140"/>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row>
    <row r="52" spans="1:62" s="1" customFormat="1" ht="16.899999999999999">
      <c r="A52" s="545"/>
      <c r="B52" s="188" t="s">
        <v>430</v>
      </c>
      <c r="C52" s="76"/>
      <c r="D52" s="140"/>
      <c r="E52" s="76"/>
      <c r="F52" s="140"/>
      <c r="G52" s="76"/>
      <c r="H52" s="140"/>
      <c r="I52" s="76"/>
      <c r="J52" s="140"/>
      <c r="K52" s="76"/>
      <c r="L52" s="140"/>
      <c r="M52" s="76"/>
      <c r="N52" s="140"/>
      <c r="O52" s="76"/>
      <c r="P52" s="137"/>
      <c r="Q52" s="140"/>
      <c r="R52" s="76"/>
      <c r="S52" s="137"/>
      <c r="T52" s="140"/>
      <c r="U52" s="76"/>
      <c r="V52" s="137"/>
      <c r="W52" s="140"/>
      <c r="X52" s="76"/>
      <c r="Y52" s="137"/>
      <c r="Z52" s="140"/>
      <c r="AA52" s="76"/>
      <c r="AB52" s="137"/>
      <c r="AC52" s="140"/>
      <c r="AD52" s="76"/>
      <c r="AE52" s="177"/>
      <c r="AF52" s="140"/>
      <c r="AG52" s="81"/>
      <c r="AH52" s="81"/>
      <c r="AI52" s="81"/>
      <c r="AJ52" s="81"/>
      <c r="AK52" s="81"/>
      <c r="AL52" s="81"/>
      <c r="AM52" s="81"/>
      <c r="AN52" s="81"/>
      <c r="AO52" s="81"/>
      <c r="AP52" s="81"/>
      <c r="AQ52" s="81"/>
      <c r="AR52" s="81"/>
      <c r="AS52" s="81"/>
      <c r="AT52" s="81"/>
      <c r="AU52" s="81"/>
      <c r="AV52" s="81"/>
      <c r="AW52" s="81"/>
      <c r="AX52" s="81"/>
      <c r="AY52" s="81"/>
      <c r="AZ52" s="81"/>
      <c r="BA52" s="81"/>
      <c r="BB52" s="81"/>
      <c r="BC52" s="81"/>
      <c r="BD52" s="81"/>
      <c r="BE52" s="81"/>
      <c r="BF52" s="81"/>
      <c r="BG52" s="81"/>
      <c r="BH52" s="81"/>
      <c r="BI52" s="81"/>
      <c r="BJ52" s="81"/>
    </row>
    <row r="53" spans="1:62" s="1" customFormat="1" ht="16.899999999999999">
      <c r="A53" s="545"/>
      <c r="B53" s="188" t="s">
        <v>431</v>
      </c>
      <c r="C53" s="76"/>
      <c r="D53" s="140"/>
      <c r="E53" s="76"/>
      <c r="F53" s="140"/>
      <c r="G53" s="76"/>
      <c r="H53" s="140"/>
      <c r="I53" s="76"/>
      <c r="J53" s="140"/>
      <c r="K53" s="76"/>
      <c r="L53" s="140"/>
      <c r="M53" s="76"/>
      <c r="N53" s="140"/>
      <c r="O53" s="76"/>
      <c r="P53" s="137"/>
      <c r="Q53" s="140"/>
      <c r="R53" s="76"/>
      <c r="S53" s="137"/>
      <c r="T53" s="140"/>
      <c r="U53" s="76"/>
      <c r="V53" s="137"/>
      <c r="W53" s="140"/>
      <c r="X53" s="76"/>
      <c r="Y53" s="137"/>
      <c r="Z53" s="140"/>
      <c r="AA53" s="76"/>
      <c r="AB53" s="137"/>
      <c r="AC53" s="140"/>
      <c r="AD53" s="76"/>
      <c r="AE53" s="177"/>
      <c r="AF53" s="140"/>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row>
    <row r="54" spans="1:62" s="1" customFormat="1" ht="16.899999999999999">
      <c r="A54" s="545"/>
      <c r="B54" s="188" t="s">
        <v>432</v>
      </c>
      <c r="C54" s="76"/>
      <c r="D54" s="140"/>
      <c r="E54" s="76"/>
      <c r="F54" s="140"/>
      <c r="G54" s="76"/>
      <c r="H54" s="140"/>
      <c r="I54" s="76"/>
      <c r="J54" s="140"/>
      <c r="K54" s="76"/>
      <c r="L54" s="140"/>
      <c r="M54" s="76"/>
      <c r="N54" s="140"/>
      <c r="O54" s="76"/>
      <c r="P54" s="137"/>
      <c r="Q54" s="140"/>
      <c r="R54" s="76"/>
      <c r="S54" s="137"/>
      <c r="T54" s="140"/>
      <c r="U54" s="76"/>
      <c r="V54" s="137"/>
      <c r="W54" s="140"/>
      <c r="X54" s="76"/>
      <c r="Y54" s="137"/>
      <c r="Z54" s="140"/>
      <c r="AA54" s="76"/>
      <c r="AB54" s="137"/>
      <c r="AC54" s="140"/>
      <c r="AD54" s="76"/>
      <c r="AE54" s="177"/>
      <c r="AF54" s="140"/>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row>
    <row r="55" spans="1:62" s="1" customFormat="1" ht="16.899999999999999">
      <c r="A55" s="545"/>
      <c r="B55" s="188" t="s">
        <v>433</v>
      </c>
      <c r="C55" s="76"/>
      <c r="D55" s="140"/>
      <c r="E55" s="76"/>
      <c r="F55" s="140"/>
      <c r="G55" s="76"/>
      <c r="H55" s="140"/>
      <c r="I55" s="76"/>
      <c r="J55" s="140"/>
      <c r="K55" s="76"/>
      <c r="L55" s="140"/>
      <c r="M55" s="76"/>
      <c r="N55" s="140"/>
      <c r="O55" s="76"/>
      <c r="P55" s="137"/>
      <c r="Q55" s="140"/>
      <c r="R55" s="76"/>
      <c r="S55" s="137"/>
      <c r="T55" s="140"/>
      <c r="U55" s="76"/>
      <c r="V55" s="137"/>
      <c r="W55" s="140"/>
      <c r="X55" s="76"/>
      <c r="Y55" s="137"/>
      <c r="Z55" s="140"/>
      <c r="AA55" s="76"/>
      <c r="AB55" s="137"/>
      <c r="AC55" s="140"/>
      <c r="AD55" s="76"/>
      <c r="AE55" s="177"/>
      <c r="AF55" s="140"/>
      <c r="AG55" s="81"/>
      <c r="AH55" s="81"/>
      <c r="AI55" s="81"/>
      <c r="AJ55" s="81"/>
      <c r="AK55" s="81"/>
      <c r="AL55" s="81"/>
      <c r="AM55" s="81"/>
      <c r="AN55" s="81"/>
      <c r="AO55" s="81"/>
      <c r="AP55" s="81"/>
      <c r="AQ55" s="81"/>
      <c r="AR55" s="81"/>
      <c r="AS55" s="81"/>
      <c r="AT55" s="81"/>
      <c r="AU55" s="81"/>
      <c r="AV55" s="81"/>
      <c r="AW55" s="81"/>
      <c r="AX55" s="81"/>
      <c r="AY55" s="81"/>
      <c r="AZ55" s="81"/>
      <c r="BA55" s="81"/>
      <c r="BB55" s="81"/>
      <c r="BC55" s="81"/>
      <c r="BD55" s="81"/>
      <c r="BE55" s="81"/>
      <c r="BF55" s="81"/>
      <c r="BG55" s="81"/>
      <c r="BH55" s="81"/>
      <c r="BI55" s="81"/>
      <c r="BJ55" s="81"/>
    </row>
    <row r="56" spans="1:62" s="1" customFormat="1" ht="16.899999999999999">
      <c r="A56" s="545"/>
      <c r="B56" s="188" t="s">
        <v>434</v>
      </c>
      <c r="C56" s="76"/>
      <c r="D56" s="140"/>
      <c r="E56" s="76"/>
      <c r="F56" s="140"/>
      <c r="G56" s="76"/>
      <c r="H56" s="140"/>
      <c r="I56" s="76"/>
      <c r="J56" s="140"/>
      <c r="K56" s="76"/>
      <c r="L56" s="140"/>
      <c r="M56" s="76"/>
      <c r="N56" s="140"/>
      <c r="O56" s="76"/>
      <c r="P56" s="137"/>
      <c r="Q56" s="140"/>
      <c r="R56" s="76"/>
      <c r="S56" s="137"/>
      <c r="T56" s="140"/>
      <c r="U56" s="76"/>
      <c r="V56" s="137"/>
      <c r="W56" s="140"/>
      <c r="X56" s="76"/>
      <c r="Y56" s="137"/>
      <c r="Z56" s="140"/>
      <c r="AA56" s="76"/>
      <c r="AB56" s="137"/>
      <c r="AC56" s="140"/>
      <c r="AD56" s="76"/>
      <c r="AE56" s="177"/>
      <c r="AF56" s="140"/>
      <c r="AG56" s="81"/>
      <c r="AH56" s="81"/>
      <c r="AI56" s="81"/>
      <c r="AJ56" s="81"/>
      <c r="AK56" s="81"/>
      <c r="AL56" s="81"/>
      <c r="AM56" s="81"/>
      <c r="AN56" s="81"/>
      <c r="AO56" s="81"/>
      <c r="AP56" s="81"/>
      <c r="AQ56" s="81"/>
      <c r="AR56" s="81"/>
      <c r="AS56" s="81"/>
      <c r="AT56" s="81"/>
      <c r="AU56" s="81"/>
      <c r="AV56" s="81"/>
      <c r="AW56" s="81"/>
      <c r="AX56" s="81"/>
      <c r="AY56" s="81"/>
      <c r="AZ56" s="81"/>
      <c r="BA56" s="81"/>
      <c r="BB56" s="81"/>
      <c r="BC56" s="81"/>
      <c r="BD56" s="81"/>
      <c r="BE56" s="81"/>
      <c r="BF56" s="81"/>
      <c r="BG56" s="81"/>
      <c r="BH56" s="81"/>
      <c r="BI56" s="81"/>
      <c r="BJ56" s="81"/>
    </row>
    <row r="57" spans="1:62" s="1" customFormat="1" ht="16.899999999999999">
      <c r="A57" s="545"/>
      <c r="B57" s="188" t="s">
        <v>435</v>
      </c>
      <c r="C57" s="76"/>
      <c r="D57" s="140"/>
      <c r="E57" s="76"/>
      <c r="F57" s="140"/>
      <c r="G57" s="76"/>
      <c r="H57" s="140"/>
      <c r="I57" s="76"/>
      <c r="J57" s="140"/>
      <c r="K57" s="76"/>
      <c r="L57" s="140"/>
      <c r="M57" s="76"/>
      <c r="N57" s="140"/>
      <c r="O57" s="76"/>
      <c r="P57" s="137"/>
      <c r="Q57" s="140"/>
      <c r="R57" s="76"/>
      <c r="S57" s="137"/>
      <c r="T57" s="140"/>
      <c r="U57" s="76"/>
      <c r="V57" s="137"/>
      <c r="W57" s="140"/>
      <c r="X57" s="76"/>
      <c r="Y57" s="137"/>
      <c r="Z57" s="140"/>
      <c r="AA57" s="76"/>
      <c r="AB57" s="137"/>
      <c r="AC57" s="140"/>
      <c r="AD57" s="76"/>
      <c r="AE57" s="177"/>
      <c r="AF57" s="140"/>
      <c r="AG57" s="81"/>
      <c r="AH57" s="81"/>
      <c r="AI57" s="81"/>
      <c r="AJ57" s="81"/>
      <c r="AK57" s="81"/>
      <c r="AL57" s="81"/>
      <c r="AM57" s="81"/>
      <c r="AN57" s="81"/>
      <c r="AO57" s="81"/>
      <c r="AP57" s="81"/>
      <c r="AQ57" s="81"/>
      <c r="AR57" s="81"/>
      <c r="AS57" s="81"/>
      <c r="AT57" s="81"/>
      <c r="AU57" s="81"/>
      <c r="AV57" s="81"/>
      <c r="AW57" s="81"/>
      <c r="AX57" s="81"/>
      <c r="AY57" s="81"/>
      <c r="AZ57" s="81"/>
      <c r="BA57" s="81"/>
      <c r="BB57" s="81"/>
      <c r="BC57" s="81"/>
      <c r="BD57" s="81"/>
      <c r="BE57" s="81"/>
      <c r="BF57" s="81"/>
      <c r="BG57" s="81"/>
      <c r="BH57" s="81"/>
      <c r="BI57" s="81"/>
      <c r="BJ57" s="81"/>
    </row>
    <row r="58" spans="1:62" s="1" customFormat="1" ht="16.899999999999999">
      <c r="A58" s="545"/>
      <c r="B58" s="188" t="s">
        <v>436</v>
      </c>
      <c r="C58" s="76"/>
      <c r="D58" s="140"/>
      <c r="E58" s="76"/>
      <c r="F58" s="140"/>
      <c r="G58" s="76"/>
      <c r="H58" s="140"/>
      <c r="I58" s="76"/>
      <c r="J58" s="140"/>
      <c r="K58" s="76"/>
      <c r="L58" s="140"/>
      <c r="M58" s="76"/>
      <c r="N58" s="140"/>
      <c r="O58" s="76"/>
      <c r="P58" s="137"/>
      <c r="Q58" s="140"/>
      <c r="R58" s="76"/>
      <c r="S58" s="137"/>
      <c r="T58" s="140"/>
      <c r="U58" s="76"/>
      <c r="V58" s="137"/>
      <c r="W58" s="140"/>
      <c r="X58" s="76"/>
      <c r="Y58" s="137"/>
      <c r="Z58" s="140"/>
      <c r="AA58" s="76"/>
      <c r="AB58" s="137"/>
      <c r="AC58" s="140"/>
      <c r="AD58" s="76"/>
      <c r="AE58" s="177"/>
      <c r="AF58" s="140"/>
      <c r="AG58" s="81"/>
      <c r="AH58" s="81"/>
      <c r="AI58" s="81"/>
      <c r="AJ58" s="81"/>
      <c r="AK58" s="81"/>
      <c r="AL58" s="81"/>
      <c r="AM58" s="81"/>
      <c r="AN58" s="81"/>
      <c r="AO58" s="81"/>
      <c r="AP58" s="81"/>
      <c r="AQ58" s="81"/>
      <c r="AR58" s="81"/>
      <c r="AS58" s="81"/>
      <c r="AT58" s="81"/>
      <c r="AU58" s="81"/>
      <c r="AV58" s="81"/>
      <c r="AW58" s="81"/>
      <c r="AX58" s="81"/>
      <c r="AY58" s="81"/>
      <c r="AZ58" s="81"/>
      <c r="BA58" s="81"/>
      <c r="BB58" s="81"/>
      <c r="BC58" s="81"/>
      <c r="BD58" s="81"/>
      <c r="BE58" s="81"/>
      <c r="BF58" s="81"/>
      <c r="BG58" s="81"/>
      <c r="BH58" s="81"/>
      <c r="BI58" s="81"/>
      <c r="BJ58" s="81"/>
    </row>
    <row r="59" spans="1:62" s="1" customFormat="1" ht="16.899999999999999">
      <c r="A59" s="545"/>
      <c r="B59" s="188" t="s">
        <v>437</v>
      </c>
      <c r="C59" s="76"/>
      <c r="D59" s="140"/>
      <c r="E59" s="76"/>
      <c r="F59" s="140"/>
      <c r="G59" s="76"/>
      <c r="H59" s="140"/>
      <c r="I59" s="76"/>
      <c r="J59" s="140"/>
      <c r="K59" s="76"/>
      <c r="L59" s="140"/>
      <c r="M59" s="76"/>
      <c r="N59" s="140"/>
      <c r="O59" s="76"/>
      <c r="P59" s="137"/>
      <c r="Q59" s="140"/>
      <c r="R59" s="76"/>
      <c r="S59" s="137"/>
      <c r="T59" s="140"/>
      <c r="U59" s="76"/>
      <c r="V59" s="137"/>
      <c r="W59" s="140"/>
      <c r="X59" s="76"/>
      <c r="Y59" s="137"/>
      <c r="Z59" s="140"/>
      <c r="AA59" s="76"/>
      <c r="AB59" s="137"/>
      <c r="AC59" s="140"/>
      <c r="AD59" s="76"/>
      <c r="AE59" s="177"/>
      <c r="AF59" s="140"/>
      <c r="AG59" s="81"/>
      <c r="AH59" s="81"/>
      <c r="AI59" s="81"/>
      <c r="AJ59" s="81"/>
      <c r="AK59" s="81"/>
      <c r="AL59" s="81"/>
      <c r="AM59" s="81"/>
      <c r="AN59" s="81"/>
      <c r="AO59" s="81"/>
      <c r="AP59" s="81"/>
      <c r="AQ59" s="81"/>
      <c r="AR59" s="81"/>
      <c r="AS59" s="81"/>
      <c r="AT59" s="81"/>
      <c r="AU59" s="81"/>
      <c r="AV59" s="81"/>
      <c r="AW59" s="81"/>
      <c r="AX59" s="81"/>
      <c r="AY59" s="81"/>
      <c r="AZ59" s="81"/>
      <c r="BA59" s="81"/>
      <c r="BB59" s="81"/>
      <c r="BC59" s="81"/>
      <c r="BD59" s="81"/>
      <c r="BE59" s="81"/>
      <c r="BF59" s="81"/>
      <c r="BG59" s="81"/>
      <c r="BH59" s="81"/>
      <c r="BI59" s="81"/>
      <c r="BJ59" s="81"/>
    </row>
    <row r="60" spans="1:62" s="1" customFormat="1" ht="16.899999999999999">
      <c r="A60" s="545"/>
      <c r="B60" s="188" t="s">
        <v>438</v>
      </c>
      <c r="C60" s="76"/>
      <c r="D60" s="140"/>
      <c r="E60" s="76"/>
      <c r="F60" s="140"/>
      <c r="G60" s="76"/>
      <c r="H60" s="140"/>
      <c r="I60" s="76"/>
      <c r="J60" s="140"/>
      <c r="K60" s="76"/>
      <c r="L60" s="140"/>
      <c r="M60" s="76"/>
      <c r="N60" s="140"/>
      <c r="O60" s="76"/>
      <c r="P60" s="137"/>
      <c r="Q60" s="140"/>
      <c r="R60" s="76"/>
      <c r="S60" s="137"/>
      <c r="T60" s="140"/>
      <c r="U60" s="76"/>
      <c r="V60" s="137"/>
      <c r="W60" s="140"/>
      <c r="X60" s="76"/>
      <c r="Y60" s="137"/>
      <c r="Z60" s="140"/>
      <c r="AA60" s="76"/>
      <c r="AB60" s="137"/>
      <c r="AC60" s="140"/>
      <c r="AD60" s="76"/>
      <c r="AE60" s="177"/>
      <c r="AF60" s="140"/>
      <c r="AG60" s="81"/>
      <c r="AH60" s="81"/>
      <c r="AI60" s="81"/>
      <c r="AJ60" s="81"/>
      <c r="AK60" s="81"/>
      <c r="AL60" s="81"/>
      <c r="AM60" s="81"/>
      <c r="AN60" s="81"/>
      <c r="AO60" s="81"/>
      <c r="AP60" s="81"/>
      <c r="AQ60" s="81"/>
      <c r="AR60" s="81"/>
      <c r="AS60" s="81"/>
      <c r="AT60" s="81"/>
      <c r="AU60" s="81"/>
      <c r="AV60" s="81"/>
      <c r="AW60" s="81"/>
      <c r="AX60" s="81"/>
      <c r="AY60" s="81"/>
      <c r="AZ60" s="81"/>
      <c r="BA60" s="81"/>
      <c r="BB60" s="81"/>
      <c r="BC60" s="81"/>
      <c r="BD60" s="81"/>
      <c r="BE60" s="81"/>
      <c r="BF60" s="81"/>
      <c r="BG60" s="81"/>
      <c r="BH60" s="81"/>
      <c r="BI60" s="81"/>
      <c r="BJ60" s="81"/>
    </row>
    <row r="61" spans="1:62" s="1" customFormat="1" ht="16.899999999999999">
      <c r="A61" s="545"/>
      <c r="B61" s="188" t="s">
        <v>439</v>
      </c>
      <c r="C61" s="76"/>
      <c r="D61" s="140"/>
      <c r="E61" s="76"/>
      <c r="F61" s="140"/>
      <c r="G61" s="76"/>
      <c r="H61" s="140"/>
      <c r="I61" s="76"/>
      <c r="J61" s="140"/>
      <c r="K61" s="76"/>
      <c r="L61" s="140"/>
      <c r="M61" s="76"/>
      <c r="N61" s="140"/>
      <c r="O61" s="76"/>
      <c r="P61" s="137"/>
      <c r="Q61" s="140"/>
      <c r="R61" s="76"/>
      <c r="S61" s="137"/>
      <c r="T61" s="140"/>
      <c r="U61" s="76"/>
      <c r="V61" s="137"/>
      <c r="W61" s="140"/>
      <c r="X61" s="76"/>
      <c r="Y61" s="137"/>
      <c r="Z61" s="140"/>
      <c r="AA61" s="76"/>
      <c r="AB61" s="137"/>
      <c r="AC61" s="140"/>
      <c r="AD61" s="76"/>
      <c r="AE61" s="177"/>
      <c r="AF61" s="140"/>
      <c r="AG61" s="81"/>
      <c r="AH61" s="81"/>
      <c r="AI61" s="81"/>
      <c r="AJ61" s="81"/>
      <c r="AK61" s="81"/>
      <c r="AL61" s="81"/>
      <c r="AM61" s="81"/>
      <c r="AN61" s="81"/>
      <c r="AO61" s="81"/>
      <c r="AP61" s="81"/>
      <c r="AQ61" s="81"/>
      <c r="AR61" s="81"/>
      <c r="AS61" s="81"/>
      <c r="AT61" s="81"/>
      <c r="AU61" s="81"/>
      <c r="AV61" s="81"/>
      <c r="AW61" s="81"/>
      <c r="AX61" s="81"/>
      <c r="AY61" s="81"/>
      <c r="AZ61" s="81"/>
      <c r="BA61" s="81"/>
      <c r="BB61" s="81"/>
      <c r="BC61" s="81"/>
      <c r="BD61" s="81"/>
      <c r="BE61" s="81"/>
      <c r="BF61" s="81"/>
      <c r="BG61" s="81"/>
      <c r="BH61" s="81"/>
      <c r="BI61" s="81"/>
      <c r="BJ61" s="81"/>
    </row>
    <row r="62" spans="1:62" s="1" customFormat="1" ht="16.899999999999999">
      <c r="A62" s="545"/>
      <c r="B62" s="188" t="s">
        <v>440</v>
      </c>
      <c r="C62" s="76"/>
      <c r="D62" s="140"/>
      <c r="E62" s="76"/>
      <c r="F62" s="140"/>
      <c r="G62" s="76"/>
      <c r="H62" s="140"/>
      <c r="I62" s="76"/>
      <c r="J62" s="140"/>
      <c r="K62" s="76"/>
      <c r="L62" s="140"/>
      <c r="M62" s="76"/>
      <c r="N62" s="140"/>
      <c r="O62" s="76"/>
      <c r="P62" s="137"/>
      <c r="Q62" s="140"/>
      <c r="R62" s="76"/>
      <c r="S62" s="137"/>
      <c r="T62" s="140"/>
      <c r="U62" s="76"/>
      <c r="V62" s="137"/>
      <c r="W62" s="140"/>
      <c r="X62" s="76"/>
      <c r="Y62" s="137"/>
      <c r="Z62" s="140"/>
      <c r="AA62" s="76"/>
      <c r="AB62" s="137"/>
      <c r="AC62" s="140"/>
      <c r="AD62" s="76"/>
      <c r="AE62" s="177"/>
      <c r="AF62" s="140"/>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row>
    <row r="63" spans="1:62" s="1" customFormat="1" ht="16.899999999999999">
      <c r="A63" s="545"/>
      <c r="B63" s="188" t="s">
        <v>441</v>
      </c>
      <c r="C63" s="76"/>
      <c r="D63" s="140"/>
      <c r="E63" s="76"/>
      <c r="F63" s="140"/>
      <c r="G63" s="76"/>
      <c r="H63" s="140"/>
      <c r="I63" s="76"/>
      <c r="J63" s="140"/>
      <c r="K63" s="76"/>
      <c r="L63" s="140"/>
      <c r="M63" s="76"/>
      <c r="N63" s="140"/>
      <c r="O63" s="76"/>
      <c r="P63" s="137"/>
      <c r="Q63" s="140"/>
      <c r="R63" s="76"/>
      <c r="S63" s="137"/>
      <c r="T63" s="140"/>
      <c r="U63" s="76"/>
      <c r="V63" s="137"/>
      <c r="W63" s="140"/>
      <c r="X63" s="76"/>
      <c r="Y63" s="137"/>
      <c r="Z63" s="140"/>
      <c r="AA63" s="76"/>
      <c r="AB63" s="137"/>
      <c r="AC63" s="140"/>
      <c r="AD63" s="76"/>
      <c r="AE63" s="177"/>
      <c r="AF63" s="140"/>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row>
    <row r="64" spans="1:62" s="1" customFormat="1" ht="16.899999999999999">
      <c r="A64" s="545"/>
      <c r="B64" s="188" t="s">
        <v>442</v>
      </c>
      <c r="C64" s="76"/>
      <c r="D64" s="140"/>
      <c r="E64" s="76"/>
      <c r="F64" s="140"/>
      <c r="G64" s="76"/>
      <c r="H64" s="140"/>
      <c r="I64" s="76"/>
      <c r="J64" s="140"/>
      <c r="K64" s="76"/>
      <c r="L64" s="140"/>
      <c r="M64" s="76"/>
      <c r="N64" s="140"/>
      <c r="O64" s="76"/>
      <c r="P64" s="137"/>
      <c r="Q64" s="140"/>
      <c r="R64" s="76"/>
      <c r="S64" s="137"/>
      <c r="T64" s="140"/>
      <c r="U64" s="76"/>
      <c r="V64" s="137"/>
      <c r="W64" s="140"/>
      <c r="X64" s="76"/>
      <c r="Y64" s="137"/>
      <c r="Z64" s="140"/>
      <c r="AA64" s="76"/>
      <c r="AB64" s="137"/>
      <c r="AC64" s="140"/>
      <c r="AD64" s="76"/>
      <c r="AE64" s="177"/>
      <c r="AF64" s="140"/>
      <c r="AG64" s="81"/>
      <c r="AH64" s="81"/>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c r="BH64" s="81"/>
      <c r="BI64" s="81"/>
      <c r="BJ64" s="81"/>
    </row>
    <row r="65" spans="1:62" s="1" customFormat="1" ht="16.899999999999999">
      <c r="A65" s="545"/>
      <c r="B65" s="188" t="s">
        <v>443</v>
      </c>
      <c r="C65" s="76"/>
      <c r="D65" s="140"/>
      <c r="E65" s="76"/>
      <c r="F65" s="140"/>
      <c r="G65" s="76"/>
      <c r="H65" s="140"/>
      <c r="I65" s="76"/>
      <c r="J65" s="140"/>
      <c r="K65" s="76"/>
      <c r="L65" s="140"/>
      <c r="M65" s="76"/>
      <c r="N65" s="140"/>
      <c r="O65" s="76"/>
      <c r="P65" s="137"/>
      <c r="Q65" s="140"/>
      <c r="R65" s="76"/>
      <c r="S65" s="137"/>
      <c r="T65" s="140"/>
      <c r="U65" s="76"/>
      <c r="V65" s="137"/>
      <c r="W65" s="140"/>
      <c r="X65" s="76"/>
      <c r="Y65" s="137"/>
      <c r="Z65" s="140"/>
      <c r="AA65" s="76"/>
      <c r="AB65" s="137"/>
      <c r="AC65" s="140"/>
      <c r="AD65" s="76"/>
      <c r="AE65" s="177"/>
      <c r="AF65" s="140"/>
      <c r="AG65" s="81"/>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c r="BH65" s="81"/>
      <c r="BI65" s="81"/>
      <c r="BJ65" s="81"/>
    </row>
    <row r="66" spans="1:62" s="1" customFormat="1" ht="16.899999999999999">
      <c r="A66" s="545"/>
      <c r="B66" s="188" t="s">
        <v>444</v>
      </c>
      <c r="C66" s="76"/>
      <c r="D66" s="140"/>
      <c r="E66" s="76"/>
      <c r="F66" s="140"/>
      <c r="G66" s="76"/>
      <c r="H66" s="140"/>
      <c r="I66" s="76"/>
      <c r="J66" s="140"/>
      <c r="K66" s="76"/>
      <c r="L66" s="140"/>
      <c r="M66" s="76"/>
      <c r="N66" s="140"/>
      <c r="O66" s="76"/>
      <c r="P66" s="137"/>
      <c r="Q66" s="140"/>
      <c r="R66" s="76"/>
      <c r="S66" s="137"/>
      <c r="T66" s="140"/>
      <c r="U66" s="76"/>
      <c r="V66" s="137"/>
      <c r="W66" s="140"/>
      <c r="X66" s="76"/>
      <c r="Y66" s="137"/>
      <c r="Z66" s="140"/>
      <c r="AA66" s="76"/>
      <c r="AB66" s="137"/>
      <c r="AC66" s="140"/>
      <c r="AD66" s="76"/>
      <c r="AE66" s="177"/>
      <c r="AF66" s="140"/>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row>
    <row r="67" spans="1:62" s="1" customFormat="1" ht="16.899999999999999">
      <c r="A67" s="545"/>
      <c r="B67" s="189" t="s">
        <v>445</v>
      </c>
      <c r="C67" s="181"/>
      <c r="D67" s="183"/>
      <c r="E67" s="181"/>
      <c r="F67" s="183"/>
      <c r="G67" s="181"/>
      <c r="H67" s="183"/>
      <c r="I67" s="181"/>
      <c r="J67" s="183"/>
      <c r="K67" s="181"/>
      <c r="L67" s="183"/>
      <c r="M67" s="181"/>
      <c r="N67" s="183"/>
      <c r="O67" s="181"/>
      <c r="P67" s="182"/>
      <c r="Q67" s="183"/>
      <c r="R67" s="181"/>
      <c r="S67" s="182"/>
      <c r="T67" s="183"/>
      <c r="U67" s="181"/>
      <c r="V67" s="182"/>
      <c r="W67" s="183"/>
      <c r="X67" s="181"/>
      <c r="Y67" s="182"/>
      <c r="Z67" s="183"/>
      <c r="AA67" s="181"/>
      <c r="AB67" s="182"/>
      <c r="AC67" s="183"/>
      <c r="AD67" s="181"/>
      <c r="AE67" s="182"/>
      <c r="AF67" s="183"/>
      <c r="AG67" s="81"/>
      <c r="AH67" s="81"/>
      <c r="AI67" s="81"/>
      <c r="AJ67" s="81"/>
      <c r="AK67" s="81"/>
      <c r="AL67" s="81"/>
      <c r="AM67" s="81"/>
      <c r="AN67" s="81"/>
      <c r="AO67" s="81"/>
      <c r="AP67" s="81"/>
      <c r="AQ67" s="81"/>
      <c r="AR67" s="81"/>
      <c r="AS67" s="81"/>
      <c r="AT67" s="81"/>
      <c r="AU67" s="81"/>
      <c r="AV67" s="81"/>
      <c r="AW67" s="81"/>
      <c r="AX67" s="81"/>
      <c r="AY67" s="81"/>
      <c r="AZ67" s="81"/>
      <c r="BA67" s="81"/>
      <c r="BB67" s="81"/>
      <c r="BC67" s="81"/>
      <c r="BD67" s="81"/>
      <c r="BE67" s="81"/>
      <c r="BF67" s="81"/>
      <c r="BG67" s="81"/>
      <c r="BH67" s="81"/>
      <c r="BI67" s="81"/>
      <c r="BJ67" s="81"/>
    </row>
    <row r="68" spans="1:62" s="1" customFormat="1" ht="17.45" thickBot="1">
      <c r="A68" s="424"/>
      <c r="B68" s="178" t="s">
        <v>362</v>
      </c>
      <c r="C68" s="110"/>
      <c r="D68" s="184"/>
      <c r="E68" s="110"/>
      <c r="F68" s="184"/>
      <c r="G68" s="110"/>
      <c r="H68" s="184"/>
      <c r="I68" s="110"/>
      <c r="J68" s="184"/>
      <c r="K68" s="185"/>
      <c r="L68" s="186"/>
      <c r="M68" s="185"/>
      <c r="N68" s="186"/>
      <c r="O68" s="185"/>
      <c r="P68" s="111"/>
      <c r="Q68" s="184"/>
      <c r="R68" s="110"/>
      <c r="S68" s="111"/>
      <c r="T68" s="184"/>
      <c r="U68" s="110"/>
      <c r="V68" s="111"/>
      <c r="W68" s="184"/>
      <c r="X68" s="110"/>
      <c r="Y68" s="111"/>
      <c r="Z68" s="184"/>
      <c r="AA68" s="110"/>
      <c r="AB68" s="111"/>
      <c r="AC68" s="184"/>
      <c r="AD68" s="110"/>
      <c r="AE68" s="111"/>
      <c r="AF68" s="184"/>
      <c r="AG68" s="81"/>
      <c r="AH68" s="81"/>
      <c r="AI68" s="81"/>
      <c r="AJ68" s="81"/>
      <c r="AK68" s="81"/>
      <c r="AL68" s="81"/>
      <c r="AM68" s="81"/>
      <c r="AN68" s="81"/>
      <c r="AO68" s="81"/>
      <c r="AP68" s="81"/>
      <c r="AQ68" s="81"/>
      <c r="AR68" s="81"/>
      <c r="AS68" s="81"/>
      <c r="AT68" s="81"/>
      <c r="AU68" s="81"/>
      <c r="AV68" s="81"/>
      <c r="AW68" s="81"/>
      <c r="AX68" s="81"/>
      <c r="AY68" s="81"/>
      <c r="AZ68" s="81"/>
      <c r="BA68" s="81"/>
      <c r="BB68" s="81"/>
      <c r="BC68" s="81"/>
      <c r="BD68" s="81"/>
      <c r="BE68" s="81"/>
      <c r="BF68" s="81"/>
      <c r="BG68" s="81"/>
      <c r="BH68" s="81"/>
      <c r="BI68" s="81"/>
      <c r="BJ68" s="81"/>
    </row>
  </sheetData>
  <mergeCells count="54">
    <mergeCell ref="R21:T21"/>
    <mergeCell ref="A14:A16"/>
    <mergeCell ref="O45:AF45"/>
    <mergeCell ref="X46:Z46"/>
    <mergeCell ref="AA46:AC46"/>
    <mergeCell ref="AD46:AF46"/>
    <mergeCell ref="M46:N46"/>
    <mergeCell ref="K46:L46"/>
    <mergeCell ref="A45:A68"/>
    <mergeCell ref="B45:B47"/>
    <mergeCell ref="I46:J46"/>
    <mergeCell ref="G46:H46"/>
    <mergeCell ref="E46:F46"/>
    <mergeCell ref="C46:D46"/>
    <mergeCell ref="R46:T46"/>
    <mergeCell ref="U46:W46"/>
    <mergeCell ref="U21:W21"/>
    <mergeCell ref="A1:A4"/>
    <mergeCell ref="B1:AF4"/>
    <mergeCell ref="AC8:AD8"/>
    <mergeCell ref="AC9:AD9"/>
    <mergeCell ref="A8:A11"/>
    <mergeCell ref="AC10:AD10"/>
    <mergeCell ref="AC11:AD11"/>
    <mergeCell ref="M14:O14"/>
    <mergeCell ref="M15:O15"/>
    <mergeCell ref="M16:O16"/>
    <mergeCell ref="AD21:AF21"/>
    <mergeCell ref="K21:L21"/>
    <mergeCell ref="M21:N21"/>
    <mergeCell ref="O21:Q21"/>
    <mergeCell ref="AB8:AB11"/>
    <mergeCell ref="O46:Q46"/>
    <mergeCell ref="C45:N45"/>
    <mergeCell ref="K14:L16"/>
    <mergeCell ref="C20:N20"/>
    <mergeCell ref="O20:AF20"/>
    <mergeCell ref="A18:AF18"/>
    <mergeCell ref="A19:B19"/>
    <mergeCell ref="C19:AF19"/>
    <mergeCell ref="I21:J21"/>
    <mergeCell ref="A20:A43"/>
    <mergeCell ref="B20:B22"/>
    <mergeCell ref="E21:F21"/>
    <mergeCell ref="C21:D21"/>
    <mergeCell ref="G21:H21"/>
    <mergeCell ref="X21:Z21"/>
    <mergeCell ref="AA21:AC21"/>
    <mergeCell ref="B8:Z11"/>
    <mergeCell ref="AA8:AA11"/>
    <mergeCell ref="AE8:AF8"/>
    <mergeCell ref="AE9:AF9"/>
    <mergeCell ref="AE10:AF10"/>
    <mergeCell ref="AE11:AF11"/>
  </mergeCells>
  <phoneticPr fontId="32" type="noConversion"/>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sheetPr>
  <dimension ref="A1:CM15"/>
  <sheetViews>
    <sheetView topLeftCell="AC10" zoomScale="90" zoomScaleNormal="90" workbookViewId="0">
      <selection activeCell="AF15" sqref="AF15"/>
    </sheetView>
  </sheetViews>
  <sheetFormatPr defaultColWidth="11.42578125" defaultRowHeight="14.45"/>
  <cols>
    <col min="1" max="1" width="15.7109375" style="103" customWidth="1"/>
    <col min="2" max="2" width="35.42578125" style="103" customWidth="1"/>
    <col min="3" max="3" width="27.85546875" style="103" customWidth="1"/>
    <col min="4" max="4" width="12" style="103" customWidth="1"/>
    <col min="5" max="5" width="35" style="103" customWidth="1"/>
    <col min="6" max="6" width="22.140625" style="103" customWidth="1"/>
    <col min="7" max="7" width="13.7109375" style="103" customWidth="1"/>
    <col min="8" max="8" width="17.7109375" style="103" customWidth="1"/>
    <col min="9" max="9" width="13.7109375" style="104" customWidth="1"/>
    <col min="10" max="10" width="11.42578125" style="104" customWidth="1"/>
    <col min="11" max="11" width="11.42578125" style="104"/>
    <col min="12" max="12" width="10.140625" style="104" customWidth="1"/>
    <col min="13" max="13" width="10.140625" style="103" customWidth="1"/>
    <col min="14" max="14" width="12.85546875" style="103" customWidth="1"/>
    <col min="15" max="16" width="10.140625" style="103" customWidth="1"/>
    <col min="17" max="17" width="51.42578125" style="103" customWidth="1"/>
    <col min="18" max="19" width="10.140625" style="103" customWidth="1"/>
    <col min="20" max="20" width="58.7109375" style="103" customWidth="1"/>
    <col min="21" max="22" width="10.140625" style="103" customWidth="1"/>
    <col min="23" max="23" width="92.85546875" style="103" customWidth="1"/>
    <col min="24" max="25" width="10.28515625" style="103" customWidth="1"/>
    <col min="26" max="26" width="71.5703125" style="103" customWidth="1"/>
    <col min="27" max="28" width="10.28515625" style="103" customWidth="1"/>
    <col min="29" max="29" width="74.7109375" style="103" customWidth="1"/>
    <col min="30" max="31" width="10.28515625" style="103" customWidth="1"/>
    <col min="32" max="32" width="73" style="103" customWidth="1"/>
    <col min="33" max="34" width="10.28515625" style="103" customWidth="1"/>
    <col min="35" max="35" width="13.42578125" style="103" customWidth="1"/>
    <col min="36" max="37" width="10.28515625" style="103" customWidth="1"/>
    <col min="38" max="38" width="13.42578125" style="103" customWidth="1"/>
    <col min="39" max="40" width="10.28515625" style="103" customWidth="1"/>
    <col min="41" max="41" width="13.42578125" style="103" customWidth="1"/>
    <col min="42" max="43" width="10.28515625" style="103" customWidth="1"/>
    <col min="44" max="44" width="12" style="103" customWidth="1"/>
    <col min="45" max="46" width="10.28515625" style="103" customWidth="1"/>
    <col min="47" max="47" width="12.42578125" style="103" customWidth="1"/>
    <col min="48" max="48" width="14" style="103" customWidth="1"/>
    <col min="49" max="50" width="12" style="103" customWidth="1"/>
    <col min="51" max="91" width="11.42578125" style="107"/>
    <col min="92" max="16384" width="11.42578125" style="103"/>
  </cols>
  <sheetData>
    <row r="1" spans="1:91" s="83" customFormat="1" ht="25.5" customHeight="1" thickBot="1">
      <c r="A1" s="383"/>
      <c r="B1" s="586"/>
      <c r="C1" s="591" t="s">
        <v>160</v>
      </c>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359" t="s">
        <v>161</v>
      </c>
      <c r="AW1" s="360"/>
      <c r="AX1" s="361"/>
      <c r="AY1" s="143"/>
      <c r="AZ1" s="143"/>
      <c r="BA1" s="143"/>
      <c r="BB1" s="143"/>
      <c r="BC1" s="143"/>
      <c r="BD1" s="143"/>
      <c r="BE1" s="143"/>
      <c r="BF1" s="143"/>
      <c r="BG1" s="143"/>
      <c r="BH1" s="143"/>
      <c r="BI1" s="143"/>
      <c r="BJ1" s="143"/>
      <c r="BK1" s="143"/>
      <c r="BL1" s="143"/>
      <c r="BM1" s="143"/>
      <c r="BN1" s="143"/>
      <c r="BO1" s="143"/>
      <c r="BP1" s="143"/>
      <c r="BQ1" s="143"/>
      <c r="BR1" s="143"/>
      <c r="BS1" s="143"/>
      <c r="BT1" s="143"/>
      <c r="BU1" s="143"/>
      <c r="BV1" s="143"/>
      <c r="BW1" s="143"/>
      <c r="BX1" s="143"/>
      <c r="BY1" s="143"/>
      <c r="BZ1" s="143"/>
      <c r="CA1" s="99"/>
      <c r="CB1" s="99"/>
      <c r="CC1" s="99"/>
      <c r="CD1" s="99"/>
      <c r="CE1" s="99"/>
      <c r="CF1" s="99"/>
      <c r="CG1" s="99"/>
      <c r="CH1" s="99"/>
      <c r="CI1" s="99"/>
      <c r="CJ1" s="99"/>
      <c r="CK1" s="99"/>
      <c r="CL1" s="99"/>
      <c r="CM1" s="99"/>
    </row>
    <row r="2" spans="1:91" s="83" customFormat="1" ht="25.5" customHeight="1" thickBot="1">
      <c r="A2" s="383"/>
      <c r="B2" s="586"/>
      <c r="C2" s="592" t="s">
        <v>162</v>
      </c>
      <c r="D2" s="592"/>
      <c r="E2" s="592"/>
      <c r="F2" s="592"/>
      <c r="G2" s="592"/>
      <c r="H2" s="592"/>
      <c r="I2" s="592"/>
      <c r="J2" s="592"/>
      <c r="K2" s="592"/>
      <c r="L2" s="592"/>
      <c r="M2" s="592"/>
      <c r="N2" s="592"/>
      <c r="O2" s="592"/>
      <c r="P2" s="592"/>
      <c r="Q2" s="592"/>
      <c r="R2" s="592"/>
      <c r="S2" s="592"/>
      <c r="T2" s="592"/>
      <c r="U2" s="592"/>
      <c r="V2" s="592"/>
      <c r="W2" s="592"/>
      <c r="X2" s="592"/>
      <c r="Y2" s="592"/>
      <c r="Z2" s="592"/>
      <c r="AA2" s="592"/>
      <c r="AB2" s="592"/>
      <c r="AC2" s="592"/>
      <c r="AD2" s="592"/>
      <c r="AE2" s="592"/>
      <c r="AF2" s="592"/>
      <c r="AG2" s="592"/>
      <c r="AH2" s="592"/>
      <c r="AI2" s="592"/>
      <c r="AJ2" s="592"/>
      <c r="AK2" s="592"/>
      <c r="AL2" s="592"/>
      <c r="AM2" s="592"/>
      <c r="AN2" s="592"/>
      <c r="AO2" s="592"/>
      <c r="AP2" s="592"/>
      <c r="AQ2" s="592"/>
      <c r="AR2" s="592"/>
      <c r="AS2" s="592"/>
      <c r="AT2" s="592"/>
      <c r="AU2" s="592"/>
      <c r="AV2" s="359" t="s">
        <v>163</v>
      </c>
      <c r="AW2" s="360"/>
      <c r="AX2" s="361"/>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99"/>
      <c r="CB2" s="99"/>
      <c r="CC2" s="99"/>
      <c r="CD2" s="99"/>
      <c r="CE2" s="99"/>
      <c r="CF2" s="99"/>
      <c r="CG2" s="99"/>
      <c r="CH2" s="99"/>
      <c r="CI2" s="99"/>
      <c r="CJ2" s="99"/>
      <c r="CK2" s="99"/>
      <c r="CL2" s="99"/>
      <c r="CM2" s="99"/>
    </row>
    <row r="3" spans="1:91" s="83" customFormat="1" ht="25.5" customHeight="1" thickBot="1">
      <c r="A3" s="383"/>
      <c r="B3" s="586"/>
      <c r="C3" s="592" t="s">
        <v>0</v>
      </c>
      <c r="D3" s="592"/>
      <c r="E3" s="592"/>
      <c r="F3" s="592"/>
      <c r="G3" s="592"/>
      <c r="H3" s="592"/>
      <c r="I3" s="592"/>
      <c r="J3" s="592"/>
      <c r="K3" s="592"/>
      <c r="L3" s="592"/>
      <c r="M3" s="592"/>
      <c r="N3" s="592"/>
      <c r="O3" s="592"/>
      <c r="P3" s="592"/>
      <c r="Q3" s="592"/>
      <c r="R3" s="592"/>
      <c r="S3" s="592"/>
      <c r="T3" s="592"/>
      <c r="U3" s="592"/>
      <c r="V3" s="592"/>
      <c r="W3" s="592"/>
      <c r="X3" s="592"/>
      <c r="Y3" s="592"/>
      <c r="Z3" s="592"/>
      <c r="AA3" s="592"/>
      <c r="AB3" s="592"/>
      <c r="AC3" s="592"/>
      <c r="AD3" s="592"/>
      <c r="AE3" s="592"/>
      <c r="AF3" s="592"/>
      <c r="AG3" s="592"/>
      <c r="AH3" s="592"/>
      <c r="AI3" s="592"/>
      <c r="AJ3" s="592"/>
      <c r="AK3" s="592"/>
      <c r="AL3" s="592"/>
      <c r="AM3" s="592"/>
      <c r="AN3" s="592"/>
      <c r="AO3" s="592"/>
      <c r="AP3" s="592"/>
      <c r="AQ3" s="592"/>
      <c r="AR3" s="592"/>
      <c r="AS3" s="592"/>
      <c r="AT3" s="592"/>
      <c r="AU3" s="592"/>
      <c r="AV3" s="359" t="s">
        <v>164</v>
      </c>
      <c r="AW3" s="360"/>
      <c r="AX3" s="361"/>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99"/>
      <c r="CB3" s="99"/>
      <c r="CC3" s="99"/>
      <c r="CD3" s="99"/>
      <c r="CE3" s="99"/>
      <c r="CF3" s="99"/>
      <c r="CG3" s="99"/>
      <c r="CH3" s="99"/>
      <c r="CI3" s="99"/>
      <c r="CJ3" s="99"/>
      <c r="CK3" s="99"/>
      <c r="CL3" s="99"/>
      <c r="CM3" s="99"/>
    </row>
    <row r="4" spans="1:91" s="83" customFormat="1" ht="25.5" customHeight="1" thickBot="1">
      <c r="A4" s="384"/>
      <c r="B4" s="587"/>
      <c r="C4" s="588" t="s">
        <v>447</v>
      </c>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c r="AI4" s="589"/>
      <c r="AJ4" s="589"/>
      <c r="AK4" s="589"/>
      <c r="AL4" s="589"/>
      <c r="AM4" s="589"/>
      <c r="AN4" s="589"/>
      <c r="AO4" s="589"/>
      <c r="AP4" s="589"/>
      <c r="AQ4" s="589"/>
      <c r="AR4" s="589"/>
      <c r="AS4" s="589"/>
      <c r="AT4" s="589"/>
      <c r="AU4" s="590"/>
      <c r="AV4" s="359" t="s">
        <v>448</v>
      </c>
      <c r="AW4" s="360"/>
      <c r="AX4" s="361"/>
      <c r="AY4" s="143"/>
      <c r="AZ4" s="143"/>
      <c r="BA4" s="143"/>
      <c r="BB4" s="143"/>
      <c r="BC4" s="143"/>
      <c r="BD4" s="143"/>
      <c r="BE4" s="143"/>
      <c r="BF4" s="143"/>
      <c r="BG4" s="143"/>
      <c r="BH4" s="143"/>
      <c r="BI4" s="143"/>
      <c r="BJ4" s="143"/>
      <c r="BK4" s="143"/>
      <c r="BL4" s="143"/>
      <c r="BM4" s="143"/>
      <c r="BN4" s="143"/>
      <c r="BO4" s="143"/>
      <c r="BP4" s="143"/>
      <c r="BQ4" s="143"/>
      <c r="BR4" s="143"/>
      <c r="BS4" s="143"/>
      <c r="BT4" s="143"/>
      <c r="BU4" s="143"/>
      <c r="BV4" s="143"/>
      <c r="BW4" s="143"/>
      <c r="BX4" s="143"/>
      <c r="BY4" s="143"/>
      <c r="BZ4" s="143"/>
      <c r="CA4" s="99"/>
      <c r="CB4" s="99"/>
      <c r="CC4" s="99"/>
      <c r="CD4" s="99"/>
      <c r="CE4" s="99"/>
      <c r="CF4" s="99"/>
      <c r="CG4" s="99"/>
      <c r="CH4" s="99"/>
      <c r="CI4" s="99"/>
      <c r="CJ4" s="99"/>
      <c r="CK4" s="99"/>
      <c r="CL4" s="99"/>
      <c r="CM4" s="99"/>
    </row>
    <row r="5" spans="1:91" s="83" customFormat="1" ht="11.45" customHeight="1" thickBot="1">
      <c r="A5" s="84"/>
      <c r="B5" s="246"/>
      <c r="C5" s="102"/>
      <c r="D5" s="102"/>
      <c r="E5" s="102"/>
      <c r="F5" s="102"/>
      <c r="G5" s="102"/>
      <c r="H5" s="102"/>
      <c r="I5" s="102"/>
      <c r="J5" s="102"/>
      <c r="K5" s="102"/>
      <c r="L5" s="102"/>
      <c r="M5" s="102"/>
      <c r="N5" s="102"/>
      <c r="O5" s="102"/>
      <c r="P5" s="102"/>
      <c r="Q5" s="102"/>
      <c r="R5" s="102"/>
      <c r="S5" s="102"/>
      <c r="T5" s="102"/>
      <c r="U5" s="102"/>
      <c r="V5" s="102"/>
      <c r="W5" s="102"/>
      <c r="X5" s="102"/>
      <c r="Y5" s="102"/>
      <c r="Z5" s="102"/>
      <c r="AA5" s="102"/>
      <c r="AB5" s="102"/>
      <c r="AC5" s="102"/>
      <c r="AD5" s="102"/>
      <c r="AE5" s="102"/>
      <c r="AF5" s="102"/>
      <c r="AG5" s="102"/>
      <c r="AH5" s="102"/>
      <c r="AI5" s="102"/>
      <c r="AJ5" s="102"/>
      <c r="AK5" s="102"/>
      <c r="AL5" s="102"/>
      <c r="AM5" s="102"/>
      <c r="AN5" s="102"/>
      <c r="AO5" s="102"/>
      <c r="AP5" s="102"/>
      <c r="AQ5" s="102"/>
      <c r="AR5" s="102"/>
      <c r="AS5" s="102"/>
      <c r="AT5" s="102"/>
      <c r="AU5" s="102"/>
      <c r="AV5" s="86"/>
      <c r="AW5" s="86"/>
      <c r="AX5" s="86"/>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99"/>
      <c r="CB5" s="99"/>
      <c r="CC5" s="99"/>
      <c r="CD5" s="99"/>
      <c r="CE5" s="99"/>
      <c r="CF5" s="99"/>
      <c r="CG5" s="99"/>
      <c r="CH5" s="99"/>
      <c r="CI5" s="99"/>
      <c r="CJ5" s="99"/>
      <c r="CK5" s="99"/>
      <c r="CL5" s="99"/>
      <c r="CM5" s="99"/>
    </row>
    <row r="6" spans="1:91" s="1" customFormat="1" ht="40.35" customHeight="1" thickBot="1">
      <c r="A6" s="347" t="s">
        <v>167</v>
      </c>
      <c r="B6" s="349"/>
      <c r="C6" s="519" t="s">
        <v>168</v>
      </c>
      <c r="D6" s="520"/>
      <c r="E6" s="520"/>
      <c r="F6" s="520"/>
      <c r="G6" s="520"/>
      <c r="H6" s="520"/>
      <c r="I6" s="520"/>
      <c r="J6" s="520"/>
      <c r="K6" s="521"/>
      <c r="M6" s="176"/>
      <c r="N6" s="219" t="s">
        <v>169</v>
      </c>
      <c r="O6" s="522">
        <v>2024110010317</v>
      </c>
      <c r="P6" s="565"/>
      <c r="Q6" s="523"/>
    </row>
    <row r="7" spans="1:91" s="99" customFormat="1" ht="10.15" customHeight="1" thickBot="1">
      <c r="A7" s="108"/>
      <c r="B7" s="102"/>
      <c r="C7" s="102"/>
      <c r="D7" s="102"/>
      <c r="E7" s="102"/>
      <c r="F7" s="102"/>
      <c r="G7" s="102"/>
      <c r="H7" s="102"/>
      <c r="I7" s="102"/>
      <c r="J7" s="102"/>
      <c r="K7" s="102"/>
      <c r="L7" s="102"/>
      <c r="M7" s="109"/>
      <c r="N7" s="109"/>
      <c r="O7" s="109"/>
      <c r="AY7" s="143"/>
      <c r="AZ7" s="143"/>
      <c r="BA7" s="143"/>
      <c r="BB7" s="143"/>
      <c r="BC7" s="143"/>
      <c r="BD7" s="143"/>
      <c r="BE7" s="143"/>
      <c r="BF7" s="143"/>
      <c r="BG7" s="143"/>
      <c r="BH7" s="143"/>
      <c r="BI7" s="143"/>
      <c r="BJ7" s="143"/>
      <c r="BK7" s="143"/>
      <c r="BL7" s="143"/>
      <c r="BM7" s="143"/>
      <c r="BN7" s="143"/>
      <c r="BO7" s="143"/>
      <c r="BP7" s="143"/>
      <c r="BQ7" s="143"/>
      <c r="BR7" s="143"/>
      <c r="BS7" s="143"/>
      <c r="BT7" s="143"/>
      <c r="BU7" s="143"/>
      <c r="BV7" s="143"/>
      <c r="BW7" s="143"/>
      <c r="BX7" s="143"/>
      <c r="BY7" s="143"/>
      <c r="BZ7" s="143"/>
    </row>
    <row r="8" spans="1:91" s="83" customFormat="1" ht="21.75" customHeight="1" thickBot="1">
      <c r="A8" s="524" t="s">
        <v>6</v>
      </c>
      <c r="B8" s="524"/>
      <c r="C8" s="147" t="s">
        <v>170</v>
      </c>
      <c r="D8" s="169" t="s">
        <v>171</v>
      </c>
      <c r="E8" s="147" t="s">
        <v>172</v>
      </c>
      <c r="F8" s="169" t="s">
        <v>171</v>
      </c>
      <c r="G8" s="147" t="s">
        <v>173</v>
      </c>
      <c r="H8" s="169" t="s">
        <v>171</v>
      </c>
      <c r="I8" s="172" t="s">
        <v>174</v>
      </c>
      <c r="J8" s="169" t="s">
        <v>171</v>
      </c>
      <c r="K8" s="173"/>
      <c r="L8" s="174"/>
      <c r="M8" s="151"/>
      <c r="N8" s="597" t="s">
        <v>8</v>
      </c>
      <c r="O8" s="598"/>
      <c r="P8" s="599"/>
      <c r="Q8" s="561" t="s">
        <v>175</v>
      </c>
      <c r="R8" s="561"/>
      <c r="S8" s="561"/>
      <c r="T8" s="593"/>
      <c r="U8" s="594"/>
      <c r="X8" s="99"/>
      <c r="Y8" s="99"/>
      <c r="Z8" s="99"/>
      <c r="AA8" s="99"/>
      <c r="AB8" s="99"/>
      <c r="AC8" s="99"/>
      <c r="AD8" s="99"/>
      <c r="AE8" s="99"/>
      <c r="AF8" s="99"/>
      <c r="AG8" s="99"/>
      <c r="AH8" s="99"/>
      <c r="AI8" s="99"/>
      <c r="AJ8" s="99"/>
      <c r="AK8" s="99"/>
      <c r="AL8" s="99"/>
      <c r="AM8" s="99"/>
      <c r="AN8" s="99"/>
      <c r="AO8" s="99"/>
      <c r="AP8" s="99"/>
      <c r="AQ8" s="99"/>
      <c r="AR8" s="99"/>
      <c r="AS8" s="99"/>
      <c r="AT8" s="99"/>
      <c r="AU8" s="99"/>
      <c r="AV8" s="99"/>
      <c r="AW8" s="99"/>
      <c r="AX8" s="99"/>
      <c r="AY8" s="143"/>
      <c r="AZ8" s="143"/>
      <c r="BA8" s="143"/>
      <c r="BB8" s="143"/>
      <c r="BC8" s="143"/>
      <c r="BD8" s="143"/>
      <c r="BE8" s="143"/>
      <c r="BF8" s="143"/>
      <c r="BG8" s="143"/>
      <c r="BH8" s="143"/>
      <c r="BI8" s="143"/>
      <c r="BJ8" s="143"/>
      <c r="BK8" s="143"/>
      <c r="BL8" s="143"/>
      <c r="BM8" s="143"/>
      <c r="BN8" s="143"/>
      <c r="BO8" s="143"/>
      <c r="BP8" s="143"/>
      <c r="BQ8" s="143"/>
      <c r="BR8" s="143"/>
      <c r="BS8" s="143"/>
      <c r="BT8" s="143"/>
      <c r="BU8" s="143"/>
      <c r="BV8" s="143"/>
      <c r="BW8" s="143"/>
      <c r="BX8" s="143"/>
      <c r="BY8" s="143"/>
      <c r="BZ8" s="143"/>
      <c r="CA8" s="99"/>
      <c r="CB8" s="99"/>
      <c r="CC8" s="99"/>
      <c r="CD8" s="99"/>
      <c r="CE8" s="99"/>
      <c r="CF8" s="99"/>
      <c r="CG8" s="99"/>
      <c r="CH8" s="99"/>
      <c r="CI8" s="99"/>
      <c r="CJ8" s="99"/>
      <c r="CK8" s="99"/>
      <c r="CL8" s="99"/>
      <c r="CM8" s="99"/>
    </row>
    <row r="9" spans="1:91" s="83" customFormat="1" ht="21.75" customHeight="1" thickBot="1">
      <c r="A9" s="524"/>
      <c r="B9" s="524"/>
      <c r="C9" s="149" t="s">
        <v>176</v>
      </c>
      <c r="D9" s="169" t="s">
        <v>171</v>
      </c>
      <c r="E9" s="147" t="s">
        <v>177</v>
      </c>
      <c r="F9" s="169" t="s">
        <v>171</v>
      </c>
      <c r="G9" s="147" t="s">
        <v>178</v>
      </c>
      <c r="H9" s="169" t="s">
        <v>171</v>
      </c>
      <c r="I9" s="172" t="s">
        <v>179</v>
      </c>
      <c r="J9" s="148"/>
      <c r="K9" s="173"/>
      <c r="L9" s="174"/>
      <c r="M9" s="151"/>
      <c r="N9" s="600"/>
      <c r="O9" s="601"/>
      <c r="P9" s="602"/>
      <c r="Q9" s="561" t="s">
        <v>180</v>
      </c>
      <c r="R9" s="561"/>
      <c r="S9" s="561"/>
      <c r="T9" s="593"/>
      <c r="U9" s="594"/>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99"/>
      <c r="CB9" s="99"/>
      <c r="CC9" s="99"/>
      <c r="CD9" s="99"/>
      <c r="CE9" s="99"/>
      <c r="CF9" s="99"/>
      <c r="CG9" s="99"/>
      <c r="CH9" s="99"/>
      <c r="CI9" s="99"/>
      <c r="CJ9" s="99"/>
      <c r="CK9" s="99"/>
      <c r="CL9" s="99"/>
      <c r="CM9" s="99"/>
    </row>
    <row r="10" spans="1:91" s="83" customFormat="1" ht="21.75" customHeight="1" thickBot="1">
      <c r="A10" s="524"/>
      <c r="B10" s="524"/>
      <c r="C10" s="147" t="s">
        <v>181</v>
      </c>
      <c r="D10" s="144"/>
      <c r="E10" s="147" t="s">
        <v>182</v>
      </c>
      <c r="F10" s="144"/>
      <c r="G10" s="147" t="s">
        <v>183</v>
      </c>
      <c r="H10" s="150"/>
      <c r="I10" s="172" t="s">
        <v>184</v>
      </c>
      <c r="J10" s="148"/>
      <c r="K10" s="173"/>
      <c r="L10" s="174"/>
      <c r="M10" s="151"/>
      <c r="N10" s="603"/>
      <c r="O10" s="604"/>
      <c r="P10" s="605"/>
      <c r="Q10" s="561" t="s">
        <v>185</v>
      </c>
      <c r="R10" s="561"/>
      <c r="S10" s="561"/>
      <c r="T10" s="595" t="s">
        <v>171</v>
      </c>
      <c r="U10" s="596"/>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99"/>
      <c r="CB10" s="99"/>
      <c r="CC10" s="99"/>
      <c r="CD10" s="99"/>
      <c r="CE10" s="99"/>
      <c r="CF10" s="99"/>
      <c r="CG10" s="99"/>
      <c r="CH10" s="99"/>
      <c r="CI10" s="99"/>
      <c r="CJ10" s="99"/>
      <c r="CK10" s="99"/>
      <c r="CL10" s="99"/>
      <c r="CM10" s="99"/>
    </row>
    <row r="11" spans="1:91" s="99" customFormat="1" ht="18" customHeight="1" thickBot="1">
      <c r="I11" s="175"/>
      <c r="J11" s="175"/>
      <c r="K11" s="175"/>
      <c r="L11" s="175"/>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row>
    <row r="12" spans="1:91" ht="23.45" customHeight="1">
      <c r="A12" s="568" t="s">
        <v>123</v>
      </c>
      <c r="B12" s="570" t="s">
        <v>125</v>
      </c>
      <c r="C12" s="572" t="s">
        <v>449</v>
      </c>
      <c r="D12" s="572" t="s">
        <v>129</v>
      </c>
      <c r="E12" s="572" t="s">
        <v>131</v>
      </c>
      <c r="F12" s="572" t="s">
        <v>133</v>
      </c>
      <c r="G12" s="570" t="s">
        <v>135</v>
      </c>
      <c r="H12" s="570" t="s">
        <v>137</v>
      </c>
      <c r="I12" s="574" t="s">
        <v>450</v>
      </c>
      <c r="J12" s="574" t="s">
        <v>451</v>
      </c>
      <c r="K12" s="584" t="s">
        <v>143</v>
      </c>
      <c r="L12" s="576" t="s">
        <v>170</v>
      </c>
      <c r="M12" s="577"/>
      <c r="N12" s="578"/>
      <c r="O12" s="579" t="s">
        <v>172</v>
      </c>
      <c r="P12" s="577"/>
      <c r="Q12" s="578"/>
      <c r="R12" s="579" t="s">
        <v>173</v>
      </c>
      <c r="S12" s="577"/>
      <c r="T12" s="578"/>
      <c r="U12" s="579" t="s">
        <v>174</v>
      </c>
      <c r="V12" s="577"/>
      <c r="W12" s="578"/>
      <c r="X12" s="579" t="s">
        <v>176</v>
      </c>
      <c r="Y12" s="577"/>
      <c r="Z12" s="578"/>
      <c r="AA12" s="579" t="s">
        <v>177</v>
      </c>
      <c r="AB12" s="577"/>
      <c r="AC12" s="578"/>
      <c r="AD12" s="579" t="s">
        <v>178</v>
      </c>
      <c r="AE12" s="577"/>
      <c r="AF12" s="578"/>
      <c r="AG12" s="579" t="s">
        <v>179</v>
      </c>
      <c r="AH12" s="577"/>
      <c r="AI12" s="578"/>
      <c r="AJ12" s="579" t="s">
        <v>181</v>
      </c>
      <c r="AK12" s="577"/>
      <c r="AL12" s="578"/>
      <c r="AM12" s="579" t="s">
        <v>182</v>
      </c>
      <c r="AN12" s="577"/>
      <c r="AO12" s="578"/>
      <c r="AP12" s="579" t="s">
        <v>183</v>
      </c>
      <c r="AQ12" s="577"/>
      <c r="AR12" s="578"/>
      <c r="AS12" s="579" t="s">
        <v>184</v>
      </c>
      <c r="AT12" s="577"/>
      <c r="AU12" s="578"/>
      <c r="AV12" s="582" t="s">
        <v>452</v>
      </c>
      <c r="AW12" s="566" t="s">
        <v>453</v>
      </c>
      <c r="AX12" s="580"/>
      <c r="AY12" s="581"/>
      <c r="AZ12" s="581"/>
      <c r="BA12" s="581"/>
      <c r="BB12" s="581"/>
      <c r="BC12" s="581"/>
      <c r="BD12" s="581"/>
      <c r="BE12" s="581"/>
      <c r="BF12" s="581"/>
      <c r="BG12" s="581"/>
    </row>
    <row r="13" spans="1:91" s="104" customFormat="1" ht="36.75" customHeight="1" thickBot="1">
      <c r="A13" s="569"/>
      <c r="B13" s="571"/>
      <c r="C13" s="573"/>
      <c r="D13" s="573"/>
      <c r="E13" s="573"/>
      <c r="F13" s="573"/>
      <c r="G13" s="571"/>
      <c r="H13" s="571"/>
      <c r="I13" s="575"/>
      <c r="J13" s="575"/>
      <c r="K13" s="585"/>
      <c r="L13" s="152" t="s">
        <v>454</v>
      </c>
      <c r="M13" s="145" t="s">
        <v>455</v>
      </c>
      <c r="N13" s="145" t="s">
        <v>148</v>
      </c>
      <c r="O13" s="152" t="s">
        <v>454</v>
      </c>
      <c r="P13" s="145" t="s">
        <v>455</v>
      </c>
      <c r="Q13" s="145" t="s">
        <v>148</v>
      </c>
      <c r="R13" s="152" t="s">
        <v>454</v>
      </c>
      <c r="S13" s="145" t="s">
        <v>455</v>
      </c>
      <c r="T13" s="145" t="s">
        <v>148</v>
      </c>
      <c r="U13" s="152" t="s">
        <v>454</v>
      </c>
      <c r="V13" s="145" t="s">
        <v>455</v>
      </c>
      <c r="W13" s="145" t="s">
        <v>148</v>
      </c>
      <c r="X13" s="152" t="s">
        <v>454</v>
      </c>
      <c r="Y13" s="145" t="s">
        <v>455</v>
      </c>
      <c r="Z13" s="145" t="s">
        <v>148</v>
      </c>
      <c r="AA13" s="152" t="s">
        <v>454</v>
      </c>
      <c r="AB13" s="145" t="s">
        <v>455</v>
      </c>
      <c r="AC13" s="145" t="s">
        <v>148</v>
      </c>
      <c r="AD13" s="152" t="s">
        <v>454</v>
      </c>
      <c r="AE13" s="145" t="s">
        <v>455</v>
      </c>
      <c r="AF13" s="145" t="s">
        <v>148</v>
      </c>
      <c r="AG13" s="152" t="s">
        <v>454</v>
      </c>
      <c r="AH13" s="145" t="s">
        <v>455</v>
      </c>
      <c r="AI13" s="145" t="s">
        <v>148</v>
      </c>
      <c r="AJ13" s="152" t="s">
        <v>454</v>
      </c>
      <c r="AK13" s="145" t="s">
        <v>455</v>
      </c>
      <c r="AL13" s="145" t="s">
        <v>148</v>
      </c>
      <c r="AM13" s="152" t="s">
        <v>454</v>
      </c>
      <c r="AN13" s="145" t="s">
        <v>455</v>
      </c>
      <c r="AO13" s="145" t="s">
        <v>148</v>
      </c>
      <c r="AP13" s="152" t="s">
        <v>454</v>
      </c>
      <c r="AQ13" s="145" t="s">
        <v>455</v>
      </c>
      <c r="AR13" s="145" t="s">
        <v>148</v>
      </c>
      <c r="AS13" s="152" t="s">
        <v>454</v>
      </c>
      <c r="AT13" s="145" t="s">
        <v>455</v>
      </c>
      <c r="AU13" s="145" t="s">
        <v>148</v>
      </c>
      <c r="AV13" s="583"/>
      <c r="AW13" s="567"/>
      <c r="AX13" s="580"/>
      <c r="AY13" s="581"/>
      <c r="AZ13" s="581"/>
      <c r="BA13" s="581"/>
      <c r="BB13" s="581"/>
      <c r="BC13" s="581"/>
      <c r="BD13" s="581"/>
      <c r="BE13" s="581"/>
      <c r="BF13" s="581"/>
      <c r="BG13" s="581"/>
      <c r="BH13" s="106"/>
      <c r="BI13" s="106"/>
      <c r="BJ13" s="106"/>
      <c r="BK13" s="106"/>
      <c r="BL13" s="106"/>
      <c r="BM13" s="106"/>
      <c r="BN13" s="106"/>
      <c r="BO13" s="106"/>
      <c r="BP13" s="106"/>
      <c r="BQ13" s="106"/>
      <c r="BR13" s="106"/>
      <c r="BS13" s="106"/>
      <c r="BT13" s="106"/>
      <c r="BU13" s="106"/>
      <c r="BV13" s="106"/>
      <c r="BW13" s="106"/>
      <c r="BX13" s="106"/>
      <c r="BY13" s="106"/>
      <c r="BZ13" s="106"/>
      <c r="CA13" s="106"/>
      <c r="CB13" s="106"/>
      <c r="CC13" s="106"/>
      <c r="CD13" s="106"/>
      <c r="CE13" s="106"/>
      <c r="CF13" s="106"/>
      <c r="CG13" s="106"/>
      <c r="CH13" s="106"/>
      <c r="CI13" s="106"/>
      <c r="CJ13" s="106"/>
      <c r="CK13" s="106"/>
      <c r="CL13" s="106"/>
      <c r="CM13" s="106"/>
    </row>
    <row r="14" spans="1:91" ht="191.25" customHeight="1">
      <c r="A14" s="203" t="s">
        <v>456</v>
      </c>
      <c r="B14" s="204" t="s">
        <v>457</v>
      </c>
      <c r="C14" s="204" t="s">
        <v>458</v>
      </c>
      <c r="D14" s="205">
        <v>23</v>
      </c>
      <c r="E14" s="204" t="s">
        <v>459</v>
      </c>
      <c r="F14" s="218" t="s">
        <v>460</v>
      </c>
      <c r="G14" s="205" t="s">
        <v>461</v>
      </c>
      <c r="H14" s="205" t="s">
        <v>462</v>
      </c>
      <c r="I14" s="206">
        <v>15</v>
      </c>
      <c r="J14" s="206">
        <v>47</v>
      </c>
      <c r="K14" s="207">
        <v>4</v>
      </c>
      <c r="L14" s="208">
        <v>0</v>
      </c>
      <c r="M14" s="209">
        <v>0</v>
      </c>
      <c r="N14" s="209">
        <v>0</v>
      </c>
      <c r="O14" s="210">
        <v>0</v>
      </c>
      <c r="P14" s="211">
        <v>0</v>
      </c>
      <c r="Q14" s="244" t="s">
        <v>463</v>
      </c>
      <c r="R14" s="210">
        <v>1</v>
      </c>
      <c r="S14" s="211">
        <v>0</v>
      </c>
      <c r="T14" s="244" t="s">
        <v>464</v>
      </c>
      <c r="U14" s="210">
        <v>0</v>
      </c>
      <c r="V14" s="211">
        <v>0</v>
      </c>
      <c r="W14" s="244" t="s">
        <v>465</v>
      </c>
      <c r="X14" s="210">
        <v>0</v>
      </c>
      <c r="Y14" s="211">
        <v>0</v>
      </c>
      <c r="Z14" s="244" t="s">
        <v>466</v>
      </c>
      <c r="AA14" s="210">
        <v>0</v>
      </c>
      <c r="AB14" s="211">
        <v>0</v>
      </c>
      <c r="AC14" s="292" t="s">
        <v>467</v>
      </c>
      <c r="AD14" s="210">
        <v>0</v>
      </c>
      <c r="AE14" s="299">
        <v>1</v>
      </c>
      <c r="AF14" s="300" t="s">
        <v>468</v>
      </c>
      <c r="AG14" s="210">
        <v>0</v>
      </c>
      <c r="AH14" s="211"/>
      <c r="AI14" s="211"/>
      <c r="AJ14" s="210">
        <v>1</v>
      </c>
      <c r="AK14" s="211"/>
      <c r="AL14" s="211"/>
      <c r="AM14" s="210">
        <v>1</v>
      </c>
      <c r="AN14" s="211"/>
      <c r="AO14" s="211"/>
      <c r="AP14" s="210">
        <v>1</v>
      </c>
      <c r="AQ14" s="211"/>
      <c r="AR14" s="211"/>
      <c r="AS14" s="210"/>
      <c r="AT14" s="211"/>
      <c r="AU14" s="211"/>
      <c r="AV14" s="105">
        <f t="shared" ref="AV14:AW15" si="0">+L14+O14+R14+U14+X14+AA14+AD14+AG14+AJ14+AM14+AP14+AS14</f>
        <v>4</v>
      </c>
      <c r="AW14" s="146">
        <f t="shared" si="0"/>
        <v>1</v>
      </c>
      <c r="AX14" s="249"/>
    </row>
    <row r="15" spans="1:91" ht="63.75">
      <c r="A15" s="203" t="s">
        <v>456</v>
      </c>
      <c r="B15" s="204" t="s">
        <v>457</v>
      </c>
      <c r="C15" s="204" t="s">
        <v>458</v>
      </c>
      <c r="D15" s="205">
        <v>24</v>
      </c>
      <c r="E15" s="204" t="s">
        <v>469</v>
      </c>
      <c r="F15" s="218" t="s">
        <v>460</v>
      </c>
      <c r="G15" s="205" t="s">
        <v>461</v>
      </c>
      <c r="H15" s="205" t="s">
        <v>462</v>
      </c>
      <c r="I15" s="206">
        <v>15</v>
      </c>
      <c r="J15" s="206">
        <v>47</v>
      </c>
      <c r="K15" s="212">
        <v>4</v>
      </c>
      <c r="L15" s="208">
        <v>0</v>
      </c>
      <c r="M15" s="209">
        <v>0</v>
      </c>
      <c r="N15" s="209">
        <v>0</v>
      </c>
      <c r="O15" s="210">
        <v>0</v>
      </c>
      <c r="P15" s="211">
        <v>0</v>
      </c>
      <c r="Q15" s="244" t="s">
        <v>470</v>
      </c>
      <c r="R15" s="210">
        <v>0</v>
      </c>
      <c r="S15" s="211">
        <v>0</v>
      </c>
      <c r="T15" s="244" t="s">
        <v>470</v>
      </c>
      <c r="U15" s="210">
        <v>1</v>
      </c>
      <c r="V15" s="211">
        <v>0</v>
      </c>
      <c r="W15" s="244" t="s">
        <v>471</v>
      </c>
      <c r="X15" s="210">
        <v>0</v>
      </c>
      <c r="Y15" s="211">
        <v>0</v>
      </c>
      <c r="Z15" s="244" t="s">
        <v>472</v>
      </c>
      <c r="AA15" s="210">
        <v>0</v>
      </c>
      <c r="AB15" s="211">
        <v>0</v>
      </c>
      <c r="AC15" s="244" t="s">
        <v>473</v>
      </c>
      <c r="AD15" s="210">
        <v>0</v>
      </c>
      <c r="AE15" s="211">
        <v>0</v>
      </c>
      <c r="AF15" s="244" t="s">
        <v>474</v>
      </c>
      <c r="AG15" s="210">
        <v>0</v>
      </c>
      <c r="AH15" s="211"/>
      <c r="AI15" s="211"/>
      <c r="AJ15" s="210">
        <v>0</v>
      </c>
      <c r="AK15" s="211"/>
      <c r="AL15" s="211"/>
      <c r="AM15" s="210">
        <v>1</v>
      </c>
      <c r="AN15" s="211"/>
      <c r="AO15" s="211"/>
      <c r="AP15" s="210">
        <v>1</v>
      </c>
      <c r="AQ15" s="211"/>
      <c r="AR15" s="211"/>
      <c r="AS15" s="210">
        <v>1</v>
      </c>
      <c r="AT15" s="211"/>
      <c r="AU15" s="211"/>
      <c r="AV15" s="105">
        <f t="shared" si="0"/>
        <v>4</v>
      </c>
      <c r="AW15" s="146">
        <f t="shared" si="0"/>
        <v>0</v>
      </c>
      <c r="AX15" s="249"/>
    </row>
  </sheetData>
  <mergeCells count="55">
    <mergeCell ref="A1:B4"/>
    <mergeCell ref="C4:AU4"/>
    <mergeCell ref="A8:B10"/>
    <mergeCell ref="AV1:AX1"/>
    <mergeCell ref="AV2:AX2"/>
    <mergeCell ref="AV3:AX3"/>
    <mergeCell ref="AV4:AX4"/>
    <mergeCell ref="C1:AU1"/>
    <mergeCell ref="C2:AU2"/>
    <mergeCell ref="C3:AU3"/>
    <mergeCell ref="T8:U8"/>
    <mergeCell ref="T9:U9"/>
    <mergeCell ref="T10:U10"/>
    <mergeCell ref="N8:P10"/>
    <mergeCell ref="Q8:S8"/>
    <mergeCell ref="Q9:S9"/>
    <mergeCell ref="R12:T12"/>
    <mergeCell ref="U12:W12"/>
    <mergeCell ref="G12:G13"/>
    <mergeCell ref="K12:K13"/>
    <mergeCell ref="AA12:AC12"/>
    <mergeCell ref="BG12:BG13"/>
    <mergeCell ref="BA12:BA13"/>
    <mergeCell ref="BB12:BB13"/>
    <mergeCell ref="BC12:BC13"/>
    <mergeCell ref="BD12:BD13"/>
    <mergeCell ref="BE12:BE13"/>
    <mergeCell ref="BF12:BF13"/>
    <mergeCell ref="AX12:AX13"/>
    <mergeCell ref="AY12:AY13"/>
    <mergeCell ref="AZ12:AZ13"/>
    <mergeCell ref="X12:Z12"/>
    <mergeCell ref="AJ12:AL12"/>
    <mergeCell ref="AM12:AO12"/>
    <mergeCell ref="AV12:AV13"/>
    <mergeCell ref="AS12:AU12"/>
    <mergeCell ref="AP12:AR12"/>
    <mergeCell ref="AD12:AF12"/>
    <mergeCell ref="AG12:AI12"/>
    <mergeCell ref="A6:B6"/>
    <mergeCell ref="C6:K6"/>
    <mergeCell ref="O6:Q6"/>
    <mergeCell ref="Q10:S10"/>
    <mergeCell ref="AW12:AW13"/>
    <mergeCell ref="A12:A13"/>
    <mergeCell ref="B12:B13"/>
    <mergeCell ref="C12:C13"/>
    <mergeCell ref="D12:D13"/>
    <mergeCell ref="E12:E13"/>
    <mergeCell ref="F12:F13"/>
    <mergeCell ref="H12:H13"/>
    <mergeCell ref="I12:I13"/>
    <mergeCell ref="J12:J13"/>
    <mergeCell ref="L12:N12"/>
    <mergeCell ref="O12:Q1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sheetPr>
  <dimension ref="A1:CF36"/>
  <sheetViews>
    <sheetView zoomScale="70" zoomScaleNormal="70" workbookViewId="0">
      <selection activeCell="H7" sqref="H7"/>
    </sheetView>
  </sheetViews>
  <sheetFormatPr defaultColWidth="11.42578125" defaultRowHeight="15" customHeight="1"/>
  <cols>
    <col min="1" max="1" width="17.7109375" customWidth="1"/>
    <col min="2" max="2" width="15.42578125" customWidth="1"/>
    <col min="3" max="3" width="25.42578125" customWidth="1"/>
    <col min="4" max="4" width="56.42578125" customWidth="1"/>
    <col min="5" max="5" width="34" customWidth="1"/>
  </cols>
  <sheetData>
    <row r="1" spans="1:84" ht="22.5" customHeight="1" thickBot="1">
      <c r="A1" s="380"/>
      <c r="B1" s="616" t="s">
        <v>160</v>
      </c>
      <c r="C1" s="616"/>
      <c r="D1" s="616"/>
      <c r="E1" s="359" t="s">
        <v>161</v>
      </c>
      <c r="F1" s="360"/>
      <c r="G1" s="361"/>
    </row>
    <row r="2" spans="1:84" ht="22.5" customHeight="1" thickBot="1">
      <c r="A2" s="380"/>
      <c r="B2" s="617" t="s">
        <v>162</v>
      </c>
      <c r="C2" s="617"/>
      <c r="D2" s="617"/>
      <c r="E2" s="359" t="s">
        <v>163</v>
      </c>
      <c r="F2" s="360"/>
      <c r="G2" s="361"/>
    </row>
    <row r="3" spans="1:84" ht="31.5" customHeight="1" thickBot="1">
      <c r="A3" s="380"/>
      <c r="B3" s="484" t="s">
        <v>0</v>
      </c>
      <c r="C3" s="485"/>
      <c r="D3" s="486"/>
      <c r="E3" s="359" t="s">
        <v>164</v>
      </c>
      <c r="F3" s="360"/>
      <c r="G3" s="361"/>
    </row>
    <row r="4" spans="1:84" ht="22.5" customHeight="1" thickBot="1">
      <c r="A4" s="380"/>
      <c r="B4" s="487" t="s">
        <v>475</v>
      </c>
      <c r="C4" s="488"/>
      <c r="D4" s="489"/>
      <c r="E4" s="359" t="s">
        <v>476</v>
      </c>
      <c r="F4" s="360"/>
      <c r="G4" s="361"/>
    </row>
    <row r="5" spans="1:84" thickBot="1">
      <c r="A5" s="55"/>
      <c r="B5" s="55"/>
      <c r="C5" s="256"/>
      <c r="D5" s="256"/>
      <c r="E5" s="256"/>
      <c r="F5" s="257"/>
      <c r="G5" s="257"/>
      <c r="H5" s="257"/>
      <c r="I5" s="257"/>
      <c r="J5" s="257"/>
      <c r="K5" s="257"/>
    </row>
    <row r="6" spans="1:84" ht="27.75" customHeight="1">
      <c r="A6" s="347" t="s">
        <v>167</v>
      </c>
      <c r="B6" s="348"/>
      <c r="C6" s="620" t="s">
        <v>168</v>
      </c>
      <c r="D6" s="621"/>
      <c r="E6" s="622"/>
      <c r="F6" s="7"/>
      <c r="G6" s="7"/>
      <c r="H6" s="7"/>
      <c r="I6" s="7"/>
      <c r="J6" s="7"/>
      <c r="K6" s="7"/>
      <c r="L6" s="1"/>
      <c r="M6" s="176"/>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row>
    <row r="7" spans="1:84" ht="20.25" customHeight="1">
      <c r="A7" s="512" t="s">
        <v>477</v>
      </c>
      <c r="B7" s="513"/>
      <c r="C7" s="618"/>
      <c r="D7" s="618"/>
      <c r="E7" s="619"/>
      <c r="F7" s="257"/>
      <c r="G7" s="257"/>
      <c r="H7" s="257"/>
      <c r="I7" s="257"/>
      <c r="J7" s="257"/>
      <c r="K7" s="257"/>
    </row>
    <row r="8" spans="1:84" ht="45.75" customHeight="1">
      <c r="A8" s="56" t="s">
        <v>151</v>
      </c>
      <c r="B8" s="56" t="s">
        <v>153</v>
      </c>
      <c r="C8" s="57" t="s">
        <v>155</v>
      </c>
      <c r="D8" s="614" t="s">
        <v>157</v>
      </c>
      <c r="E8" s="615"/>
    </row>
    <row r="9" spans="1:84" ht="40.15" customHeight="1">
      <c r="A9" s="58">
        <v>45784</v>
      </c>
      <c r="B9" s="260"/>
      <c r="C9" s="72" t="s">
        <v>478</v>
      </c>
      <c r="D9" s="610" t="s">
        <v>479</v>
      </c>
      <c r="E9" s="611"/>
    </row>
    <row r="10" spans="1:84" ht="18.600000000000001" customHeight="1">
      <c r="A10" s="58">
        <v>45784</v>
      </c>
      <c r="B10" s="59"/>
      <c r="C10" s="73" t="s">
        <v>480</v>
      </c>
      <c r="D10" s="612" t="s">
        <v>481</v>
      </c>
      <c r="E10" s="613"/>
    </row>
    <row r="11" spans="1:84" ht="14.45">
      <c r="A11" s="58">
        <v>45814</v>
      </c>
      <c r="B11" s="59"/>
      <c r="C11" s="73" t="s">
        <v>482</v>
      </c>
      <c r="D11" s="606" t="s">
        <v>483</v>
      </c>
      <c r="E11" s="607"/>
    </row>
    <row r="12" spans="1:84" ht="14.45">
      <c r="A12" s="60"/>
      <c r="B12" s="61"/>
      <c r="C12" s="73"/>
      <c r="D12" s="606"/>
      <c r="E12" s="607"/>
    </row>
    <row r="13" spans="1:84" ht="14.45">
      <c r="A13" s="62"/>
      <c r="B13" s="61"/>
      <c r="C13" s="73"/>
      <c r="D13" s="606"/>
      <c r="E13" s="607"/>
    </row>
    <row r="14" spans="1:84" ht="14.45">
      <c r="A14" s="62"/>
      <c r="B14" s="61"/>
      <c r="C14" s="74"/>
      <c r="D14" s="606"/>
      <c r="E14" s="607"/>
    </row>
    <row r="15" spans="1:84" ht="14.45">
      <c r="A15" s="62"/>
      <c r="B15" s="61"/>
      <c r="C15" s="74"/>
      <c r="D15" s="606"/>
      <c r="E15" s="607"/>
    </row>
    <row r="16" spans="1:84" ht="14.45">
      <c r="A16" s="63"/>
      <c r="B16" s="61"/>
      <c r="C16" s="73"/>
      <c r="D16" s="606"/>
      <c r="E16" s="607"/>
    </row>
    <row r="17" spans="1:5" ht="14.45">
      <c r="A17" s="64"/>
      <c r="B17" s="65"/>
      <c r="C17" s="75"/>
      <c r="D17" s="606"/>
      <c r="E17" s="607"/>
    </row>
    <row r="18" spans="1:5" ht="14.45">
      <c r="A18" s="64"/>
      <c r="B18" s="65"/>
      <c r="C18" s="75"/>
      <c r="D18" s="606"/>
      <c r="E18" s="607"/>
    </row>
    <row r="19" spans="1:5" ht="14.45">
      <c r="A19" s="66"/>
      <c r="B19" s="67"/>
      <c r="C19" s="69"/>
      <c r="D19" s="606"/>
      <c r="E19" s="607"/>
    </row>
    <row r="20" spans="1:5" ht="14.45">
      <c r="A20" s="68"/>
      <c r="B20" s="69"/>
      <c r="C20" s="69"/>
      <c r="D20" s="606"/>
      <c r="E20" s="607"/>
    </row>
    <row r="21" spans="1:5" ht="14.45">
      <c r="A21" s="68"/>
      <c r="B21" s="69"/>
      <c r="C21" s="69"/>
      <c r="D21" s="606"/>
      <c r="E21" s="607"/>
    </row>
    <row r="22" spans="1:5" ht="14.45">
      <c r="A22" s="68"/>
      <c r="B22" s="69"/>
      <c r="C22" s="69"/>
      <c r="D22" s="606"/>
      <c r="E22" s="607"/>
    </row>
    <row r="23" spans="1:5" ht="14.45">
      <c r="A23" s="68"/>
      <c r="B23" s="69"/>
      <c r="C23" s="69"/>
      <c r="D23" s="606"/>
      <c r="E23" s="607"/>
    </row>
    <row r="24" spans="1:5" ht="14.45">
      <c r="A24" s="68"/>
      <c r="B24" s="69"/>
      <c r="C24" s="69"/>
      <c r="D24" s="606"/>
      <c r="E24" s="607"/>
    </row>
    <row r="25" spans="1:5" ht="14.45">
      <c r="A25" s="68"/>
      <c r="B25" s="69"/>
      <c r="C25" s="69"/>
      <c r="D25" s="606"/>
      <c r="E25" s="607"/>
    </row>
    <row r="26" spans="1:5" ht="14.45">
      <c r="A26" s="68"/>
      <c r="B26" s="69"/>
      <c r="C26" s="69"/>
      <c r="D26" s="606"/>
      <c r="E26" s="607"/>
    </row>
    <row r="27" spans="1:5" ht="14.45">
      <c r="A27" s="68"/>
      <c r="B27" s="69"/>
      <c r="C27" s="69"/>
      <c r="D27" s="606"/>
      <c r="E27" s="607"/>
    </row>
    <row r="28" spans="1:5" ht="14.45">
      <c r="A28" s="68"/>
      <c r="B28" s="69"/>
      <c r="C28" s="69"/>
      <c r="D28" s="606"/>
      <c r="E28" s="607"/>
    </row>
    <row r="29" spans="1:5" ht="14.45">
      <c r="A29" s="68"/>
      <c r="B29" s="69"/>
      <c r="C29" s="69"/>
      <c r="D29" s="606"/>
      <c r="E29" s="607"/>
    </row>
    <row r="30" spans="1:5" ht="14.45">
      <c r="A30" s="68"/>
      <c r="B30" s="69"/>
      <c r="C30" s="69"/>
      <c r="D30" s="606"/>
      <c r="E30" s="607"/>
    </row>
    <row r="31" spans="1:5" ht="14.45">
      <c r="A31" s="68"/>
      <c r="B31" s="69"/>
      <c r="C31" s="69"/>
      <c r="D31" s="606"/>
      <c r="E31" s="607"/>
    </row>
    <row r="32" spans="1:5" ht="14.45">
      <c r="A32" s="68"/>
      <c r="B32" s="69"/>
      <c r="C32" s="69"/>
      <c r="D32" s="606"/>
      <c r="E32" s="607"/>
    </row>
    <row r="33" spans="1:5" ht="14.45">
      <c r="A33" s="68"/>
      <c r="B33" s="69"/>
      <c r="C33" s="69"/>
      <c r="D33" s="606"/>
      <c r="E33" s="607"/>
    </row>
    <row r="34" spans="1:5" ht="14.45">
      <c r="A34" s="68"/>
      <c r="B34" s="69"/>
      <c r="C34" s="69"/>
      <c r="D34" s="606"/>
      <c r="E34" s="607"/>
    </row>
    <row r="35" spans="1:5" ht="14.45">
      <c r="A35" s="68"/>
      <c r="B35" s="69"/>
      <c r="C35" s="69"/>
      <c r="D35" s="606"/>
      <c r="E35" s="607"/>
    </row>
    <row r="36" spans="1:5" ht="14.45">
      <c r="A36" s="70"/>
      <c r="B36" s="71"/>
      <c r="C36" s="71"/>
      <c r="D36" s="608"/>
      <c r="E36" s="609"/>
    </row>
  </sheetData>
  <mergeCells count="41">
    <mergeCell ref="D8:E8"/>
    <mergeCell ref="A1:A4"/>
    <mergeCell ref="B1:D1"/>
    <mergeCell ref="B2:D2"/>
    <mergeCell ref="A7:E7"/>
    <mergeCell ref="B3:D3"/>
    <mergeCell ref="B4:D4"/>
    <mergeCell ref="A6:B6"/>
    <mergeCell ref="C6:E6"/>
    <mergeCell ref="E1:G1"/>
    <mergeCell ref="E2:G2"/>
    <mergeCell ref="E3:G3"/>
    <mergeCell ref="E4:G4"/>
    <mergeCell ref="D9:E9"/>
    <mergeCell ref="D10:E10"/>
    <mergeCell ref="D11:E11"/>
    <mergeCell ref="D12:E12"/>
    <mergeCell ref="D13:E13"/>
    <mergeCell ref="D21:E21"/>
    <mergeCell ref="D22:E22"/>
    <mergeCell ref="D23:E23"/>
    <mergeCell ref="D14:E14"/>
    <mergeCell ref="D15:E15"/>
    <mergeCell ref="D16:E16"/>
    <mergeCell ref="D17:E17"/>
    <mergeCell ref="D18:E18"/>
    <mergeCell ref="D19:E19"/>
    <mergeCell ref="D20:E20"/>
    <mergeCell ref="D34:E34"/>
    <mergeCell ref="D35:E35"/>
    <mergeCell ref="D36:E36"/>
    <mergeCell ref="D29:E29"/>
    <mergeCell ref="D30:E30"/>
    <mergeCell ref="D31:E31"/>
    <mergeCell ref="D32:E32"/>
    <mergeCell ref="D33:E33"/>
    <mergeCell ref="D24:E24"/>
    <mergeCell ref="D25:E25"/>
    <mergeCell ref="D26:E26"/>
    <mergeCell ref="D27:E27"/>
    <mergeCell ref="D28:E28"/>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0ef342e50dfb639fe7d23bc46650ba41">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adb45f20e0ddd7f3700daa3d2da5c7a1"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97A979E-A860-4BE8-BEFC-A7EE359464BB}"/>
</file>

<file path=customXml/itemProps2.xml><?xml version="1.0" encoding="utf-8"?>
<ds:datastoreItem xmlns:ds="http://schemas.openxmlformats.org/officeDocument/2006/customXml" ds:itemID="{B8CB741A-7D85-4CE2-B139-98A37B65EAC8}"/>
</file>

<file path=customXml/itemProps3.xml><?xml version="1.0" encoding="utf-8"?>
<ds:datastoreItem xmlns:ds="http://schemas.openxmlformats.org/officeDocument/2006/customXml" ds:itemID="{424D544D-E8DA-422F-9D4F-04A0A303E7C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Nelly García Báez</cp:lastModifiedBy>
  <cp:revision/>
  <dcterms:created xsi:type="dcterms:W3CDTF">2016-04-29T15:11:54Z</dcterms:created>
  <dcterms:modified xsi:type="dcterms:W3CDTF">2025-08-25T20:09:16Z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