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6"/>
  <workbookPr/>
  <mc:AlternateContent xmlns:mc="http://schemas.openxmlformats.org/markup-compatibility/2006">
    <mc:Choice Requires="x15">
      <x15ac:absPath xmlns:x15ac="http://schemas.microsoft.com/office/spreadsheetml/2010/11/ac" url="/Users/mcallister/Downloads/"/>
    </mc:Choice>
  </mc:AlternateContent>
  <xr:revisionPtr revIDLastSave="0" documentId="8_{1E3ECD30-2D3D-489C-8AFC-874907FA62DB}" xr6:coauthVersionLast="47" xr6:coauthVersionMax="47" xr10:uidLastSave="{00000000-0000-0000-0000-000000000000}"/>
  <bookViews>
    <workbookView xWindow="0" yWindow="500" windowWidth="28800" windowHeight="17500" tabRatio="734" firstSheet="3" activeTab="3" xr2:uid="{00000000-000D-0000-FFFF-FFFF00000000}"/>
  </bookViews>
  <sheets>
    <sheet name="Datos" sheetId="52" state="hidden" r:id="rId1"/>
    <sheet name="Actividades_proyecto " sheetId="1" state="hidden" r:id="rId2"/>
    <sheet name="HV_BaseEstratificacion" sheetId="3" state="hidden" r:id="rId3"/>
    <sheet name="ACTIVIDAD_1" sheetId="59" r:id="rId4"/>
    <sheet name="HV 1" sheetId="64" state="hidden" r:id="rId5"/>
    <sheet name="ACTIVIDAD_2" sheetId="20" r:id="rId6"/>
    <sheet name="HV 2" sheetId="54" state="hidden" r:id="rId7"/>
    <sheet name="HV 3" sheetId="65" state="hidden" r:id="rId8"/>
    <sheet name="ACTIVIDAD_3" sheetId="60" r:id="rId9"/>
    <sheet name="ACTIVIDAD_4" sheetId="61" r:id="rId10"/>
    <sheet name="HV 4" sheetId="66" state="hidden" r:id="rId11"/>
    <sheet name="ACTIVIDAD_5" sheetId="62" r:id="rId12"/>
    <sheet name="HV 5" sheetId="67" state="hidden" r:id="rId13"/>
    <sheet name="ACTIVIDAD_6" sheetId="57" r:id="rId14"/>
    <sheet name="HV 6" sheetId="58" state="hidden" r:id="rId15"/>
    <sheet name="HV 7" sheetId="56" state="hidden" r:id="rId16"/>
    <sheet name="ACTIVIDAD_7" sheetId="55" r:id="rId17"/>
    <sheet name="ACTIVIDAD_8" sheetId="63" r:id="rId18"/>
    <sheet name="HV 8" sheetId="68" state="hidden" r:id="rId19"/>
    <sheet name="HV META PDD" sheetId="69" state="hidden" r:id="rId20"/>
    <sheet name="PMR" sheetId="46" r:id="rId21"/>
    <sheet name="PRODUCTO_MGA" sheetId="47" r:id="rId22"/>
    <sheet name="META_PDD" sheetId="38" r:id="rId23"/>
    <sheet name="TERRITORIALIZACIÓN" sheetId="41" state="hidden" r:id="rId24"/>
    <sheet name="CONTROL DE CAMBIOS" sheetId="40" state="hidden" r:id="rId25"/>
    <sheet name="Listas" sheetId="43" state="hidden" r:id="rId26"/>
    <sheet name="HV_BaseGeografica" sheetId="7" state="hidden" r:id="rId27"/>
    <sheet name="HV_InstrumentosCaptura" sheetId="8" state="hidden" r:id="rId28"/>
    <sheet name="HV_SistemaInformacion" sheetId="9" state="hidden" r:id="rId29"/>
    <sheet name="HV_Predio360" sheetId="10" state="hidden" r:id="rId30"/>
    <sheet name="HV_PED" sheetId="11" state="hidden" r:id="rId31"/>
    <sheet name="HV_SPI_Producto1" sheetId="12" state="hidden" r:id="rId32"/>
    <sheet name="HV_SPI_Producto2" sheetId="13" state="hidden" r:id="rId33"/>
    <sheet name="HV_SPI_Producto3" sheetId="14" state="hidden" r:id="rId34"/>
    <sheet name="HV_SPI_Producto4" sheetId="15" state="hidden" r:id="rId35"/>
    <sheet name="HV_SPI_Producto5" sheetId="16" state="hidden" r:id="rId36"/>
    <sheet name="HV_SPI_Producto6" sheetId="17" state="hidden" r:id="rId37"/>
    <sheet name="HV_SPI_Gestión" sheetId="18" state="hidden" r:id="rId38"/>
    <sheet name="Hoja3" sheetId="19" state="hidden" r:id="rId39"/>
  </sheets>
  <externalReferences>
    <externalReference r:id="rId40"/>
  </externalReferences>
  <definedNames>
    <definedName name="_xlnm._FilterDatabase" localSheetId="13" hidden="1">ACTIVIDAD_6!$A$33:$I$61</definedName>
    <definedName name="_xlnm._FilterDatabase" localSheetId="20" hidden="1">PMR!$A$11:$AX$36</definedName>
    <definedName name="_xlnm.Print_Area" localSheetId="3">ACTIVIDAD_1!$A$1:$O$31</definedName>
    <definedName name="_xlnm.Print_Area" localSheetId="5">ACTIVIDAD_2!$A$1:$O$31</definedName>
    <definedName name="_xlnm.Print_Area" localSheetId="8">ACTIVIDAD_3!$A$1:$O$31</definedName>
    <definedName name="_xlnm.Print_Area" localSheetId="9">ACTIVIDAD_4!$A$1:$O$31</definedName>
    <definedName name="_xlnm.Print_Area" localSheetId="11">ACTIVIDAD_5!$A$1:$O$31</definedName>
    <definedName name="_xlnm.Print_Area" localSheetId="13">ACTIVIDAD_6!$A$1:$O$31</definedName>
    <definedName name="_xlnm.Print_Area" localSheetId="16">ACTIVIDAD_7!$A$1:$O$31</definedName>
    <definedName name="_xlnm.Print_Area" localSheetId="17">ACTIVIDAD_8!$A$1:$O$31</definedName>
    <definedName name="_xlnm.Print_Area" localSheetId="22">META_PDD!$A$6:$X$20</definedName>
    <definedName name="_xlnm.Print_Area" localSheetId="21">PRODUCTO_MGA!$A$1:$O$25</definedName>
    <definedName name="condicion">Hoja3!$N$40:$N$45</definedName>
    <definedName name="edad">Hoja3!$I$40:$I$45</definedName>
    <definedName name="etnias">Hoja3!$L$40:$L$43</definedName>
    <definedName name="frecuencia">Hoja3!$I$5:$I$11</definedName>
    <definedName name="genero">Hoja3!$M$40:$M$41</definedName>
    <definedName name="INDICADOR" localSheetId="13">#REF!</definedName>
    <definedName name="INDICADOR" localSheetId="14">#REF!</definedName>
    <definedName name="INDICADOR">#REF!</definedName>
    <definedName name="localidad">Hoja3!$E$5:$E$24</definedName>
    <definedName name="metas">Hoja3!$N$23:$N$33</definedName>
    <definedName name="objetivoest">Hoja3!$I$32:$I$35</definedName>
    <definedName name="objetivos" localSheetId="13">#REF!</definedName>
    <definedName name="objetivos" localSheetId="14">#REF!</definedName>
    <definedName name="objetivos">#REF!</definedName>
    <definedName name="pmr">Hoja3!$I$23:$I$27</definedName>
    <definedName name="responsable">Hoja3!$M$5:$M$18</definedName>
    <definedName name="SUBSECRETARIA" localSheetId="13">#REF!</definedName>
    <definedName name="SUBSECRETARIA" localSheetId="14">#REF!</definedName>
    <definedName name="SUBSECRETARIA">#REF!</definedName>
    <definedName name="subsecretarias">Hoja3!$O$5:$O$10</definedName>
    <definedName name="tactividad">Hoja3!$C$5:$C$6</definedName>
    <definedName name="tcalculo">Hoja3!$K$5</definedName>
    <definedName name="tindicador">Hoja3!$G$5:$G$10</definedName>
    <definedName name="tipometa">Hoja3!$A$5:$A$7</definedName>
    <definedName name="tmeta" localSheetId="13">[1]Hoja3!$A$5:$A$7</definedName>
    <definedName name="tmeta" localSheetId="14">[1]Hoja3!$A$5:$A$7</definedName>
    <definedName name="tmeta">Hoja3!$A$5:$A$7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2" roundtripDataChecksum="xVYwB3UHdHZoYLlS7FHKLwAp3fKOqHG7zICvfbN6ofQ="/>
    </ext>
  </extLst>
</workbook>
</file>

<file path=xl/calcChain.xml><?xml version="1.0" encoding="utf-8"?>
<calcChain xmlns="http://schemas.openxmlformats.org/spreadsheetml/2006/main">
  <c r="E81" i="55" l="1"/>
  <c r="C81" i="55"/>
  <c r="C81" i="20"/>
  <c r="D30" i="47"/>
  <c r="C81" i="63"/>
  <c r="D34" i="47"/>
  <c r="E37" i="47"/>
  <c r="D37" i="47"/>
  <c r="E36" i="47"/>
  <c r="E35" i="47"/>
  <c r="D35" i="47"/>
  <c r="E34" i="47"/>
  <c r="E33" i="47"/>
  <c r="D33" i="47"/>
  <c r="E32" i="47"/>
  <c r="E31" i="47"/>
  <c r="E30" i="47"/>
  <c r="C77" i="63"/>
  <c r="C73" i="63"/>
  <c r="E73" i="55"/>
  <c r="C73" i="55"/>
  <c r="E69" i="55"/>
  <c r="D69" i="55"/>
  <c r="C69" i="55"/>
  <c r="C39" i="20"/>
  <c r="C73" i="20"/>
  <c r="D24" i="68" l="1"/>
  <c r="E10" i="68"/>
  <c r="E10" i="67"/>
  <c r="E10" i="66"/>
  <c r="E10" i="65"/>
  <c r="D24" i="64"/>
  <c r="D16" i="64"/>
  <c r="E10" i="64"/>
  <c r="I116" i="63"/>
  <c r="H116" i="63"/>
  <c r="G116" i="63"/>
  <c r="F116" i="63"/>
  <c r="E116" i="63"/>
  <c r="C116" i="63"/>
  <c r="B113" i="63"/>
  <c r="B109" i="63"/>
  <c r="B105" i="63"/>
  <c r="B101" i="63"/>
  <c r="B97" i="63"/>
  <c r="B93" i="63"/>
  <c r="B89" i="63"/>
  <c r="B85" i="63"/>
  <c r="B81" i="63"/>
  <c r="B77" i="63"/>
  <c r="B73" i="63"/>
  <c r="D116" i="63"/>
  <c r="B69" i="63"/>
  <c r="B116" i="63" s="1"/>
  <c r="B34" i="63"/>
  <c r="N24" i="63"/>
  <c r="O25" i="63" s="1"/>
  <c r="H124" i="62"/>
  <c r="C116" i="62"/>
  <c r="B116" i="62"/>
  <c r="B34" i="62"/>
  <c r="N24" i="62"/>
  <c r="H124" i="61"/>
  <c r="C116" i="61"/>
  <c r="B116" i="61"/>
  <c r="B34" i="61"/>
  <c r="N24" i="61"/>
  <c r="H124" i="60"/>
  <c r="C116" i="60"/>
  <c r="B61" i="60"/>
  <c r="B57" i="60"/>
  <c r="B53" i="60"/>
  <c r="B49" i="60"/>
  <c r="B45" i="60"/>
  <c r="B41" i="60"/>
  <c r="B59" i="60"/>
  <c r="B55" i="60"/>
  <c r="B51" i="60"/>
  <c r="B47" i="60"/>
  <c r="B43" i="60"/>
  <c r="B39" i="60"/>
  <c r="B34" i="60"/>
  <c r="N24" i="60"/>
  <c r="P24" i="62" l="1"/>
  <c r="O25" i="62"/>
  <c r="O25" i="61"/>
  <c r="P24" i="61"/>
  <c r="R24" i="61" s="1"/>
  <c r="O25" i="60"/>
  <c r="B116" i="60"/>
  <c r="P24" i="60"/>
  <c r="Q25" i="62" l="1"/>
  <c r="R24" i="62"/>
  <c r="T24" i="62" s="1"/>
  <c r="Q25" i="61"/>
  <c r="S25" i="61" s="1"/>
  <c r="T24" i="61"/>
  <c r="Q25" i="60"/>
  <c r="R24" i="60"/>
  <c r="T24" i="60" s="1"/>
  <c r="S25" i="62" l="1"/>
  <c r="U25" i="62" s="1"/>
  <c r="S25" i="60"/>
  <c r="U25" i="61"/>
  <c r="U25" i="60"/>
  <c r="H124" i="59" l="1"/>
  <c r="C116" i="59"/>
  <c r="B116" i="59"/>
  <c r="B34" i="59"/>
  <c r="N24" i="59"/>
  <c r="E11" i="58"/>
  <c r="E10" i="58"/>
  <c r="N24" i="57"/>
  <c r="O25" i="57" s="1"/>
  <c r="O25" i="59" l="1"/>
  <c r="P24" i="59"/>
  <c r="R24" i="59" l="1"/>
  <c r="T24" i="59" s="1"/>
  <c r="Q25" i="59"/>
  <c r="S25" i="59" l="1"/>
  <c r="U25" i="59" s="1"/>
  <c r="B113" i="20" l="1"/>
  <c r="B109" i="20"/>
  <c r="B105" i="20"/>
  <c r="B101" i="20"/>
  <c r="B97" i="20"/>
  <c r="B93" i="20"/>
  <c r="B89" i="20"/>
  <c r="B85" i="20"/>
  <c r="B81" i="20"/>
  <c r="B77" i="20"/>
  <c r="B73" i="20"/>
  <c r="B116" i="20" s="1"/>
  <c r="D24" i="56"/>
  <c r="E11" i="56"/>
  <c r="E10" i="56"/>
  <c r="D24" i="54"/>
  <c r="D16" i="54"/>
  <c r="E11" i="54"/>
  <c r="E10" i="54"/>
  <c r="D113" i="55"/>
  <c r="D109" i="55"/>
  <c r="D105" i="55"/>
  <c r="D101" i="55"/>
  <c r="D97" i="55"/>
  <c r="D93" i="55"/>
  <c r="D89" i="55"/>
  <c r="D85" i="55"/>
  <c r="D81" i="55"/>
  <c r="D77" i="55"/>
  <c r="D73" i="55"/>
  <c r="B113" i="55"/>
  <c r="B109" i="55"/>
  <c r="B105" i="55"/>
  <c r="B101" i="55"/>
  <c r="B97" i="55"/>
  <c r="B93" i="55"/>
  <c r="B89" i="55"/>
  <c r="B85" i="55"/>
  <c r="B81" i="55"/>
  <c r="B77" i="55"/>
  <c r="B73" i="55"/>
  <c r="B69" i="55"/>
  <c r="D67" i="55"/>
  <c r="B67" i="55"/>
  <c r="H124" i="20"/>
  <c r="I116" i="55" l="1"/>
  <c r="H116" i="55"/>
  <c r="G116" i="55"/>
  <c r="F116" i="55"/>
  <c r="E116" i="55"/>
  <c r="D116" i="55"/>
  <c r="C116" i="55"/>
  <c r="B116" i="55"/>
  <c r="B34" i="55"/>
  <c r="N24" i="55"/>
  <c r="O25" i="55" s="1"/>
  <c r="B39" i="20" l="1"/>
  <c r="AW14" i="46"/>
  <c r="AW15" i="46"/>
  <c r="AW16" i="46"/>
  <c r="AW17" i="46"/>
  <c r="AW18" i="46"/>
  <c r="AW19" i="46"/>
  <c r="AW20" i="46"/>
  <c r="AW21" i="46"/>
  <c r="AW22" i="46"/>
  <c r="AW23" i="46"/>
  <c r="AW24" i="46"/>
  <c r="AW25" i="46"/>
  <c r="AW26" i="46"/>
  <c r="AW27" i="46"/>
  <c r="AW28" i="46"/>
  <c r="AW29" i="46"/>
  <c r="AW30" i="46"/>
  <c r="AW31" i="46"/>
  <c r="AW32" i="46"/>
  <c r="AW33" i="46"/>
  <c r="AW34" i="46"/>
  <c r="AW35" i="46"/>
  <c r="AW36" i="46"/>
  <c r="AV14" i="46"/>
  <c r="AV15" i="46"/>
  <c r="AV16" i="46"/>
  <c r="AV17" i="46"/>
  <c r="AV18" i="46"/>
  <c r="AV19" i="46"/>
  <c r="AV20" i="46"/>
  <c r="AV21" i="46"/>
  <c r="AV22" i="46"/>
  <c r="AV23" i="46"/>
  <c r="AV24" i="46"/>
  <c r="AV25" i="46"/>
  <c r="AV26" i="46"/>
  <c r="AV27" i="46"/>
  <c r="AV28" i="46"/>
  <c r="AV29" i="46"/>
  <c r="AV30" i="46"/>
  <c r="AV31" i="46"/>
  <c r="AV32" i="46"/>
  <c r="AV33" i="46"/>
  <c r="AV35" i="46"/>
  <c r="AV13" i="46"/>
  <c r="AW13" i="46" l="1"/>
  <c r="B34" i="20"/>
  <c r="N24" i="20" l="1"/>
  <c r="C29" i="38"/>
  <c r="O25" i="20" l="1"/>
  <c r="P24" i="20"/>
  <c r="R24" i="20" s="1"/>
  <c r="T24" i="20" s="1"/>
  <c r="C116" i="20"/>
  <c r="Q25" i="20" l="1"/>
  <c r="S25" i="20" s="1"/>
  <c r="U25" i="20" s="1"/>
  <c r="H49" i="1"/>
  <c r="AG28" i="18"/>
  <c r="AF25" i="13"/>
  <c r="AG20" i="11"/>
  <c r="AG23" i="10"/>
  <c r="AF26" i="9"/>
  <c r="O71" i="1"/>
  <c r="O66" i="1"/>
  <c r="O59" i="1"/>
  <c r="O55" i="1"/>
  <c r="O50" i="1"/>
  <c r="O43" i="1"/>
  <c r="O42" i="1"/>
  <c r="O38" i="1"/>
  <c r="O37" i="1"/>
  <c r="O32" i="1"/>
  <c r="O28" i="1"/>
  <c r="O24" i="1"/>
  <c r="O20" i="1"/>
  <c r="O15" i="1"/>
  <c r="N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D153FDA-01EA-254D-B27E-A9C090539A0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16" authorId="0" shapeId="0" xr:uid="{132CADBC-13E1-473C-90B1-7CF531C178A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K14" authorId="0" shapeId="0" xr:uid="{DC9F826A-A9C7-4388-ABFA-13743CE4848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7EC0A14E-7DB1-4DA9-8DCB-506CE0FFA085}">
      <text>
        <r>
          <rPr>
            <sz val="9"/>
            <color indexed="81"/>
            <rFont val="Tahoma"/>
            <family val="2"/>
          </rPr>
          <t>Fecha en la que el cambio solicitado al plan de acción es aprobado</t>
        </r>
      </text>
    </comment>
    <comment ref="B7" authorId="0" shapeId="0" xr:uid="{D2AA1F8D-8B8C-43A0-BB82-3155D43A42F4}">
      <text>
        <r>
          <rPr>
            <sz val="9"/>
            <color indexed="81"/>
            <rFont val="Tahoma"/>
            <family val="2"/>
          </rPr>
          <t>Fecha en la que el cambio solicitado al plan de acción es aprobado</t>
        </r>
      </text>
    </comment>
    <comment ref="C7" authorId="0" shapeId="0" xr:uid="{95F7E6F3-93BD-4026-8340-BDE26B2BBFE3}">
      <text>
        <r>
          <rPr>
            <sz val="9"/>
            <color indexed="81"/>
            <rFont val="Tahoma"/>
            <family val="2"/>
          </rPr>
          <t>Descripción de los cambios realizados en la actialización que corresponda</t>
        </r>
      </text>
    </comment>
    <comment ref="D7" authorId="0" shapeId="0" xr:uid="{26204D2E-C391-4793-8863-4123BB2DED5A}">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4E49D7D-A48A-4B4C-B4FC-7A5C33A5ECC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57ABE7E5-A8F1-A847-9521-0A829E97D7A5}">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8599F113-1630-2040-91E6-89D11361353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9F79A2AD-F917-734A-B005-5BA1154E716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CECDF256-43CC-C047-A87D-C92063E881F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01B977C0-97F7-49A0-8490-1D408299500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43AC3805-5619-6D46-BB5E-CD1D0BB5FF8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J6" authorId="0" shapeId="0" xr:uid="{64432E89-4C85-4806-AFE9-446842166EAD}">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List>
</comments>
</file>

<file path=xl/sharedStrings.xml><?xml version="1.0" encoding="utf-8"?>
<sst xmlns="http://schemas.openxmlformats.org/spreadsheetml/2006/main" count="5256" uniqueCount="841">
  <si>
    <t>Clasificación</t>
  </si>
  <si>
    <t>Subclasificación</t>
  </si>
  <si>
    <t>Catogoría</t>
  </si>
  <si>
    <t>Tipo</t>
  </si>
  <si>
    <t>Procesos</t>
  </si>
  <si>
    <t>Dependencias</t>
  </si>
  <si>
    <t>Metodo de recolección</t>
  </si>
  <si>
    <t>Tipo de calculo</t>
  </si>
  <si>
    <t>Frecuencia de medición</t>
  </si>
  <si>
    <t>Tipo Anualización</t>
  </si>
  <si>
    <t>Unidad de medida</t>
  </si>
  <si>
    <t>Tipo de variable</t>
  </si>
  <si>
    <t>Proyectos</t>
  </si>
  <si>
    <t>Proceso</t>
  </si>
  <si>
    <t>Desempeño</t>
  </si>
  <si>
    <t>Eficacia</t>
  </si>
  <si>
    <t>Direccionamiento estratégico</t>
  </si>
  <si>
    <t xml:space="preserve">Despacho de la Secretaria
</t>
  </si>
  <si>
    <t xml:space="preserve">Documento oficial
</t>
  </si>
  <si>
    <t>Simple</t>
  </si>
  <si>
    <t>Mensual</t>
  </si>
  <si>
    <t>Suma</t>
  </si>
  <si>
    <t>Número</t>
  </si>
  <si>
    <t>Constante</t>
  </si>
  <si>
    <t>Gestión</t>
  </si>
  <si>
    <t>Política</t>
  </si>
  <si>
    <t>Resultado</t>
  </si>
  <si>
    <t>Eficiencia</t>
  </si>
  <si>
    <t>Planeación y Gestión</t>
  </si>
  <si>
    <t xml:space="preserve">Oficina Asesora de Planeación
</t>
  </si>
  <si>
    <t xml:space="preserve">Encuesta
</t>
  </si>
  <si>
    <t>Compuesto</t>
  </si>
  <si>
    <t>Bimestral</t>
  </si>
  <si>
    <t>Creciente</t>
  </si>
  <si>
    <t>Porcentaje</t>
  </si>
  <si>
    <t>Registro periódico</t>
  </si>
  <si>
    <t>Plan Estratégico</t>
  </si>
  <si>
    <t>Planes</t>
  </si>
  <si>
    <t>Calidad</t>
  </si>
  <si>
    <t>Comunicaciones estratégicas</t>
  </si>
  <si>
    <t xml:space="preserve">Oficina Asesora Jurídica
</t>
  </si>
  <si>
    <t xml:space="preserve">Entrevista
</t>
  </si>
  <si>
    <t>Trimestral</t>
  </si>
  <si>
    <t>índice</t>
  </si>
  <si>
    <t>Proyectos-Gestión-Plan Estratégico</t>
  </si>
  <si>
    <t>Mapa de aseguramiento</t>
  </si>
  <si>
    <t>Efectividad</t>
  </si>
  <si>
    <t>Arquitectura empresarial</t>
  </si>
  <si>
    <t xml:space="preserve">Oficina de Control Interno
</t>
  </si>
  <si>
    <t xml:space="preserve">Estadísticas
</t>
  </si>
  <si>
    <t>Cuatrimestral</t>
  </si>
  <si>
    <t>Decreciente</t>
  </si>
  <si>
    <t>Riesgos</t>
  </si>
  <si>
    <t>Producto</t>
  </si>
  <si>
    <t>Gestión del conocimiento</t>
  </si>
  <si>
    <t xml:space="preserve">Oficina de Control Disciplinario Interno
</t>
  </si>
  <si>
    <t xml:space="preserve">Evaluación
</t>
  </si>
  <si>
    <t>Semestral</t>
  </si>
  <si>
    <t>Resultados Finales</t>
  </si>
  <si>
    <t>Promoción del acceso a la justicia de las mujeres</t>
  </si>
  <si>
    <t xml:space="preserve">Subsecretaría del Cuidado y Políticas de Igualdad
</t>
  </si>
  <si>
    <t xml:space="preserve">Informe
</t>
  </si>
  <si>
    <t>Anual</t>
  </si>
  <si>
    <t>Desarrollo de capacidades para la vida de las mujeres</t>
  </si>
  <si>
    <t xml:space="preserve">Dirección de Derechos y Diseño de Políticas
</t>
  </si>
  <si>
    <t>Registros contables</t>
  </si>
  <si>
    <t>Promoción de la participación y representación de las mujeres</t>
  </si>
  <si>
    <t xml:space="preserve">Dirección de Gestión del Conocimiento
</t>
  </si>
  <si>
    <t>Transversalización del enfoque de género y diferencial para mujeres</t>
  </si>
  <si>
    <t xml:space="preserve">Dirección de Enfoque Diferencial
</t>
  </si>
  <si>
    <t>Prevención y atención a mujeres víctimas de violencia</t>
  </si>
  <si>
    <t xml:space="preserve">Dirección del Sistema Distrital de Cuidado
</t>
  </si>
  <si>
    <t xml:space="preserve"> Gestión de políticas públicas </t>
  </si>
  <si>
    <t>Subsecretaría de Fortalecimiento de Capacidades y Oportunidades</t>
  </si>
  <si>
    <t>Territorialización de la política pública</t>
  </si>
  <si>
    <t>Dirección de Territorialización de Derechos y Participación</t>
  </si>
  <si>
    <t>Atención a la ciudadanía</t>
  </si>
  <si>
    <t xml:space="preserve">Dirección de Eliminación de Violencias contra las Mujeres y Acceso a la Justicia
</t>
  </si>
  <si>
    <t>Gestión del Talento Humano</t>
  </si>
  <si>
    <t xml:space="preserve">Subsecretaría de Gestión Corporativa
</t>
  </si>
  <si>
    <t>Gestión Contractual</t>
  </si>
  <si>
    <t xml:space="preserve">Dirección Administrativa y Financiera
</t>
  </si>
  <si>
    <t>Gestión Administrativa</t>
  </si>
  <si>
    <t xml:space="preserve">Dirección de Talento Humano
</t>
  </si>
  <si>
    <t>Gestión financiera</t>
  </si>
  <si>
    <t>Dirección de Contratación</t>
  </si>
  <si>
    <t>Gestión documental</t>
  </si>
  <si>
    <t>Gestión Jurídica</t>
  </si>
  <si>
    <t>Gestión Tecnológica</t>
  </si>
  <si>
    <t>Seguimiento, Evaluación y Control</t>
  </si>
  <si>
    <t xml:space="preserve">Gestión Disciplinaria. </t>
  </si>
  <si>
    <t>Plan de acción proyecto 
8034_2024110010157 - Fortalecimiento de los procesos de información para la toma de decisiones en Bogotá D.C.</t>
  </si>
  <si>
    <t>Total Recursos proyecto</t>
  </si>
  <si>
    <t>TOTAL</t>
  </si>
  <si>
    <t>Meta PDD: Implementar 1 modelo de operación y actualización de Registros administrativos para la focalización del gasto de Bogotá</t>
  </si>
  <si>
    <t xml:space="preserve">Indicador meta PDD </t>
  </si>
  <si>
    <t>Porcentaje de implementación del modelo de operación y actualización de Registros administrativos para la focalización del gasto de Bogotá</t>
  </si>
  <si>
    <t>MAGNITUD PDD</t>
  </si>
  <si>
    <t>TIPO</t>
  </si>
  <si>
    <t>PROGRAMACIÓN</t>
  </si>
  <si>
    <t>MAGNITUD</t>
  </si>
  <si>
    <t>RECURSOS</t>
  </si>
  <si>
    <t>Metas Proyecto</t>
  </si>
  <si>
    <t>Meta proyecto</t>
  </si>
  <si>
    <t>Mantener actualizada una Base Única de Estratificación</t>
  </si>
  <si>
    <t>MAGNITUD PROYECTO</t>
  </si>
  <si>
    <t>Ponderacion vertical</t>
  </si>
  <si>
    <t>Actualizar una base de datos del SISBEN</t>
  </si>
  <si>
    <t>Actualizar una base de datos maestra de IMG</t>
  </si>
  <si>
    <t>Implementar un registro social de Bogotá</t>
  </si>
  <si>
    <t>Meta PDD: Aplicar 5 instrumentos de captura de información para la toma de decisiones</t>
  </si>
  <si>
    <t>Número de instrumentos de captura de información para la toma de decisiones aplicados</t>
  </si>
  <si>
    <t>Aplicar 5 instrumentos de captura de información para la toma de decisiones</t>
  </si>
  <si>
    <t>Meta PDD: Consolidar el 100% de la primera fase del sistema de información de planeación distrital</t>
  </si>
  <si>
    <t xml:space="preserve">Porcentaje de avance en la implementación del Sistema de información de planeación distrital </t>
  </si>
  <si>
    <t>Consolidar el 100% de la primera fase del sistema de información de planeación distrital</t>
  </si>
  <si>
    <t xml:space="preserve">Implementar el 100% el aplicativo de predio 360 </t>
  </si>
  <si>
    <t>Meta PDD: Implementar el 60% del Plan Estadístico Distrital 2025-2029.</t>
  </si>
  <si>
    <t>Porcentaje de implementación del Plan Estadístico Distrital 2025-2029</t>
  </si>
  <si>
    <t>Implementar el 60% del Plan Estadístico Distrital 2025-2029.</t>
  </si>
  <si>
    <r>
      <rPr>
        <b/>
        <sz val="12"/>
        <color theme="1"/>
        <rFont val="Arial"/>
        <family val="2"/>
      </rPr>
      <t>A-FO-214 HOJA DE VIDA DEL INDICADOR
Versión No. 27</t>
    </r>
    <r>
      <rPr>
        <b/>
        <sz val="12"/>
        <color rgb="FFFF0000"/>
        <rFont val="Arial"/>
        <family val="2"/>
      </rPr>
      <t xml:space="preserve"> </t>
    </r>
    <r>
      <rPr>
        <b/>
        <sz val="12"/>
        <color rgb="FF000000"/>
        <rFont val="Arial"/>
        <family val="2"/>
      </rPr>
      <t>Acta de mejoramiento No. 548 del 22 de diciembre de 2023</t>
    </r>
    <r>
      <rPr>
        <b/>
        <sz val="12"/>
        <color theme="1"/>
        <rFont val="Arial"/>
        <family val="2"/>
      </rPr>
      <t xml:space="preserve">
Proceso E-CA-004
DIRECCIÓN DE PLANEACIÓN INSTITUCIONAL</t>
    </r>
  </si>
  <si>
    <t>Código</t>
  </si>
  <si>
    <t>Versión</t>
  </si>
  <si>
    <t>Nombre del indicador:</t>
  </si>
  <si>
    <t xml:space="preserve">Base de datos Única de Estratificación actualizada </t>
  </si>
  <si>
    <t>Responsable del indicador:</t>
  </si>
  <si>
    <t>Dirección de Estratificación</t>
  </si>
  <si>
    <t>Tema objeto de medición:</t>
  </si>
  <si>
    <t xml:space="preserve">Objetivo del indicador (Qué, Para Qué, Cómo): </t>
  </si>
  <si>
    <t>Proceso SIG asociado:</t>
  </si>
  <si>
    <t>Tipo de indicador:</t>
  </si>
  <si>
    <t xml:space="preserve">Tipo de anualización: </t>
  </si>
  <si>
    <t>Fórmula</t>
  </si>
  <si>
    <t>Base de datos Única de Estratificación actualizada / base de datos Única de Estartificación a actualizar</t>
  </si>
  <si>
    <t>Fórmula del indicador (numerador)</t>
  </si>
  <si>
    <t>Base de datos Única de Estratificación actualizada</t>
  </si>
  <si>
    <t xml:space="preserve"> Base de datos Única de Estartificación a actualizar</t>
  </si>
  <si>
    <t>Definición de variables:</t>
  </si>
  <si>
    <t xml:space="preserve">Base de datos Única de Estratificación actualizada: Corresponde a la base que se actualiza de manera mensual con la información de xxxx
Base de datos Única de Estartificación a actualizar: Corresponde a la base que se requiere actualizar de manera mensual para enviar a xxxx
</t>
  </si>
  <si>
    <t>Unidad de medida:</t>
  </si>
  <si>
    <t>Meta:</t>
  </si>
  <si>
    <t>Periodicidad del cálculo:</t>
  </si>
  <si>
    <t>Fuente de información:</t>
  </si>
  <si>
    <t>Informe con el estado de la Base Única de Estratificación - Dirección de Estratificación</t>
  </si>
  <si>
    <t>Línea base:</t>
  </si>
  <si>
    <t>Fecha Inicial:</t>
  </si>
  <si>
    <t>Julio 1 de 2024</t>
  </si>
  <si>
    <t>Fecha límite:</t>
  </si>
  <si>
    <t>Diciembre 30 de 2024</t>
  </si>
  <si>
    <t>Periodos de medición:</t>
  </si>
  <si>
    <t>Vigencia:</t>
  </si>
  <si>
    <t>Rango de gestión</t>
  </si>
  <si>
    <t>Sobresaliente</t>
  </si>
  <si>
    <t>Satisfactorio</t>
  </si>
  <si>
    <t>Deficiente</t>
  </si>
  <si>
    <t>90% de la meta del periodo</t>
  </si>
  <si>
    <t>70% y &lt; 90 de la meta del periodo</t>
  </si>
  <si>
    <t>&lt; 70%de la meta del periodo</t>
  </si>
  <si>
    <t>Periodo</t>
  </si>
  <si>
    <t>Magnitud (meta periodo)</t>
  </si>
  <si>
    <t>Descripción de los entregables</t>
  </si>
  <si>
    <t>Vigencia</t>
  </si>
  <si>
    <t>Periodo fin</t>
  </si>
  <si>
    <t>Estado del indicador:</t>
  </si>
  <si>
    <t>Activo</t>
  </si>
  <si>
    <t>Inactivo</t>
  </si>
  <si>
    <t>Seguimiento del indicador</t>
  </si>
  <si>
    <t>Periodo de inicio</t>
  </si>
  <si>
    <t>Periodo fin:</t>
  </si>
  <si>
    <t>Valor numerador</t>
  </si>
  <si>
    <t>Valor denominador</t>
  </si>
  <si>
    <t>Resultado cuantitativo</t>
  </si>
  <si>
    <t>Logros</t>
  </si>
  <si>
    <t>Beneficios</t>
  </si>
  <si>
    <t>Retrasos</t>
  </si>
  <si>
    <t>Soluciones</t>
  </si>
  <si>
    <t>Evidencias</t>
  </si>
  <si>
    <t>Control de cambios</t>
  </si>
  <si>
    <t>Estado</t>
  </si>
  <si>
    <t>Fecha</t>
  </si>
  <si>
    <t>Justificación</t>
  </si>
  <si>
    <r>
      <rPr>
        <b/>
        <sz val="9"/>
        <color theme="1"/>
        <rFont val="Arial"/>
        <family val="2"/>
      </rPr>
      <t>Nota:</t>
    </r>
    <r>
      <rPr>
        <sz val="9"/>
        <color theme="1"/>
        <rFont val="Arial"/>
        <family val="2"/>
      </rPr>
      <t xml:space="preserve"> Si se presentan resultados deficientes en dos (2) periodos consecutivos de reporte, se dará lugar a la suscripción del Plan de Mejoramiento correspondiente. Ver detalle en «E-IN-011 LINEAMIENTOS PARA LA PLANEACIÓN INSTITUCIONAL DE LA SDP» disponible en SIPA-SIG.</t>
    </r>
  </si>
  <si>
    <t>SECRETARÍA DISTRITAL DE LA MUJER</t>
  </si>
  <si>
    <t>Código:</t>
  </si>
  <si>
    <t xml:space="preserve">DIRECCIONAMIENTO ESTRATEGICO </t>
  </si>
  <si>
    <t xml:space="preserve">Versión: </t>
  </si>
  <si>
    <t xml:space="preserve">FORMULACIÓN Y SEGUIMIENTO  PLAN DE ACCIÓN </t>
  </si>
  <si>
    <t xml:space="preserve">Fecha de Emisión: </t>
  </si>
  <si>
    <t>ACTIVIDADES</t>
  </si>
  <si>
    <t>Página</t>
  </si>
  <si>
    <t>PERIODO REPORTADO</t>
  </si>
  <si>
    <t>Enero</t>
  </si>
  <si>
    <t>Febrero</t>
  </si>
  <si>
    <t>Marzo</t>
  </si>
  <si>
    <t>Abril</t>
  </si>
  <si>
    <t>X</t>
  </si>
  <si>
    <t>TIPO DE REPORTE</t>
  </si>
  <si>
    <t>FORMULACION</t>
  </si>
  <si>
    <t>Mayo</t>
  </si>
  <si>
    <t>Junio</t>
  </si>
  <si>
    <t>Julio</t>
  </si>
  <si>
    <t>Agosto</t>
  </si>
  <si>
    <t>ACTUALIZACION</t>
  </si>
  <si>
    <t>x</t>
  </si>
  <si>
    <t>Septiembre</t>
  </si>
  <si>
    <t>Octubre</t>
  </si>
  <si>
    <t>Noviembre</t>
  </si>
  <si>
    <t>Diciembre</t>
  </si>
  <si>
    <t>SEGUIMIENTO</t>
  </si>
  <si>
    <t xml:space="preserve">ACTIVIDAD DEL PROYECTO </t>
  </si>
  <si>
    <t>Implementar el 100% de los planes de gestión para el cierre de brechas FURAG</t>
  </si>
  <si>
    <t>PRODUCTO MGA</t>
  </si>
  <si>
    <t>Servicio de implementación del Sistema de Gestión</t>
  </si>
  <si>
    <t>INDICADOR ACTIVIDAD</t>
  </si>
  <si>
    <t>Porcentaje de implementación de los planes de gestión para el cierre de brechas FURAG</t>
  </si>
  <si>
    <t>OBJETIVO ESTRATÉGICO</t>
  </si>
  <si>
    <t>5. Bogotá confía en su gobierno</t>
  </si>
  <si>
    <t>PROGRAMA</t>
  </si>
  <si>
    <t>5.33. Fortalecimiento institucional para un gobierno confiable</t>
  </si>
  <si>
    <t>META PDD</t>
  </si>
  <si>
    <t>Lograr al menos 92 puntos del índice de Gestión Pública Distrital.</t>
  </si>
  <si>
    <t>EJECUCIÓN PRESUPUESTAL DEL PROYECTO</t>
  </si>
  <si>
    <t>PRESUPUESTO ASIGNADO EN LA VIGENCIA ACTUAL (en pesos, sin decimales)</t>
  </si>
  <si>
    <t>Total</t>
  </si>
  <si>
    <t>Porcentaje de ejecución</t>
  </si>
  <si>
    <t>PROGRAMACION DE COMPROMISOS</t>
  </si>
  <si>
    <t>COMPROMISOS</t>
  </si>
  <si>
    <t>GIROS</t>
  </si>
  <si>
    <t>PROGRAMACIÓN RESERVAS</t>
  </si>
  <si>
    <t>LIBERACION DE RESERVAS</t>
  </si>
  <si>
    <t>GIROS RESERVAS</t>
  </si>
  <si>
    <t xml:space="preserve">                                                 REPORTE ACTIVIDADES VIGENCIA (Ejecución vigencia)</t>
  </si>
  <si>
    <t xml:space="preserve"> DESCRIPCION DE LA ACTIVIDAD </t>
  </si>
  <si>
    <t>ANUALIZACIÓN DE LA ACTIVIDAD</t>
  </si>
  <si>
    <t>TOTAL PDD</t>
  </si>
  <si>
    <t>TIPO DE ANUALIZACIÓN</t>
  </si>
  <si>
    <t>PONDERACIÓN ACTIVIDAD</t>
  </si>
  <si>
    <t xml:space="preserve">                                                                                               DESCRIPCIÓN CUALITATIVA DEL AVANCE POR ACTIVIDAD</t>
  </si>
  <si>
    <t>ENERO</t>
  </si>
  <si>
    <t xml:space="preserve">PROGRAMACIÓN </t>
  </si>
  <si>
    <t>EJECUCIÓN</t>
  </si>
  <si>
    <t>AVANCES Y LOGROS MENSUAL (2.000 CARACTERES)</t>
  </si>
  <si>
    <t>AVANCES Y LOGROS ACUMULADO (2.000 CARACTERES)</t>
  </si>
  <si>
    <t>RETRASOS Y ALTERNATIVAS DE SOLUCIÓN (1.000 CARACTERES)</t>
  </si>
  <si>
    <t>BENEFICIOS</t>
  </si>
  <si>
    <t>FEBRERO</t>
  </si>
  <si>
    <t>No aplica</t>
  </si>
  <si>
    <t>Fortalecimiento de la gestión institucional: La formulación y aprobación de los planes del decreto 612 garantiza una planificación estratégica alineada con los objetivos organizacionales, optimizando la toma de decisiones y el desempeño institucional.
Mejora en la transparencia y la ética pública: La consolidación del Programa de Transparencia y Ética Pública promueve una cultura organizacional basada en la integridad y la rendición de cuentas.
Gestión de riesgos más efectiva: La elaboración de la matriz de riesgos institucionales permite identificar, evaluar y mitigar posibles amenazas que puedan afectar el cumplimiento de los objetivos estratégicos.
Capacitación y alineación de equipos de trabajo: La primera mesa de enlaces MIPG facilitó la comprensión de las dimensiones y políticas del Modelo Integrado de Planeación y Gestión (MIPG), asegurando un enfoque coordinado en su implementación y actualización documental.
Cumplimiento y control interno: La atención a los requerimientos de auditoría interna como segunda línea de defensa refuerza los mecanismos de control y mejora continua, garantizando el cumplimiento normativo y fortaleciendo la gestión de la entidad.</t>
  </si>
  <si>
    <t>MARZO</t>
  </si>
  <si>
    <t>Se dio seguimiento a la actualización documental de los procesos, acompañando la revisión y respuesta a los informes preliminares de auditoría. Asimismo, se efectuó el seguimiento a los planes de mejoramiento y la evaluación de la eficacia de algunas de las acciones implementadas. Además, se enviaron los lineamientos para el diligenciamiento de los índices institucionales y se presentó el informe de resultados sobre los riesgos 2024, así como el avance en las políticas institucionales.</t>
  </si>
  <si>
    <t>Actualización documental de los procesos: Se mantuvo la documentación al día, garantizando su coherencia con los estándares establecidos.
Revisión y respuesta a informes preliminares de auditoría: Se mejoró la gestión, promoviendo una mayor eficiencia y transparencia.
Seguimiento a los planes de mejoramiento y evaluación de la eficacia de las acciones implementadas: Se optimizaron procesos y se aseguró la efectividad de las mejoras.
Envío de lineamientos para el diligenciamiento de los índices institucionales: Facilitó la correcta recopilación de datos y fortaleció el cumplimiento normativo.
Presentación de resultados de los informes de riesgos 2024 y avance en las políticas institucionales: Permite una mejor toma de decisiones y un seguimiento más efectivo de los riesgos y objetivos estratégicos.</t>
  </si>
  <si>
    <t>ABRIL</t>
  </si>
  <si>
    <t>Se adelantó la actualización documental de los procesos estratégicos, misionales, de apoyo y de evaluación. En este marco, se actualizó el nombre del proceso de evaluación independiente a la gestión, a cargo de Control Interno, así como la caracterización correspondiente. Asimismo, se realizó seguimiento al Programa de Transparencia y Ética Pública, y al plan de acción por dependencias. Mediante el radicado No. 3-2025-001021, se amplió el plazo para la actualización documental. Además, se brindó acompañamiento a los procesos en la formulación de acciones de mejora y se efectuó el reporte y seguimiento de los riesgos institucionales asociados.</t>
  </si>
  <si>
    <t xml:space="preserve">Se realizó seguimiento a la actualización documental de los procesos institucionales, incluyendo la revisión de auditorías, planes de mejoramiento y evaluación de acciones. Se enviaron lineamientos para índices institucionales y se presentó el informe de riesgos 2024. También se actualizó la documentación de procesos estratégicos, misionales, de apoyo y de evaluación, incluyendo el proceso de evaluación independiente. Se hizo seguimiento al Programa de Transparencia y al plan de acción por dependencias, se amplió el plazo para la actualización documental (radicado No. 3-2025-001021) y se apoyó la formulación de acciones de mejora y el seguimiento a riesgos de procesos.
</t>
  </si>
  <si>
    <t>Fortalecimiento de la gestión institucional: La actualización documental de los procesos estratégicos, misionales, de apoyo y evaluación garantiza una mayor alineación con los objetivos institucionales y normativos, promoviendo una operación más coherente y eficiente.
Mejora en la trazabilidad y control: La actualización del nombre y la caracterización del proceso de evaluación independiente facilita su identificación, seguimiento y evaluación por parte de los entes de control, mejorando la rendición de cuentas.
Fomento de la transparencia y la ética pública: El seguimiento al Programa de Transparencia y Ética Pública refuerza la cultura organizacional orientada a la integridad y al acceso a la información, lo cual incrementa la confianza ciudadana.
Optimización del tiempo para el cumplimiento documental: La ampliación del plazo para la actualización documental permitió a las dependencias realizar los ajustes requeridos con mayor rigurosidad y calidad.
Acompañamiento técnico para la mejora continua: El apoyo brindado a los procesos en la formulación de acciones de mejora fortalece las capacidades internas para la identificación y solución de oportunidades de mejora.
Gestión proactiva del riesgo institucional: El reporte y seguimiento de riesgos permite anticipar, mitigar y gestionar adecuadamente las amenazas que puedan afectar el cumplimiento de los objetivos institucionales.</t>
  </si>
  <si>
    <t>MAYO</t>
  </si>
  <si>
    <t>JUNIO</t>
  </si>
  <si>
    <t>JULIO</t>
  </si>
  <si>
    <t>AGOSTO</t>
  </si>
  <si>
    <t>SEPTIEMBRE</t>
  </si>
  <si>
    <t>OCTUBRE</t>
  </si>
  <si>
    <t xml:space="preserve">NOVIEMBRE </t>
  </si>
  <si>
    <t>DICIEMBRE</t>
  </si>
  <si>
    <t>DESCRIPCIÓN CUALITATIVA  Y PORCENTUAL DEL AVANCE POR TAREA</t>
  </si>
  <si>
    <t>DESCRIPCIÓN DE LA TAREA</t>
  </si>
  <si>
    <t>1. Implementar, gestionar y asegurar la sostenibilidad del Modelo Integrado de Planeación y Gestión (MIPG).</t>
  </si>
  <si>
    <t xml:space="preserve">PONDERACIÓN DE LA TAREA
</t>
  </si>
  <si>
    <t>LOGROS Y BENEFICIOS Y RETRASOS Y ALTERNATIVAS DE SOLUCIÓN</t>
  </si>
  <si>
    <t>EVIDENCIAS DE EJECUCIÓN</t>
  </si>
  <si>
    <t>https://secretariadistritald-my.sharepoint.com/:f:/g/personal/mcgranados_sdmujer_gov_co/ErbYiGmdLBhMjxkUj8_Tqr8Blfjl0uWVu8K8fVwO_BYs1w?e=2OL4gC</t>
  </si>
  <si>
    <t>Logros:
Se actualizó la documentación de los procesos estratégicos, misionales, de apoyo y de evaluación, mejorando la trazabilidad y consistencia del Sistema Integrado de Gestión.
Se ajustó el nombre y la caracterización del proceso de evaluación independiente a la gestión, a cargo de Control Interno, facilitando su comprensión y aplicación.
Se realizó seguimiento efectivo al Programa de Transparencia y Ética Pública, promoviendo una cultura organizacional basada en la integridad.
Se adelantó el seguimiento al plan de acción por dependencias, verificando el cumplimiento de compromisos establecidos.
Se gestionó la ampliación del plazo para la actualización documental mediante el radicado No. 3-2025-001021, lo cual permitió mayor calidad en los ajustes.
Se brindó acompañamiento a los equipos responsables en la formulación de acciones de mejora, fortaleciendo la gestión por procesos.
Se efectuó el reporte y seguimiento a los riesgos institucionales, reforzando la capacidad de anticipación ante eventos críticos.
Beneficios: 
Mayor eficiencia institucional: Al contar con procesos actualizados y alineados con la normatividad vigente, se optimiza la operación y se reducen reprocesos.
Fortalecimiento del control interno: La claridad en el proceso de evaluación independiente mejora la verificación y el cumplimiento de objetivos.
Transparencia fortalecida: El seguimiento al programa ético y de transparencia incrementa la confianza ciudadana y la legitimidad institucional.
Mejora continua: El acompañamiento en acciones correctivas impulsa la calidad del servicio y fomenta la cultura de mejora permanente.
Gestión del riesgo efectiva: El monitoreo constante de riesgos institucionales permite una actuación preventiva y oportuna.
Cumplimiento oportuno: La ampliación de plazos facilitó una actualización documental más rigurosa y completa, alineada con las necesidades institucionales.</t>
  </si>
  <si>
    <t>https://secretariadistritald-my.sharepoint.com/:f:/g/personal/mcgranados_sdmujer_gov_co/EvkBuNnvF3NMrijwX8zlGGgBBSXOpFUIdImLcJQ0eVN1XA?e=PhnP18</t>
  </si>
  <si>
    <t>ACUMULADO</t>
  </si>
  <si>
    <t xml:space="preserve">DIRECCIONAMIENTO ESTRATÉGICO </t>
  </si>
  <si>
    <t>HOJA DE VIDA DEL INDICADOR</t>
  </si>
  <si>
    <t>ASOCIACIÓN</t>
  </si>
  <si>
    <t>CLASIFICACIÓN</t>
  </si>
  <si>
    <t>SUB CLASIFICACIÓN</t>
  </si>
  <si>
    <t>CATEGORÍA</t>
  </si>
  <si>
    <t>PROCESO AL QUE APORTA</t>
  </si>
  <si>
    <t>DEPENDENCIAS</t>
  </si>
  <si>
    <t>IDENTIFICACIÓN</t>
  </si>
  <si>
    <t>NOMBRE DEL INDICADOR</t>
  </si>
  <si>
    <t>OBJETIVO DEL INDICADOR</t>
  </si>
  <si>
    <t>Medir el avance de implementación de los planes de gestión para el cierre de brechas FURAG</t>
  </si>
  <si>
    <t>CÓDIGO DEL INDICADOR</t>
  </si>
  <si>
    <t>MÉTODO DE RECOLECCIÓN</t>
  </si>
  <si>
    <t>CRITERIO DEL ANÁLISIS</t>
  </si>
  <si>
    <t>TIPO DE CÁLCULO</t>
  </si>
  <si>
    <t>FRECUENCIA DE MEDICIÓN</t>
  </si>
  <si>
    <t>META PROGRAMADA</t>
  </si>
  <si>
    <t>RANGO DE GESTIÓN</t>
  </si>
  <si>
    <t>No.</t>
  </si>
  <si>
    <t>ALIAS</t>
  </si>
  <si>
    <t>VARIABLES</t>
  </si>
  <si>
    <t>DESCRIPCIÓN</t>
  </si>
  <si>
    <t xml:space="preserve">UNIDAD DE MEDIDA </t>
  </si>
  <si>
    <t>FUENTE</t>
  </si>
  <si>
    <t>NA</t>
  </si>
  <si>
    <t xml:space="preserve"> avance de implementación de los planes de gestión para el cierre de brechas FURAG</t>
  </si>
  <si>
    <t>Documentos proceso Gestión Documental como informes, documentos del sistema de gestión, reportes</t>
  </si>
  <si>
    <t>FÓRMULA DEL INDICADOR</t>
  </si>
  <si>
    <t>UNIDAD DE MEDIDA FÓRMULA</t>
  </si>
  <si>
    <t>(Planes de gestión implementados para el cierre de brechas FURAG / Planes de gestión establecidos para el cierre de brechas FURAG) x 100</t>
  </si>
  <si>
    <t>DESCRIPCIÓN DEL INDICADOR</t>
  </si>
  <si>
    <t>LÍNEA BASE</t>
  </si>
  <si>
    <t>Año de linea base</t>
  </si>
  <si>
    <t>FUENTE DE VERIFICACIÓN</t>
  </si>
  <si>
    <t>Evidencias FURAG</t>
  </si>
  <si>
    <t>ANÁLISIS DEL INDICADOR</t>
  </si>
  <si>
    <t>Un valor del indicador cercano al 91% refleja un alto nivel de implementación de la política para la vigencia 2025. Si el porcentaje es inferior, será necesario analizar las barreras y ajustar el plan de acción para garantizar su cumplimiento.</t>
  </si>
  <si>
    <t>GLOSARIO DE TÉRMINOS</t>
  </si>
  <si>
    <t>OBSERVACIONES</t>
  </si>
  <si>
    <t>Implementar al 92% la Política de Gestión Documental institucional</t>
  </si>
  <si>
    <t>Porcentaje de implementación de la Política de Gestión Documental institucional.</t>
  </si>
  <si>
    <t>En este mes no se tenian programadas acciones para esta actividad.</t>
  </si>
  <si>
    <t>A corte 28 de febrero del 2025, se realizó:
-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	1 sesión de capacitación en Organización documental digital al proceso Gestión Contable de la Dirección Administrativa y Financiera.
-	1 sesión de capacitación para la implementación de Hoja de Control Dirección de Territorialización y Derechos de Participación.
-	Se elabora el plan de auditorías internas del proceso de gestión documental vigencia 2025, el cual fue socializado mediante memorando 3-2025-000499 del 28/02/2025.
-	Se elabora el plan de transferencias documentales primarias del proceso de gestión documental vigencia 2025, el cual fue socializado mediante memorando 3-2025-000501 del 28/02/2025.
-	Se realiza seguimiento al Sistema Integrado de Conservación - SIC mediante el monitoreo de las condiciones de conservación documental.</t>
  </si>
  <si>
    <t>No se presentaron retrasos en el período reportado</t>
  </si>
  <si>
    <t>La implementación sin retrasos al mes de febrero de las actividades de la política de gestión documental favorecen el cumplimiento normativo, la conservación del conocimiento de la entidad, el uso adecuado y sostenibilidad del gestos documental, entre otros.</t>
  </si>
  <si>
    <t>Durante el mes de marzo del 2025 continuó la implementación de la Política de Gestión Documental frente al Plan de trabajo archivístico, así:
- Capacitaciones y sensibilizaciones: se realizaron 4 sesiones de Introducción Funcional ORFEO, Lineamientos del Proceso de Gestión Documental, Organización e Identificación del Archivo Electrónico y Organización de Expedientes Contractuales, con un total de 79 participantes. 9 sesiones de capacitaciones para la socialización y/o sensibilización dirigida al personal de las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 Inventario documental: 
* Intervención de la DTDP: 5 metros lineales (20 cajas X200). 
* Intervención DTH: 4 metros lineales (16 cajas X200)
* Verificación documentos de apoyo DC: 8 metros lineales (32 cajas X200)
* Verificación documentos de apoyo todas las dependencias: 13,5 metros lineales (54 cajas X200)
- Plan de Auditorías Internas del Programa de Gestión Documental: se visitó la Oficina Asesora Jurídica, Subsecretaría del Cuidado y Políticas de Igualdad, Dirección Administrativa y Financiera, Dirección de Derechos y Diseño de Políticas, Dirección de Territorialización de Derechos y Participación (CIOM Usme y Sumapaz)
- Actualización de documentos: GD-PRG-01 Programa de Gestión Documental - PGD 2024 –2028 (Sin aprobar por el CIGD) (16032025), actualización GD-PR-05 Producción, gestión y trámite. V2 (06/03/2025) y actualización GD-FO-32 Acta de reunión Interna y Externa. V5 (27032025) 
- Seguimiento al Sistema Integrado de Conservación - SIC: mediante el monitoreo de las condiciones de conservación documental.
- Elaboración de infografía de socialización de los archivos relativos a derechos humanos de memoria histórica y conflicto armado.</t>
  </si>
  <si>
    <t>A corte 31 de marzo se ha ejecutado:
- 20 jornadas de capacitación y/o sensibilización sobre diferentes temáticas de la gestión documental (inducción, hojas de control, organización del archivo, entre otros)
- Avance de 30,5 metros lineales del inventario documental
- Avance en el plan anual de auditorías del programa de gestión documental (aprobado y socializado),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 plan de transferencias documentales elaborado y socializado
- monitoreo de las condiciones de conservación documental
- Un documento actualizado en el sistema de gestión y 3 en proceso de aprobación
- Infografía sobre los archivos relativos a derechos humanos de memoria histórica y conflicto armado</t>
  </si>
  <si>
    <t>La implementación sin retrasos al mes de marzode las actividades de la política de gestión documental favorecen el cumplimiento normativo, la conservación del conocimiento de la entidad, el uso adecuado y sostenibilidad del gestos documental, entre otros.</t>
  </si>
  <si>
    <t>Durante abril de 2025, se avanzó en la implementación de la Política de Gestión Documental dentro del Plan de Trabajo Archivístico, con los siguientes logros:
- Proyecto Casa de Todas: Se identificó, inventarió y embaló 28 metros lineales en 112 cajas de la serie Historias de atención de Mujeres Víctimas de Violencias, completando el traslado al archivo central.
- Proyecto Historias Laborales: Se intervino 7 metros lineales, organizando 28 cajas y 18 hojas de control.
- Proyecto Territorialización: Se realizó intervención archivística sobre 6.5 metros lineales, con 26 cajas y 9 hojas de control.
- Socialización y sensibilización: Se capacitó al personal de las siguientes dependencias (14 capacitaciones en total):
- Dirección de Enfoque Diferencial, Territorialización y Derechos de Participación, Sistema del Cuidado, Gestión del Conocimiento, Eliminación de Violencias contra las Mujeres y Acceso a la Justicia, Administración y Finanzas, Subsecretaría del Cuidado y Políticas de Igualdad, Derechos y Diseño de Políticas.
Se abordaron temas como Introducción Funcional ORFEO, Lineamientos del Proceso de Gestión Documental, Diligenciamiento de FUID, Hoja de Control y Organización de Expedientes Electrónicos, con 75 participantes.
- Se dio cumplimiento al Plan de Auditorías Internas con visitas a las Direcciones de Territorialización de Derechos y Participación (CIOM San Cristóbal, Santa Fe y Barrios Unidos), Eliminación de Violencias y Acceso a la Justicia, Dirección Administrativa y Financiera (Presupuesto) y Contratación.
Respecto a los instrumentos archivísticos, se actualizó Moreq y el Sistema Integrado de Conservación (SIC), además de elaborar la Guía del Documento Electrónico. Se realizó el Informe de Seguimiento al SIC con evidencias correspondientes.
- Finalmente, se cumplió el Plan de Transferencias Documentales, avanzando en la legalización de las transferencias de la Oficina Asesora Jurídica y la Subsecretaría de Políticas de Igualdad.</t>
  </si>
  <si>
    <t>A corte 30 de abril se ha ejecutado:
- 34 jornadas de capacitación y/o sensibilización sobre diferentes temáticas de la gestión documental (inducción, hojas de control, organización del archivo, entre otros)
- Avance de 72 metros lineales del inventario documental
- Avance del 100% frente a lo programado en el plan anual de auditorías del programa de gestión documental (aprobado y socializado), realizando visitas a las dependencias planeadas. 
- Monitoreo de las condiciones de conservación documental con un avance del 100% frente a lo programado.
- Un documento actualizado en el sistema de gestión, 3 en proceso de aprobación, 2 instrumentos archivísticos actualizados.
- Infografías enviadas acorde con lo programado
- Avance del 100% frente a lo programado en el plan de transferencias documentales</t>
  </si>
  <si>
    <t>La implementación sin retrasos al mes de abril de las actividades de la política de gestión documental favorecen el cumplimiento normativo, la conservación del conocimiento de la entidad, el uso adecuado y sostenibilidad del gestos documental, entre otros.</t>
  </si>
  <si>
    <t> </t>
  </si>
  <si>
    <t>2. Implementar la política de gestión documental institucional</t>
  </si>
  <si>
    <t>No se tenian programadas actividades, ya que en este mes se realiza la revisión de los documentos para la contratación del personal que hace parte del proceso de gestión documental con el fin de programar las actividades asociadas al cumplimiento de la Política de Gestión Documental</t>
  </si>
  <si>
    <t>Durante el mes de febrero del 2025 se inicia con la implementación de la Politica de Gestión Documental frente al Plan de trabajo archivístico del proceso de gestión documental en el cual se establecen las actividades a ejecutar durante la presente vigencia. Se realizaron cinco (5) sesiones de entrenamiento funcional en el Sistema de Gestión Documental ORFEO, dirigidas a los nuevos contratistas de las dependencias:  Dirección Administrativa y financiera, Dirección de Talento Humano, Dirección de Sistema del Cuidado y Oficina de Control Disciplinario Interno. 
Se realiza una (1) sesión de capacitación en Organización documental digital al proceso Gestión Contable de la Dirección Administrativa y Financiera.
Se realiza una (1) sesión de capacitación para la implementación de Hoja de Control Dirección de Territorialización y Derechos de Participación
Se elabora el plan de auditorias internas del proceso de gestión documental vigencia 2025, el cual fue socializado mediante memorando 3-2025-000499 del 28/02/2025.
Se elabora el plan de transferencias documentales primarias del proceso de gestión documental vigencia 2025, el cual fue socializado mediante memorando 3-2025-000501 del 28/02/2025.
Se realiza seguimiento al Sistema Integrado de Conservación - SIC mediante el monitoreo de las condiciones de conservación documental.</t>
  </si>
  <si>
    <t>https://secretariadistritald.sharepoint.com/:f:/s/ADMINISTRATIVA/EnopOPq0T15Hhf9jHsr_wOoBBR-JilucdghyOj5rHbIZKg?e=sEotYz</t>
  </si>
  <si>
    <t>Durante el mes de marzo del 2025 se continua con la implementación de la Politica de Gestión Documental frente al Plan de trabajo archivístico del proceso de gestión documental en el cual se establecen las actividades a ejecutar durante la presente vigencia. Se realizaron cuatro (4) sesiones de Introducción Funcional ORFEO, Lineamientos del Proceso de Gestión Documental, Organización e Identificación del Archivo Electrónico y Organización de Expedientes Contractuales, con un total de 79 participantes. De conformidad con la actualización del inventario documental iniciando con: 
* Intervención de la DTDP: Se realizó 5 metros lineales correspondiente a 20 cajas X200. 
* Intervención DTH: Se realizó 4 metros lineales correspondientes a 16 cajas X200 
* Verificación documentos de apoyo DC: Se realizó 8 metros lineales correspondiente a 32 cajas X200 
* Verificación documentos de apoyo todas las dependencias: Levantamiento de inventario documental de 13,5 metros lineales equivalentes a 54 cajas X200 
Se realizan nueve (9) sesiones de capacitaciones para la socialización y/o sensibilización dirigida al personal de la Secretaría, correspondiente a las siguientes dependencias: Dirección de Territorialización y Derechos de Participación, Dirección Administrativa y Financiera, Dirección de Enfoque Diferencial, Dirección de Derechos y Diseño de Política, Dirección de Gestión del Conocimiento, Dirección del Sistema del Cuidado y Dirección de Contratación. 
Se dio cumplimiento al cronograma de Plan de Auditorías Internas del Programa de Gestión Documental realizando visitas a las dependencias Oficina Asesora Jurídica, Subsecretaría del Cuidado y Políticas de Igualdad, Dirección Administrativa y Financiera, Dirección de Derechos y Diseño de Políticas, Dirección de Territorialización de Derechos y Participación (CIOM Usme y Sumapaz  
Se realizó la actualización de GD-PRG-01 Programa de Gestión Documental - PGD 2024 –2028 (Sin aprobar por el CIGD) (16032025), actualización GD-PR-05 Producción, gestión y trámite. V2 (06/03/2025) y actualización GD-FO-32 Acta de reunión Interna y Externa. V5 (27032025) 
Se realiza seguimiento al Sistema Integrado de Conservación - SIC mediante el monitoreo de las condiciones de conservación documental.
Se realiza infografía de socialización de los archivos relativos a derechos humanos de memoria histórica y conflicto armado</t>
  </si>
  <si>
    <t>https://secretariadistritald-my.sharepoint.com/:f:/g/personal/mcgranados_sdmujer_gov_co/Eth4S311CjJDib4m0Y8QrrMB4vNQCpxvM81Yge8kCT_FmA?e=3fOoWa</t>
  </si>
  <si>
    <t>Durante el mes de abril del 2025 continuó la implementación de la Política de Gestión Documental frente al Plan de trabajo archivístico, así:
- Proyecto Casa de todas: se realizó la identificación, levantamiento de Inventario (FUID) y embalaje de 28 metros lineales con un total de 112 cajas de la Serie Historias de atención de Mujeres Víctimas de Violencias culminando el proceso de levantamiento de inventario y traslado de cajas al archivo central. 
-  Proyecto Historias Laborales: Se realizó la intervención archivística (Organización, identificación, hojas de control, actualización de FUID) de 7 metros lineales con un total de 28 cajas y 18 hojas de control. 
- Proyecto Territorialización: Se realizó la intervención archivística (Organización, identificación, hojas de control, actualización de FUID) de 6,5 metros lineales con un total de 26 cajas y 9 hojas de control 
- Se realizó socialización y/o sensibilización dirigida al personal de la Secretaría, correspondiente a las siguientes dependencias (14 jornadas en total): 
Dirección de Enfoque Diferencial 
Dirección de Territorialización y Derechos de Participación 
Dirección del Sistema del Cuidado 
Dirección de Gestión del Conocimiento 
Dirección de Eliminación de Violencias contra las Mujeres y Acceso a la Justicia 
Dirección Administrativa y Financiera - Proceso Gestión Contable - Proceso Almacén y Proceso Administrativo 
Subsecretaria del Cuidado y Políticas de Igualdad 
Dirección de Derechos y Diseño de Políticas 
Las temáticas abordadas fueron: Introducción Funcional ORFEO, Lineamientos del Proceso de Gestión Documental, Diligenciamiento de FUID, Hoja de Control Y organización de Expedientes Electrónicos con un total de 75 participantes. 
- Se dio cumplimiento al cronograma de Plan de Auditorías Internas del Programa de Gestión Documental realizando visitas a las dependencias Dirección de Territorialización de Derechos y Participación (CIOM San Cristóbal, Santa Fe y Barrios Unidos Dirección de Eliminación de Violencias y Acceso a la Justicia, Dirección Administrativa y Financiera – Proceso Presupuesto y Dirección de contratación 
- Frente a los instrumentos archivisticos se realizó la actualización del Moreq y del Sistema Integrado de Conservación- SIC. También se realizó la elaboración Guía del documento electrónico.
-Se realizó el Informe de seguimiento del Sistema Integrado de Conservación, con sus dos componentes y evidencias correspondiente. 
-Se dio cumplimiento al cronograma de Plan de Transferencias documentales del Programa de Gestión Documental y se encuentran en proceso de trámite de firma para la legalización de la transferencia de las dependencias Oficina Asesora Jurídica y Subsecretaria de Políticas de Igualdad.</t>
  </si>
  <si>
    <t>https://secretariadistritald-my.sharepoint.com/:f:/g/personal/mcgranados_sdmujer_gov_co/EhdQDNbQuvhJloDIZTJKsM0BkWftnbhAnnJQvQbjrqGCSg?e=st5bAL</t>
  </si>
  <si>
    <t>Monitorear el avance en la implementación de la Política de Gestión Documental institucional, asegurando el cumplimiento del 91% como meta establecida para la vigencia 2025.</t>
  </si>
  <si>
    <t>Actividades realizadas para implementar la Política de Gestión Documental institucional</t>
  </si>
  <si>
    <t>Cantidad de actividades que se realizan en el período evaluado para la implementación de la Política de Gestión Documental Institucional</t>
  </si>
  <si>
    <t>Actividades establecidas para implementar la Política de Gestión Documental institucional</t>
  </si>
  <si>
    <t>Cantidad de actividades que se programaron realizar en el período evaluado, para implementar la Política de Gestión Documental</t>
  </si>
  <si>
    <t>Cronograma de actividades del proceso Gestión Documental</t>
  </si>
  <si>
    <t>(Actividades realizadas para implementar la Política de Gestión Documental institucional  / Actividades establecidas para implementar la Política de Gestión Documental institucional) x 100</t>
  </si>
  <si>
    <t>Evidencias proceso Gestión Documental</t>
  </si>
  <si>
    <t>Porcentaje de implementación del plan de acción de la Política de Gobierno Digital</t>
  </si>
  <si>
    <t>Medir el porcentaje de avance del plan de acción de la Política de Gobierno Digital</t>
  </si>
  <si>
    <t>Documentos proceso Gestión</t>
  </si>
  <si>
    <t>(Plan de acción implementado de la Política de Gobierno Digital / Plan de acción formulado de la Política de Gobierno Digital) x 100</t>
  </si>
  <si>
    <t>Evidencias proceso Gestión de gobierno digital</t>
  </si>
  <si>
    <t>Implementar el 100% del plan de acción de la Política de Gobierno Digital</t>
  </si>
  <si>
    <t>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</si>
  <si>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 xml:space="preserve"> Infraestructura tecnológica actualizada para brindar mayores prestaciones de estabilidad, desempeño y seguridad.</t>
  </si>
  <si>
    <t>Durante el mes de abril se alcanzó el 99.9% de utilización del licenciamiento Microsoft.Se continua proceso de soporte y mantenimiento de aires acondicionados y comunicaciones convergentes. Se atendieron 587 casos en la mesa de ayuda. Se realiza actualización de bases de datos y servidores Windows. Se adelantaron actividades de desarrollo para los sistemas SIMISIONAL, ICOPS y PANDORA.</t>
  </si>
  <si>
    <t>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</si>
  <si>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3. Disponer de los servicios profesionales de apoyo para realizar actividades relacionadas con la infraestructura, el desarrollo de software, la seguridad de la información, las redes, las comunicaciones y el soporte técnico.</t>
  </si>
  <si>
    <t>Al periodo de corte para la meta Implementar el 100% del plan de acción de la Política de Gobierno Digital se trabajó en la estructuración de las acciones que se desarrollaran durante la vigencia 2025. Adicional a esto de completó el proceso de contratación del equipo de profesionales que aportarán al cumplimiento de la meta.</t>
  </si>
  <si>
    <t>https://secretariadistritald-my.sharepoint.com/:f:/g/personal/mcgranados_sdmujer_gov_co/EtBvq3-4PJFLvOpyy28WYQYBlZg0r7tG9PzRV5mD_mrBEQ?e=SHSglR</t>
  </si>
  <si>
    <t>Mensual: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
Acumulado: Durante el primer trimestre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2731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</si>
  <si>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https://secretariadistritald-my.sharepoint.com/:f:/g/personal/jbuitrago_sdmujer_gov_co/EptYooAOfcRAiDljHadlBiQBBzzG2QkE2yk912a-wkB3rg?e=XbZSJD</t>
  </si>
  <si>
    <t>Mensual: Durante el mes de abril se alcanzó el 99.9% de utilización del licenciamiento Microsoft.Se continua proceso de soporte y mantenimiento de aires acondicionados y comunicaciones convergentes. Se atendieron 597 casos en la mesa de ayuda. Se realiza actualización de bases de datos y servidores Windows. Se adelantaron actividades de desarrollo para los sistemas SIMISIONAL, ICOPS y PANDORA.
Acumulado: Durante lo corrido de la vigencia se alcanzó el 99.9% de utilización del licenciamiento Microsoft. Renovación de los servicios de infraestructura (IaaS), (PaaS) Cloud de Oracle. Se adquirieron equipos de cómputo portátiles, AIO, pantallas interactivas e impresoras. Se inicia proceso de soporte y mantenimiento de aires acondicionados y comunicaciones convergentes. Se atendieron 3318 casos en la mesa de ayuda. Se realiza actualización de bases de datos y servidores Windows. Se realizó el mantenimiento a la base de datos de SIMISIONAL e ICOPS para aumentar la capacidad de almacenamiento y actualización del motor de base de datos de versionamiento. Se adelantaron actividades de desarrollo para los sistemas SIMISIONAL, ICOPS y PANDORA.</t>
  </si>
  <si>
    <t>Evidencias Abril</t>
  </si>
  <si>
    <t>Implementar 1 plan de fortalecimiento de la gestión de conocimiento e innovación alineado con la apuesta distrital</t>
  </si>
  <si>
    <t>Avance del plan de fortalecimiento de la gestión de conocimiento e innovación alineado con la apuesta distrital</t>
  </si>
  <si>
    <t xml:space="preserve">Para el periodo de reporte, se realizaron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</si>
  <si>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Para el periodo de reporte, se avanzó en la armonización y estandarización del lenguaje en los sistemas de información de la Secretaría Distrital de la Mujer. Se realizaron sesiones para la construcción de Diccionarios de Datos, con el objetivo de crear un lenguaje controlado común que facilite la articulación y la interoperabilidad entre entidades distritales.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Estos esfuerzos fortalecen la capacidad del Distrito para consolidar una gestión basada en datos, optimizando la toma de decisiones y la formulación de políticas públicas con enfoque de inclusión y equidad.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Gracias a esta implementación, se mejoró la toma de decisiones en el territorio y el registro de información útil para futuras acciones.</t>
  </si>
  <si>
    <t xml:space="preserve">Para el periodo de reporte, se avanzó en la armonización y estandarización del lenguaje en los sistemas de información de la Secretaría Distrital de la Mujer. Se realizaron sesiones para la construcción de Diccionarios de Datos.
Asimismo, se llevaron a cabo mesas de trabajo enfocadas en la integración de datos de población migrante, estableciendo definiciones y criterios compartidos para mejorar la gestión y el intercambio de información con entidades como la SDIS, Migración Colombia, la Secretaría de Salud, TransMilenio, entre otras.
Se logró innovar en la implementación de herramientas geográficas para el monitoreo y apoyo logístico del evento conmemorativo del 8 de marzo – Día Internacional de las Mujeres.
Esta innovación consistió en el uso de capas geográficas y plataformas de visualización para planificar y hacer seguimiento en tiempo real a los recorridos, puntos de concentración, equipo en campo y demás aspectos logísticos clave durante el desarrollo de la jornada. </t>
  </si>
  <si>
    <t>Crear un lenguaje controlado común que facilite la articulación y la interoperabilidad entre entidades distritales.
Estos esfuerzos fortalecen la capacidad del Distrito para consolidar una gestión basada en datos, optimizando la toma de decisiones y la formulación de políticas públicas con enfoque de inclusión y equidad.
La implementación de herramientas geográficas,  mejoró la toma de decisiones en el territorio y el registro de información útil para futuras acciones.</t>
  </si>
  <si>
    <t xml:space="preserve">Para el periodo analizado se continua con la construcción de un diccionario de datos definiendo las fuentes oficiales con el fin de lograr la estandarización de conceptos y el luso de un lenguaje común en la entidad. En línea con ello, se crea el grupo de gestión de datos de la entidad liderado por la Dirección de Gestión del conocimiento y en corresponsabilidad de la Oficina Asesora de planeación. Con ello se busca determinar y estandarizar las mediciones en la entidad garantizando la legitimidad de los datos. 
Por su parte, se concerta la división del proceso de gestión del conocimiento e innovación contemplano un alcance de gestión al interior de la entidad y en línea con las directrices de MIPG,. Por otro lado, un alcance de ciudad en línea con la política de gestión de la información estadística. Esto se logró a partir de un ejercicio de cocreación para el rediseño del mapa de procesos, el cual conto con la producción de documentación asociada a lecciones aprendidas y buenas prácticas, los cuales se encuentran en revisión.  </t>
  </si>
  <si>
    <t xml:space="preserve">Se ha logrado avanzar en la construcción del diccionario de datos a partir de la documentación interna de la entidad que reposa en los procesos, asi como la documentación oficial de lineamientos del orden nacional y distrital. 
Asimismo, se ha propiciado los espacios de cocreación para la definición y concertación de acciones, lo que ha permitido el trabajo colaborativo, la apropiación, el aprendizaje y la transferencia de conocimiento. </t>
  </si>
  <si>
    <t xml:space="preserve">La concertación de acciones para contar con un lenguaje común no solo facilita los procesos de apropiación y entendimiento sino que, garantiza la legitimidad de los datos, cumpliendo con criterios de calidad. </t>
  </si>
  <si>
    <t>4. Identificar el estado actual de la gestión del conocimiento y la innovación en la entidad.</t>
  </si>
  <si>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</si>
  <si>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Porcentaje de implementación Plan de fortalecimiento de la gestión de conocimiento e innovación alineado con la apuesta distrital</t>
  </si>
  <si>
    <t>Medir el % de implementación del Plan de fortalecimiento de la gestión de conocimiento e innovación alineado con la apuesta distrital</t>
  </si>
  <si>
    <t>Plan de fortalecimiento de la gestión de conocimiento e innovación alineado con la apuesta distrital</t>
  </si>
  <si>
    <t>Implementar 1 Plan Estratégico de Tecnologías de la Información</t>
  </si>
  <si>
    <t>Servicios tecnológicos</t>
  </si>
  <si>
    <t>Implementación del Plan Estratégico de Tecnologías de la Información</t>
  </si>
  <si>
    <t>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t>
  </si>
  <si>
    <t xml:space="preserve">"Durante el presente período, se llevó a cabo el mantenimiento y la optimización de los sistemas de información dentro de la Secretaría, con el propósito de garantizar su correcto funcionamiento y asegurar la prestación eficiente de todos los servicios de conectividad.
Asimismo, se avanzó en la estructuración y organización de la documentación requerida para la adquisición de licencias y servicios de Microsoft, con el fin de fortalecer la infraestructura tecnológica y mejorar la gestión digital de la entidad. Este proceso permitirá optimizar el uso de herramientas tecnológicas, facilitando la operatividad interna y la prestación de servicios a la ciudadanía."	</t>
  </si>
  <si>
    <t>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t>
  </si>
  <si>
    <t xml:space="preserve">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
</t>
  </si>
  <si>
    <t>Sistemas de información y proyectos con componentes de TI con altos niveles de confidencialidad, integridad y disponibilidad.</t>
  </si>
  <si>
    <t xml:space="preserve">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Se continuó con el seguimiento formal del incidente de seguridad reportado en noviembre de 2024, definiendo y comunicando acciones de mitigación técnica específicas (políticas CSP, restricción de acceso SSH, actualización de componentes, renovación de certificados SSL, desactivación de protocolos obsoletos) requeridas a los administradores de sistemas, con plazo establecido para finales de abril y seguimiento a través de la mesa de ayuda (Ticket #42649). Se gestionó la comunicación y seguimiento con el CSIRT Gobierno conforme a la Resolución 500 de 2021 respecto al incidente reportado previamente.
</t>
  </si>
  <si>
    <t>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t>
  </si>
  <si>
    <t>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</si>
  <si>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 xml:space="preserve"> Infraestructura tecnológica para brindar mayores prestaciones de estabilidad, desempeño y seguridad. Operatividad interna y externa para la prestación de servicios apoyado de herramientas ofimatica</t>
  </si>
  <si>
    <t>5. Desarrollar capacidades para el fortalecimiento institucional en la gestión, gobierno y desarrollo de los proyectos con componentes TIC's haciendo énfasis en la aplicación de los lineamientos y principios de la seguridad y privacidad de la información.</t>
  </si>
  <si>
    <t>Mensual: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Acumulado: Durante el primer trimestre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</si>
  <si>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Mensual: Durante el mes de abril, se avanzó en la gestión y fortalecimiento de la seguridad digital. Se implementó una mejora funcional clave en el sistema Pandora, habilitando el enlace presupuestal de posiciones entre SAP CDP y PAABS, lo cual facilita la conciliación y actúa como un control correctivo manual. Esta actualización incluyó la opción de cargue masivo de PAABS.
Acumulado: Durante lo corrido de la vigencia se actualizó el Plan Estratégico de Tecnologías de la Información y las Comunicaciones a su versión 2025 tanto en su base teórica como en la hoja de ruta. Se realizaron actividades clave orientadas a fortalecer la implementación de la Política de Seguridad Digital. Se efectuaron revisiones técnicas y funcionales del sistema Pandora. Se inicó la elaboración del plan de continuidad de tecnologías de la información, realizando la socialización de tiempos objetivos de recuperación (RTO, RPO y WRT.
Factores limitantes:
-	A nivel de integridad de la información, se identificaron inconvenientes técnicos puntuales en el sistema Pandora relacionados con la consulta y asociación de líneas PAABS con el sistema BOGDATA, lo que ha generado reportes recurrentes de usuarios internos.
-	La gestión del plan de continuidad y la evaluación de brechas presentó desafíos relacionados con la disponibilidad del recurso de infraestructura, debido a que existen procesos en curso para adquisición de comunicación convergente y renovación del proceso de nube con OCI.
Alternativas de solución:
-	Implementar reuniones técnicas específicas con mayor periodicidad para dar seguimiento y levantar requerimientos específicos que garanticen la integridad de la información, generando confianza en los reportes.
-	Establecer cronograma de actividades para los desarrolladores del sistema de información Pandora.</t>
  </si>
  <si>
    <t>Medir la Implementación del Plan Estratégico de Tecnologías de la Información</t>
  </si>
  <si>
    <t>Porcentaje de Implementación del Plan Estratégico de Tecnologías de la Información</t>
  </si>
  <si>
    <t>Plan estratégicos de tecnologías de la información</t>
  </si>
  <si>
    <t>Implementar 1 estrategia para el fortalecimiento de la gestión contractual institucional</t>
  </si>
  <si>
    <t>Documentos de lineamientos técnicos</t>
  </si>
  <si>
    <t>Trámites Contractuales suscritos</t>
  </si>
  <si>
    <t>355. Lograr al menos 92 puntos del índice de Gestión Pública Distrital.</t>
  </si>
  <si>
    <t>Durante el mes de enero y febrero se adelanto el 79% del avance proyectado, para la suscripción de trámites contractuales.
Se suscribieron un total  de (828) Prestaciones de Servicios Profesiinales y Apoyo a la Gestión, (4)  Arrendamientos  (1) Prestación de Servicios (1) Contrato de comisión</t>
  </si>
  <si>
    <t xml:space="preserve">Para los meses de enero y febrero se han suscrito 828 contratos por prestación de Servicios Profesionales y de Apoyo a la gestión de los 994 programados en el paabs con corte 28 de febrero  haciendo falta un aproximado de116 solicitudes de contratación por suscribir, Logrando así que la entidad en general cuente con los profesionales requeridos para coayudar al cumplimiento de las metas planes y proyectos institucionales
Por otro lado, para los meses de meses de enero y febrerose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83.2 %  en el  cumplimiento en la contratación de Prestación de Servicios Profesionales y de Apoyo a la gestión y un 100% en otros trámite" </t>
  </si>
  <si>
    <t>A la fecha los retrazos presentados por devoluciones de documentos contractuales han sido solucionado en la mayoria de los casos inmediatamente</t>
  </si>
  <si>
    <t xml:space="preserve">Con la suscripcion de  828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</si>
  <si>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y marzo se adelanto el 84% del avance proyectado, para la suscripción de trámites contractuales.
Se suscribieron un total  de (887) Prestaciones de Servicios Profesiinales y Apoyo a la Gestión, (4)  Arrendamientos  (1) Prestación de Servicios (1) Contrato de comisión</t>
  </si>
  <si>
    <t xml:space="preserve">Para los meses de enero, febrero y marzo se han suscrito 887 contratos por prestación de Servicios Profesionales y de Apoyo a la gestión de los 967 programados en el paabs con corte 31 de marzo  haciendo falta un aproximado de 80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91,7 %  en el  cumplimiento en la contratación de Prestación de Servicios Profesionales y de Apoyo a la gestión y un 100% en otros trámite" </t>
  </si>
  <si>
    <t xml:space="preserve">Con la suscripcion de  887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</si>
  <si>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Durante el mes de enero, febrero, marzo y abril  se adelanto el 86% del avance proyectado, para la suscripción de trámites contractuales.
Se suscribieron un total  de (903) Prestaciones de Servicios Profesiinales y Apoyo a la Gestión, (4)  Arrendamientos  (3) Prestación de Servicios (1) Contrato de comisión (1) contrato Interadministrativo (2) contrato Compraventa</t>
  </si>
  <si>
    <t xml:space="preserve">Para los meses de enero, febrero, marzo y abril   se han suscrito 903 contratos por prestación de Servicios Profesionales y de Apoyo a la gestión de los 971 programados en el paabs con corte 31 de abril haciendo falta un aproximado de 68 solicitudes de contratación por suscribir, Logrando así que la entidad en general cuente con los profesionales requeridos para coayudar al cumplimiento de las metas planes y proyectos institucionales
Por otro lado, para los meses de meses de enero, febreros y marzo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92,9 %  en el  cumplimiento en la contratación de Prestación de Servicios Profesionales y de Apoyo a la gestión y un 100% en otros trámite" </t>
  </si>
  <si>
    <t xml:space="preserve">Con la suscripcion de  903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los contratos de arrendamiento, las adiciones, prorrogas y demás trámites contractuales necesario para el cumplimiento de la misionalidad de la entidad, se sigue  asegurando la continuidad en la  prestación de los servicios ofertados por la SDMujer  </t>
  </si>
  <si>
    <t>6. Tramitar las diferentes solicitudes radicadas en la Dirección de contratación  en las etapas
(Precontractual, Contractual y Postcontractual)</t>
  </si>
  <si>
    <t>Tarea 2</t>
  </si>
  <si>
    <t>Tarea 3</t>
  </si>
  <si>
    <t>Tarea 4</t>
  </si>
  <si>
    <t>PONDERACIÓN DE LA TAREA</t>
  </si>
  <si>
    <t>" La Dirección de Contratación, en el mes Enero y febrero en el marco del proyecto de inversión 8225  tramitó 119 solicitudes de contratación,   dejandonos con un avance del 79 % de cumplimiento en la contratación  por esta meta.
Por otro lado, tramitó un total de 715 solicitudes  de contratación por  otros proyectos de invesión en el mes de enero y febrero, dejandonos con un avance del 79,2%  de cumplimiento en la contratación por estas metas.
De acuerdo a lo anterior,  entre el mes de  enero y febrero,  la Dirección de Contratación  tramitó un total 834 solicitudes de contratación, suscribiendose los respectivos contratos, dejando  un avance del 79% de cumplimiento en la contratación a la fecha.
Así mismo, en el mes de el mes de  enero y febrero se realizó 48  modificaciones aproximadamente entre las cuales se encuentran, Adiciones, Adiciones y Prórroga, Prórroga, Terminaciones Anticipadas, Otro Sí Modificatorios, Cesiones,  liquidaciones, Aclaratorios entre otros"</t>
  </si>
  <si>
    <t>Muestra de contratos suscritos
Muestra de modificaciones suscritas</t>
  </si>
  <si>
    <t>" La Dirección de Contratación, en el mes Enero, febrero y marzo en el marco del proyecto de inversión 8225  tramitó 126 solicitudes de contratación,   dejandonos con un avance del 78 % de cumplimiento en la contratación  por esta meta.
Por otro lado, tramitó un total de 770 solicitudes  de contratación por  otros proyectos de invesión en el mes de enero y febrero, dejandonos con un avance del 86%  de cumplimiento en la contratación por estas metas.
De acuerdo a lo anterior,  entre el mes de  Enero, febrero y marzo,  la Dirección de Contratación  tramitó un total 896 solicitudes de contratación, suscribiendose los respectivos contratos, dejando  un avance del 84% de cumplimiento en la contratación a la fecha.
Así mismo, en el mes de el mes de  Enero, febrero y marzo se realizó 76 modificaciones aproximadamente entre las cuales se encuentran, Adiciones, Adiciones y Prórroga, Prórroga, Terminaciones Anticipadas, Otro Sí Modificatorios, Cesiones,  liquidaciones, Aclaratorios entre otros"</t>
  </si>
  <si>
    <t>" La Dirección de Contratación, en el mes Enero, febrero, marzo y abril en el marco del proyecto de inversión 8225  tramitó 128 solicitudes de contratación,   dejandonos con un avance del 92,7 % de cumplimiento en la contratación  por esta meta.
Por otro lado, tramitó un total de 786 solicitudes  de contratación por  otros proyectos  en el mes de enero, febrero, marzo y abril  dejandonos con un avance del 85%  de cumplimiento en la contratación por estas metas.
De acuerdo a lo anterior,  entre el mes de  enero, febrero, marzo y abril  la Dirección de Contratación  tramitó un total 914 solicitudes de contratación, suscribiendose los respectivos contratos, dejando  un avance del 86% de cumplimiento en la contratación a la fecha.
Así mismo, en el mes de el mes de  Enero, febrero y marzo se realizó 91 modificaciones aproximadamente entre las cuales se encuentran, Adiciones, Adiciones y Prórroga, Prórroga, Terminaciones Anticipadas, Otro Sí Modificatorios, Cesiones,  liquidaciones, Aclaratorios entre otros"</t>
  </si>
  <si>
    <t>ACTIVIDAD</t>
  </si>
  <si>
    <t>Medir el avance de la contratación y trámites suscritos por la Dirección</t>
  </si>
  <si>
    <t>Linea programadas en paabs</t>
  </si>
  <si>
    <t>Hace referencia a las lineas que se encuentran programadas en el Plan Anual de Adquisiciones de la entidad</t>
  </si>
  <si>
    <t xml:space="preserve">Plan Anual de adquisiciones </t>
  </si>
  <si>
    <t>Trámites radicados en la Dirección</t>
  </si>
  <si>
    <t>Hace referencia a las solicitudes radicadas en la dirección de trámites diferentes a contratos nuevos</t>
  </si>
  <si>
    <t>Orfeo- Correo</t>
  </si>
  <si>
    <t>Número de contratos programados/ número de solicitudes suscritas</t>
  </si>
  <si>
    <t>Plan Anual de adquisiciones 
Orfeo- Correo</t>
  </si>
  <si>
    <t>Medir el nivel de fortalecimiento de los controles asociados al proceso de gestión financiera, garantizando su efectividad y cumplimiento al 100%.</t>
  </si>
  <si>
    <t>Número de controles fortalecidos del proceso gestión financiera</t>
  </si>
  <si>
    <t>Cantidad de controles que se han ejecutado adecuadamente en el proceso de gestión financiera</t>
  </si>
  <si>
    <t xml:space="preserve">Informes y reportes de gestión financiera </t>
  </si>
  <si>
    <t>Número total de controles existentes del proceso gestión financiera</t>
  </si>
  <si>
    <t>Cantidad de controles que existen en el proceso de gestión financiera</t>
  </si>
  <si>
    <t xml:space="preserve">Documentos del proceso gestión financiera </t>
  </si>
  <si>
    <t>(Número de controles fortalecidos del proceso gestión financiera/ Número total de controles existentes del proceso gestión financiera)×100</t>
  </si>
  <si>
    <t>Evidencias proceso Gestión Financiera</t>
  </si>
  <si>
    <t>Un valor cercano al 100% indica que los controles asociados al proceso de gestión financiera han sido fortalecidos en su totalidad. Un valor inferior refleja la necesidad de continuar implementando acciones correctivas.</t>
  </si>
  <si>
    <t>Fortalecer el 100% de los controles asociados al proceso de gestión financiera</t>
  </si>
  <si>
    <t>Porcentaje de controles fortalecidos en el proceso de gestión financiera.</t>
  </si>
  <si>
    <t>En enero, la Dirección Administrativa y Financiera gestionó y expidió 844 solicitudes de CDP recibidas a través del sistema Orfeo, y tramitó el pago de 129 cuentas radicadas por las diferentes dependencias en el aplicativo Icops.</t>
  </si>
  <si>
    <t>A corte 31 de enero, la Dirección Administrativa y Financiera gestionó y expidió 844 solicitudes de CDP recibidas a través del sistema Orfeo, y tramitó el pago de 129 cuentas radicadas por las diferentes dependencias en el aplicativo Icops.</t>
  </si>
  <si>
    <t>No se presentaron retrasos en la actividad</t>
  </si>
  <si>
    <t>Una adecuada implementación de los controles en el proceso de gestión financiera, especialmente en la expedición de CDP y el trámite de pagos, garantiza una óptima gestión financiera de la entidad y previene la materialización de riesgos.</t>
  </si>
  <si>
    <t>En febrero, la Dirección Administrativa y Financiera gestionó y expidió 110 solicitudes de CDP recibidas a través del sistema Orfeo, y tramitó el pago de 513 cuentas radicadas por las diferentes dependencias en el aplicativo Icops.</t>
  </si>
  <si>
    <t>A corte 28 de febrero, la Dirección Administrativa y Financiera gestionó y expidió 954 solicitudes de CDP recibidas a través del sistema Orfeo, y tramitó el pago de 642 cuentas radicadas por las diferentes dependencias en el aplicativo Icops.</t>
  </si>
  <si>
    <t>En marzo la Dirección Administrativa y Financiera gestionó y expidió 30 solicitudes de CDP recibidas a través del sistema Orfeo, y tramitó el pago de 1.147 cuentas radicadas por las diferentes dependencias.</t>
  </si>
  <si>
    <t>A corte 31 de marzo, la Dirección Administrativa y Financiera gestionó y expidió 984 solicitudes de CDP recibidas a través del sistema Orfeo, y tramitó el pago de 1.789 cuentas radicadas por las diferentes dependencias.</t>
  </si>
  <si>
    <t>En abril la Dirección Administrativa y Financiera gestionó y expidió 21 solicitudes de CDP recibidas a través del sistema Orfeo, y tramitó el pago de 1.282 cuentas radicadas por las diferentes dependencias.</t>
  </si>
  <si>
    <t>A corte 30 de abril, la Dirección Administrativa y Financiera gestionó y expidió 1005 solicitudes de CDP recibidas a través del sistema Orfeo, y tramitó el pago de 3.071 cuentas radicadas por las diferentes dependencias.</t>
  </si>
  <si>
    <t>7. Expedir los certificados presupuestales solicitados a la Dirección Administrativa y Financiera</t>
  </si>
  <si>
    <t>8. Gestionar los pagos radicados a la Dirección Administrativa y Financiera que cumplan con los requisitos establecidos</t>
  </si>
  <si>
    <t>Se tramitaron y expidieron 844 solicitudes de CDP radicadas en la Dirección Administrativa y Financiera en el sistema de gestión documental Orfeo en el mes de enero</t>
  </si>
  <si>
    <t>Se tramitaron y pagaron 129 cuentas que fueron radicadas en la Dirección Administrativa y Financiera en el apliactivo icops en el mes de enero</t>
  </si>
  <si>
    <t>https://secretariadistritald.sharepoint.com/:x:/s/ADMINISTRATIVA/EYgzCZoGgX5KtKF_nOfCV4cBya-3mxnoCZs-TysNs0jkvw?e=OCryg6</t>
  </si>
  <si>
    <t>https://secretariadistritald.sharepoint.com/:x:/s/ADMINISTRATIVA/EZF0DpjRQRdIm-YHsA4aANsBngKqJ_LYFGjh2Mu24UKlnA?e=Rkt28C</t>
  </si>
  <si>
    <t>Se tramitaron y expidieron 110 solicitudes de CDP radicadas en la Dirección Administrativa y Financiera en el sistema de gestión documental Orfeo en el mes de Febrero.</t>
  </si>
  <si>
    <t>Se tramitaron y pagaron 513 cuentas que fueron radicadas en la Dirección Administrativa y Financiera a través del aplicativo Icops en el mes de febrero.</t>
  </si>
  <si>
    <t>https://secretariadistritald.sharepoint.com/:x:/s/ADMINISTRATIVA/EXnVItBhHJNGlsXaDYtIrjEBHvOLPBrVWXq1L8AIpiAjMg?e=dJztoQ</t>
  </si>
  <si>
    <t>https://secretariadistritald.sharepoint.com/:x:/s/ADMINISTRATIVA/Eci2dBQbKStAqYLz7ZPX7JIBvoTssqEH967nb1UPSmCiEA?e=cVZp6Y</t>
  </si>
  <si>
    <t>Se tramitaron y expidieron 30 solicitudes de CDP radicadas en la Dirección Administrativa y Financiera en el sistema de gestión documental Orfeo en el mes de Marzo.</t>
  </si>
  <si>
    <t>Se tramitaron y pagaron 1147 cuentas que fueron radicadas en la Dirección Administrativa y Financiera  en el mes de marzo.</t>
  </si>
  <si>
    <t>https://secretariadistritald-my.sharepoint.com/:x:/g/personal/mcgranados_sdmujer_gov_co/EXe48Yd06ylMgIJeKudMLKsBTJ71jLEpje5IsU6VXR6RHg?e=EQ6W0P</t>
  </si>
  <si>
    <t>https://secretariadistritald-my.sharepoint.com/:x:/g/personal/mcgranados_sdmujer_gov_co/EV0-Pqk421xPrU3qJqbzsmQBxqEVqtKJOm9AumMxboJerw?e=9W6stf</t>
  </si>
  <si>
    <t>Se tramitaron y expidieron 21 solicitudes de CDP radicadas en la Dirección Administrativa y Financiera en el sistema de gestión documental Orfeo en el mes de abril.</t>
  </si>
  <si>
    <t>Se tramitaron y pagaron 1282 cuentas que fueron radicadas en la Dirección Administrativa y Financiera  en el mes de abril.</t>
  </si>
  <si>
    <t>https://secretariadistritald-my.sharepoint.com/:x:/g/personal/mcgranados_sdmujer_gov_co/ESol_eLAUmBGn9Lq27u8qJ8BkQHr7QL5PpIb5TWNEo6s5Q?e=t2oDmB</t>
  </si>
  <si>
    <t>https://secretariadistritald-my.sharepoint.com/:x:/g/personal/mcgranados_sdmujer_gov_co/EYGX_F6M1YpCrKTSW6XssUEBQII3fgOK9gVawA9J7XUQLA?e=MD2K8E</t>
  </si>
  <si>
    <t>Fortalecer el 100% de las herramientas para el seguimiento a de los planes, políticas públicas, proyectos y presupuesto asociados a la inversión de la entidad</t>
  </si>
  <si>
    <t>Documentos de planeación</t>
  </si>
  <si>
    <t>Porcentaje de las herramientas para el seguimiento a de los planes, políticas públicas, proyectos y presupuesto asociados a la inversión de la entidad fortalecidas</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</si>
  <si>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</si>
  <si>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</si>
  <si>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Se da cumplimiento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t>
  </si>
  <si>
    <t>Contar con información del avance y cumplimiento de los planes de acción y políticas publicas.</t>
  </si>
  <si>
    <t>9. Realizar el seguimiento a de los planes, políticas públicas, proyectos y presupuesto asociados a la inversión de la entidad.</t>
  </si>
  <si>
    <t>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con corte a diciembre del 2024 de las (23) Política Públicas Distritales en las cuales la Secretaría de la Mujer tiene a su cargo compromisos (99 productos).</t>
  </si>
  <si>
    <t>https://secretariadistritald.sharepoint.com/sites/EQUIPODIRECCIONAMIENTOESTRATEGICO/Documentos%20compartidos/Forms/AllItems.aspx?viewid=cf1b6b4d%2D6f58%2D4e90%2D9971%2Db1fd9e76e943
https://secretariadistritald-my.sharepoint.com/personal/mcgranados_sdmujer_gov_co/_layouts/15/onedrive.aspx?id=%2Fpersonal%2Fmcgranados%5Fsdmujer%5Fgov%5Fco%2FDocuments%2F2025%2F04%2E%20ABRIL%2F01%2E%20OBLIGACI%C3%93N%2F8225%20%2D%20SEGUIMIENTO%20MARZO%202025%2FEVIDENCIAS&amp;ct=1744144233427&amp;or=OWA%2DNT%2DMail&amp;ga=1</t>
  </si>
  <si>
    <t>De acuerdo con lo programado,en el mes de abril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de proyectos de inversión.
En cuanto a las Políticas Públicas y en cumplimiento de los lineamientos establecidos por la Secretaría Distrital de Planeación, así como en respuesta a los requerimientos realizados por los sectores lideres, durante este periodo se llevaron a cabo las acciones de articulación, revisión y ajustes de reporte de seguimiento de las (23) Política Públicas Distritales en las cuales la Secretaría de la Mujer tiene a su cargo compromisos (99 productos).</t>
  </si>
  <si>
    <t>https://secretariadistritald-my.sharepoint.com/personal/mcgranados_sdmujer_gov_co/_layouts/15/onedrive.aspx?ct=1746723410760&amp;or=OWA%2DNT%2DMail&amp;ga=1&amp;id=%2Fpersonal%2Fmcgranados%5Fsdmujer%5Fgov%5Fco%2FDocuments%2F2025%2F05%2E%20MAYO%2F01%2E%20OBLIGACI%C3%93N%2F8225%20SEGUIMIENTO%20ABRIL%2FEVIDENCIAS</t>
  </si>
  <si>
    <t>Porcentaje de avance  de las herramientas para el seguimiento a de los planes, políticas públicas, proyectos y presupuesto asociados a la inversión de la entidad fortalecidas</t>
  </si>
  <si>
    <t>Medir el Porcentaje de avance de las herramientas para el seguimiento a de los planes, políticas públicas, proyectos y presupuesto asociados a la inversión de la entidad fortalecidas</t>
  </si>
  <si>
    <t>Informes y reportes de gestión 4P</t>
  </si>
  <si>
    <t>(Herramientas fortalecidas para el seguimiento / Herramientas establecidas para el seguimiento) x 100</t>
  </si>
  <si>
    <t>Evidencias equipo 4Ps</t>
  </si>
  <si>
    <t>Lograr al menos 92 puntos del índice de Gestión Pública Distrital</t>
  </si>
  <si>
    <t>Avance del indicen de gestión Pública Distrital</t>
  </si>
  <si>
    <t>Medir el porcentaje de avance del indicen de gestión Pública Distrital</t>
  </si>
  <si>
    <t>Documento oficial</t>
  </si>
  <si>
    <t>PRODUCTOS, METAS Y RESULTADOS -PMR</t>
  </si>
  <si>
    <t>Numero de objetivo</t>
  </si>
  <si>
    <t>Objetivo</t>
  </si>
  <si>
    <t>Numero de indicador de producto</t>
  </si>
  <si>
    <t>Indicador de Producto</t>
  </si>
  <si>
    <t>Actividad que aporta al indicador</t>
  </si>
  <si>
    <t>Naturaleza</t>
  </si>
  <si>
    <t>Territorializable</t>
  </si>
  <si>
    <t>Linea Base
(Corte 31 diciembre 2023)</t>
  </si>
  <si>
    <t>Meta Plan
(TotaL PMR
10 Años)</t>
  </si>
  <si>
    <t>Meta Anual 2025</t>
  </si>
  <si>
    <t>Total
programado</t>
  </si>
  <si>
    <t>Total
ejecutado</t>
  </si>
  <si>
    <t>Proyecto que reporta</t>
  </si>
  <si>
    <t>Prog.</t>
  </si>
  <si>
    <t>Ejec.</t>
  </si>
  <si>
    <t>Avance cualitativo</t>
  </si>
  <si>
    <t>6</t>
  </si>
  <si>
    <t>Prevenir, atender, proteger y acompañar proceso de Violencias y acceso a la justicia contra las violencias de género en el Distrito Capital</t>
  </si>
  <si>
    <t>Servicios de prevención, atención y acogida para el fortalecimiento del derecho de las mujeres a una vida libre de violencias</t>
  </si>
  <si>
    <t>Número de casos nuevos de violencias contra las mujeres con representación jurídica en instancias judiciales y administrativas</t>
  </si>
  <si>
    <t>Acumulado</t>
  </si>
  <si>
    <t>NO</t>
  </si>
  <si>
    <t xml:space="preserve">
8210</t>
  </si>
  <si>
    <t>Número de atenciones efectivas a situaciones de violencias contra las mujeres a través de la Línea Púrpura Distrital</t>
  </si>
  <si>
    <t xml:space="preserve">
8205</t>
  </si>
  <si>
    <t>Número de personas informadas a partir de la implementación de estrategias de divulgación pedagógica con enfoques de género y  derechos</t>
  </si>
  <si>
    <t xml:space="preserve">
8207</t>
  </si>
  <si>
    <t>Número de mujeres en posible riesgo de feminicidio con acompañamiento jurídico y psicosocial en el marco del sistema articulado de alertas tempranas (SAAT)</t>
  </si>
  <si>
    <t>Número de mujeres participantes en las actividades implementadas en el marco de los Planes Locales de Seguridad para las Mujeres</t>
  </si>
  <si>
    <t>SI</t>
  </si>
  <si>
    <t>Número de mujeres víctimas de violencias y su sistema familiar, acogidas y atendidas a través del modelo de Casas Refugio incluyendo modalidad intermedia de acogida y ruralidad</t>
  </si>
  <si>
    <t>Número de atenciones a mujeres víctimas de violencias, a través de las Duplas de atención psicosocial</t>
  </si>
  <si>
    <t>Número de atenciones (asesorías y orientaciones) a través de la Estrategia intersectorial para la prevención y atención a víctimas de violencia de género con énfasis en violencia sexual y feminicidio</t>
  </si>
  <si>
    <t>Mujeres atendidas en Casas de Justicia, escenarios de fiscalía y sede central</t>
  </si>
  <si>
    <t>10</t>
  </si>
  <si>
    <t>Estudios y/o investigaciones producidas sobre la situación en derechos de las mujes, actualizados,  publicados  y divulgados en el OMEG</t>
  </si>
  <si>
    <t>Servicio de información estadística en temas de género. Concertado SASP</t>
  </si>
  <si>
    <t>Número de Estudios y/o investigaciones producidas por el Observatorio de Mujer y Equidad de Género</t>
  </si>
  <si>
    <t xml:space="preserve">
8181</t>
  </si>
  <si>
    <t>Número de Estudios y/o investigaciones  divulgadas por el Observatorio de Mujer y Equidad de Género</t>
  </si>
  <si>
    <t>7</t>
  </si>
  <si>
    <t>Promover el desarrollo y fortalecimiento de las capacidades y habilidades de las mujeres, con el fin de lograr el ejercicio real y efectivo de sus derechos y la igualdad de oportunidades</t>
  </si>
  <si>
    <t>Servicio de promoción de la garantía de derechos</t>
  </si>
  <si>
    <t>Número de orientaciones y acompañamientos psicosociales a mujeres a través de las Casas de Igualdad de Oportunidades para las Mujeres</t>
  </si>
  <si>
    <t xml:space="preserve">
8223</t>
  </si>
  <si>
    <t>Número de mujeres vinculadas a procesos de las Casas de Igualdad de Oportunidades</t>
  </si>
  <si>
    <t>Número de orientaciones y asesorías socio jurídicas con enfoque de derechos de las mujeres y enfoque de género a través de las Casas de Igualdad de Oportunidades para las Mujeres</t>
  </si>
  <si>
    <t>Atenciones socio jurídicas brindadas a través de la Estrategia Casa de Todas, a mujeres que realizan actividades sexuales pagadas</t>
  </si>
  <si>
    <t xml:space="preserve">8221
</t>
  </si>
  <si>
    <t>Número de atenciones psicosociales brindadas a través de la Estrategia Casa de Todas, a mujeres que realizan actividades sexuales pagadas</t>
  </si>
  <si>
    <t>Número de atenciones en trabajo social brindadas a través de la Estrategia Casa de Todas, a mujeres que realizan actividades sexuales pagadas</t>
  </si>
  <si>
    <t>Servicio de educación informal</t>
  </si>
  <si>
    <t>Número de Mujeres formadas en derechos a través de procesos de desarrollo de capacidades en los Centros de Inclusión Digital</t>
  </si>
  <si>
    <t xml:space="preserve">
8190</t>
  </si>
  <si>
    <t>8</t>
  </si>
  <si>
    <t>Desarrollo de capacidades de incidencia, liderazgo, empoderamiento y participación política</t>
  </si>
  <si>
    <t>Servicio de formación para la participación ciudadana y liderazgo político.</t>
  </si>
  <si>
    <t>Número de mujeres vinculadas a procesos formativos para el desarrollo de capacidades de incidencia, liderazgo, empoderamiento y participación política</t>
  </si>
  <si>
    <t>9</t>
  </si>
  <si>
    <t>Contribuir a la igualdad de oportunidades para las mujeres a través de la implementación de un Sistema Distrital de Cuidado</t>
  </si>
  <si>
    <t>Servicio de coordinación del Sistema Distrital de Cuidado  y servicios complementarios.</t>
  </si>
  <si>
    <t>Número de mujeres formadas en cuidados, en el marco de la estrategia cuidado a cuidadoras</t>
  </si>
  <si>
    <t xml:space="preserve">
8219</t>
  </si>
  <si>
    <t>Número de personas vinculadas a los talleres de cambio cultural</t>
  </si>
  <si>
    <t>Fortalecimiento de capacidad institucional a nivel meso que mejore los procesos misionales de la entidad</t>
  </si>
  <si>
    <t>Servicios para la planeación y sistemas de gestión y comunicación estratégica</t>
  </si>
  <si>
    <t xml:space="preserve">Porcentaje de avance de la formulación y/o implementación planeación y sistemas de gestión </t>
  </si>
  <si>
    <t>Stock</t>
  </si>
  <si>
    <t>En el periodo no se presentan avances para el indicador</t>
  </si>
  <si>
    <t>Se cumplió el 100% de lo programado, brindando acompañamiento, orientación y trámite a los requerimientos de 13 proyectos de inversión para avanzar en los planes de acción y políticas públicas.</t>
  </si>
  <si>
    <t>Infraestructura Tecnológica y documental (Sistemas de Información y Tecnologia y Gestión documental)</t>
  </si>
  <si>
    <t>Numero y/o porcentaje de avance en el desarrollo, mantenimiento o adquisión de hardware o software</t>
  </si>
  <si>
    <t>Se avanzó en 25% de 100%, gracias a la adquisicion de equipos, licencias y renovación de servicios en la nube  14% (397millones/2762mll) del presupuesto del año, ademas de 587 atenciones a los casos de mesa de ayuda,  mantenimiento y desarrollo de sistemas y bases de datos (11%) correspondiente a la totalidad de solicitudes a corte de abril</t>
  </si>
  <si>
    <t>Sistema de gestión documental actualizado</t>
  </si>
  <si>
    <t>Capacidad</t>
  </si>
  <si>
    <t>Se alcanzó un avance de 90,59 sobre 91. Se actualizó el Plan Estratégico TIC 2025, se fortaleció la Seguridad Digital, se revisó el sistema Pandora y se inició el plan de continuidad de TI.</t>
  </si>
  <si>
    <t>Se avanzó en 90,64/91 a traves de las activdades programadas en el PINAR: Actv1: avance de 72 mt lineales de inventario, Actv2: 100 % de avance en auditorías, conservación y transferencias; Actv3: actualización de 1 documento y 2 instrumentos; 3 en aprobación y envío de infografías según lo programado.</t>
  </si>
  <si>
    <t>PRODUCTO - MGA</t>
  </si>
  <si>
    <t>EJECUCIÓN PRESUPUESTAL DEL PRODUCTO I TRIMESTRE</t>
  </si>
  <si>
    <t>OBJETIVO ESPECIFICO</t>
  </si>
  <si>
    <t>EJECUTADO MAGNITUD</t>
  </si>
  <si>
    <t>1 - Implementar el 100 Porciento de los planes de gestión para el cierre de brechas FURAG</t>
  </si>
  <si>
    <t>Servicio de Implementación Sistemas de Gestión</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</si>
  <si>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</si>
  <si>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</si>
  <si>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</si>
  <si>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</si>
  <si>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Mejorar la gestión presupuestal y contractual de la entidad</t>
  </si>
  <si>
    <t>6 - Implementar 1 Estrategia(s) para el fortalecimiento de la gestión contractual institucional</t>
  </si>
  <si>
    <t>7 - Fortalecer el 100 Porciento de los controles asociados al proceso de gestión financiera.</t>
  </si>
  <si>
    <t xml:space="preserve">Fortalecer el seguimiento a la inversión en la entidad </t>
  </si>
  <si>
    <t>8 - Fortalecer el 100 Porciento de las herramientas para el seguimiento a de los planes, políticas públicas, proyectos y presupuesto asociados a la inversión de la entidad</t>
  </si>
  <si>
    <t>EJECUCIÓN PRESUPUESTAL DEL PRODUCTO II TRIMESTRE</t>
  </si>
  <si>
    <t>EJECUCIÓN PRESUPUESTAL DEL PRODUCTO III TRIMESTRE</t>
  </si>
  <si>
    <t>PRODUCTO 1</t>
  </si>
  <si>
    <t>PRODUCTO 2</t>
  </si>
  <si>
    <t>PRODUCTO 3</t>
  </si>
  <si>
    <t>PRODUCTO 4</t>
  </si>
  <si>
    <t>EJECUCIÓN PRESUPUESTAL DEL PRODUCTO IV TRIMESTRE</t>
  </si>
  <si>
    <t>NOVIEMBRE</t>
  </si>
  <si>
    <t>Fecha de Emisión</t>
  </si>
  <si>
    <t>META PLAN DE DESARROLLO</t>
  </si>
  <si>
    <t>NOMBRE DEL PROYECTO</t>
  </si>
  <si>
    <t xml:space="preserve">                                                 REPORTE INDICADOR META PDD</t>
  </si>
  <si>
    <t>OBJETIVO ODS</t>
  </si>
  <si>
    <t>META ODS</t>
  </si>
  <si>
    <t>INDICADOR META PDD</t>
  </si>
  <si>
    <t>Índice de Gestión Pública Distrital</t>
  </si>
  <si>
    <t>PROGRAMACIÓN CUATRIENAL INDICADOR PDD</t>
  </si>
  <si>
    <t>AVANCE ACUMULADO CUATRIENIO</t>
  </si>
  <si>
    <t>TIPO DE ANUALIZACIÓN  (Según aplique)</t>
  </si>
  <si>
    <t>91.5%</t>
  </si>
  <si>
    <t>EJECUCIÓN MENSUAL INDICADOR PDD</t>
  </si>
  <si>
    <t>EVIDENCIAS DEL AVANCE</t>
  </si>
  <si>
    <t>Se realizó la formulación de los planes del decreto 612, así como la aprobación ante el Comité Institucional de Gestión y Desempeño. Así mismo, se realizó la consolidación del Plan de acción por dependencias, el Programa de Transparencia y Ética Pública, y la matriz de riesgos institucionales. Igualmente, se realizó la primera mesa de enlaces MIPG, la cual tuvo como objetivo contextualizar a los enlaces de la operación del MIPG, sus dimensiones y Políticas, el cronograma de actualización documental y reportes, así como la socialización de la Política de Administración de Riesgos. Además, se brindó respuesta como segunda línea de defensa a los requerimientos de auditoria internos.</t>
  </si>
  <si>
    <t>https://secretariadistritald.sharepoint.com/:f:/s/EquipoMIPG/Erp8aeXbRe5Kok4dI_FE89cBWCd0etp8VviDl9ZIPnCxpw?e=ky6rQc</t>
  </si>
  <si>
    <t>Se realizó el seguimiento a los planes establecidos en el marco del Decreto 612, dentro del contexto del Comité Institucional de Gestión y Desempeño, con el objetivo de garantizar la alineación de los procesos a los lineamientos del Modelo Integrado de Planeación y Gestión (MIPG). Además, se inició el diligenciamiento del Índice de Desempeño Institucional, proporcionando lineamientos claros a las lideresas, líderes y corresponsables de Política para asegurar una correcta recolección y presentación de la información. En este proceso, se asistió a las capacitaciones organizadas por Función Pública y los líderes de Política a nivel Distrital, lo cual contribuyó al fortalecimiento de las capacidades institucionales. Igualmente, se llevó a cabo el cargue y validación de las evidencias correspondientes a la vigencia 2024, lo que permitió garantizar la transparencia y la eficiencia en la gestión institucional, cumpliendo con los principios y requisitos del MIPG.</t>
  </si>
  <si>
    <t>https://secretariadistritald-my.sharepoint.com/:f:/g/personal/mcgranados_sdmujer_gov_co/EtRIgt4A0fFAgjKokCiCXNEBL7Q2GE_86LGyMmHKmBHiUg?e=yGZvhM</t>
  </si>
  <si>
    <t>Formula indicador:</t>
  </si>
  <si>
    <t>Avance mensual</t>
  </si>
  <si>
    <t>Elaboró</t>
  </si>
  <si>
    <t>Firma</t>
  </si>
  <si>
    <t>Aprobó (Según aplique Gerenta de proyecto, Líder técnica y responsable de proceso)</t>
  </si>
  <si>
    <t>Revisó (Oficina Asesora de Planeación)</t>
  </si>
  <si>
    <t>VoBo:</t>
  </si>
  <si>
    <t>Nombre</t>
  </si>
  <si>
    <t>Nombre:</t>
  </si>
  <si>
    <t>Cargo</t>
  </si>
  <si>
    <t>Cargo:</t>
  </si>
  <si>
    <t>SECRETARÍA DISTRITAL DE LA MUJER
DIRECCINAMIENTO ESTRATÉGICO
FORMULACIÓN PLAN DE ACCIÓN
TERRITORIALIZACIÓN</t>
  </si>
  <si>
    <t>8198 - Implementación de la estrategia de transformación cultural de la Secretaría Distrital de la Mujer en Bogotá D.C.</t>
  </si>
  <si>
    <t xml:space="preserve">                                                 REPORTE TERRITORIALIZACIÓN</t>
  </si>
  <si>
    <t>ACTIVIDAD TERRITORIALIZABLE</t>
  </si>
  <si>
    <t>XXX - XXXXX</t>
  </si>
  <si>
    <t>I SEMESTRE</t>
  </si>
  <si>
    <t>LOCALIDAD</t>
  </si>
  <si>
    <t>PRESUPUESTO</t>
  </si>
  <si>
    <t>COMPROMISO</t>
  </si>
  <si>
    <t>1. Usaquén</t>
  </si>
  <si>
    <t>2. Chapinero</t>
  </si>
  <si>
    <t>3. Santafé</t>
  </si>
  <si>
    <t>4. San Cristóbal</t>
  </si>
  <si>
    <t>5. Usme</t>
  </si>
  <si>
    <t>6. Tunjuelito</t>
  </si>
  <si>
    <t>7. Bosa</t>
  </si>
  <si>
    <t>8. Kennedy</t>
  </si>
  <si>
    <t>9. Fontibón</t>
  </si>
  <si>
    <t>10. Engativá</t>
  </si>
  <si>
    <t>11. Suba</t>
  </si>
  <si>
    <t>12. Barrios Unidos</t>
  </si>
  <si>
    <t>13. Teusaquillo</t>
  </si>
  <si>
    <t>14. Los Mártires</t>
  </si>
  <si>
    <t>15. Antonio Nariño</t>
  </si>
  <si>
    <t>16. Puente Aranda</t>
  </si>
  <si>
    <t>17. La Candelaria</t>
  </si>
  <si>
    <t>18. Rafael Uribe Uribe</t>
  </si>
  <si>
    <t>19. Ciudad Bolívar</t>
  </si>
  <si>
    <t>20. Sumapaz</t>
  </si>
  <si>
    <t>II SEMESTRE</t>
  </si>
  <si>
    <t xml:space="preserve"> XXX - XXXXX</t>
  </si>
  <si>
    <t>INDICADOR  PMR TERRITORIALIZABLE</t>
  </si>
  <si>
    <t>PMR XXX - XXXXX</t>
  </si>
  <si>
    <t>PROGRAMADO</t>
  </si>
  <si>
    <t>EJECUTADO</t>
  </si>
  <si>
    <t xml:space="preserve">Código: </t>
  </si>
  <si>
    <t>CONTROL DE CAMBIOS</t>
  </si>
  <si>
    <t xml:space="preserve">Página </t>
  </si>
  <si>
    <t>CONTROL DE CAMBIOS EN EL PLAN DE ACCIÓN</t>
  </si>
  <si>
    <t>Fecha de  solicitud del cambio</t>
  </si>
  <si>
    <t>Fecha de aprobación del cambio</t>
  </si>
  <si>
    <t>Cambio</t>
  </si>
  <si>
    <t>Justificación del cambio</t>
  </si>
  <si>
    <t xml:space="preserve">Número </t>
  </si>
  <si>
    <t>Base de datos geografica actualizada</t>
  </si>
  <si>
    <t>Dirección de Cartografia</t>
  </si>
  <si>
    <t>Base de datos geografica</t>
  </si>
  <si>
    <t>Base de datos geografica actualizada /Base de datos geografica a actualizar</t>
  </si>
  <si>
    <t>Base de datos geografica a actualizar</t>
  </si>
  <si>
    <t xml:space="preserve">Base de datos geográfica actualizada: Corresponde a la base que se actualiza de manera mensual con la información de las capas de información de cada una de las entidades
Base de datos geografica a actualizar. Corresponde a la base que se requiere actualizar de manera mensual para enviar a xxxx
</t>
  </si>
  <si>
    <t>Informe con el estado de la Base Geográfica - Dirección de Cartografía</t>
  </si>
  <si>
    <t>Número de instrumentos de captura implementados</t>
  </si>
  <si>
    <t>Dirección de Información y Estadísticas</t>
  </si>
  <si>
    <t>Instrumentos de captura (Encuesta multipropósito y encuestas de percepción)</t>
  </si>
  <si>
    <t xml:space="preserve">Porcentaje de avance de las actividades
((Ponderacion vertical actividad/Peso meta%)*avance actividad 1)+((Ponderacion vertical actividad/Peso meta)*avance actividad 2)*magnitud programada de la meta para la vigencia/100 </t>
  </si>
  <si>
    <t>Porcentaje de avance de las actividades</t>
  </si>
  <si>
    <t>Porcentaje de avance de las actividades: Se refiere al avance que se tiene en cada una de las actividades programadas para el semestre multiplicado por la ponderación vertical que tiene esa actividad</t>
  </si>
  <si>
    <t xml:space="preserve">Informe con el avance de la aplicación de los instrumentos de captura </t>
  </si>
  <si>
    <t>Instrumentos Aplicados</t>
  </si>
  <si>
    <t>FORMULA</t>
  </si>
  <si>
    <t>Variables</t>
  </si>
  <si>
    <t>Valor</t>
  </si>
  <si>
    <t>Dirección de Cartografía</t>
  </si>
  <si>
    <t xml:space="preserve">Peso actividad 1 </t>
  </si>
  <si>
    <t xml:space="preserve">Avance actividad 1 </t>
  </si>
  <si>
    <t xml:space="preserve">Peso actividad 2 </t>
  </si>
  <si>
    <t xml:space="preserve">Sistema de información de planeación distrital </t>
  </si>
  <si>
    <t xml:space="preserve">Avance actividad 2 </t>
  </si>
  <si>
    <t xml:space="preserve">Peso actividad 3 </t>
  </si>
  <si>
    <t xml:space="preserve">Avance actividad 3 </t>
  </si>
  <si>
    <t>Magnitud año</t>
  </si>
  <si>
    <t>Informe con el estado de la implementación del sistema de información - Dirección de Cartografía</t>
  </si>
  <si>
    <t>Avance del sistema de información</t>
  </si>
  <si>
    <t>Porcentaje de avande en la implementación del aplicativo 360</t>
  </si>
  <si>
    <t>Aplicativo 360</t>
  </si>
  <si>
    <t>Informe con el estado de la implementación del aplicativo 360 - Dirección de Cartografía</t>
  </si>
  <si>
    <t>Avance del aplicativo 360</t>
  </si>
  <si>
    <t>Dirección de información y Estadísticas</t>
  </si>
  <si>
    <t>Plan Estadístico Distrital 2025-2029</t>
  </si>
  <si>
    <t>Porcentaje de avance de las actividades
((Ponderacion vertical actividad/Peso meta%)*avance actividad 1)+((Ponderacion vertical actividad/Peso meta)*avance actividad 2)*magnitud programada de la meta para la vigencia/100)</t>
  </si>
  <si>
    <t>Informe con el estado de la implementación del PED 2025 -2029 - Dirección de Información y Registros Sociales</t>
  </si>
  <si>
    <t>SPI - Producto 1 - Sistemas de información implementados</t>
  </si>
  <si>
    <t>Producto MGA:</t>
  </si>
  <si>
    <t>Servicio de información implementado</t>
  </si>
  <si>
    <t>Objetivo MGA:</t>
  </si>
  <si>
    <t>Objetivo 1: Mejorar el acceso a la información</t>
  </si>
  <si>
    <t xml:space="preserve">Sistemas de información: Predio 360 y Sistema de información de planeación distrital </t>
  </si>
  <si>
    <t>Medir el avance de formulación e implementación del sistemas de Información para la Planeación Distrital y del aplicativo 360</t>
  </si>
  <si>
    <t>Informe con el estado de formulación e implementación del aplicativo 360 y de la priemrafase del sistema de información para la planeación Distrital</t>
  </si>
  <si>
    <t>Periodo inicio</t>
  </si>
  <si>
    <t>SPI - Producto 2 - Bases de Datos de la temática de Pobreza y Condiciones de Vida publicadas</t>
  </si>
  <si>
    <t>Peso sisben</t>
  </si>
  <si>
    <t>Dirección de Registros Sociales</t>
  </si>
  <si>
    <t>Numero de meses que se actualiza sisben</t>
  </si>
  <si>
    <t>Numero de mes de reporte</t>
  </si>
  <si>
    <t xml:space="preserve"> Bases de Datos de la temática de Pobreza y Condiciones de Vida</t>
  </si>
  <si>
    <t>Peso IMG</t>
  </si>
  <si>
    <t>Numero de meses que se actualiza IMG</t>
  </si>
  <si>
    <t>Peso actividad 1 RS</t>
  </si>
  <si>
    <t>Objetivo 2: . Mejorar la capacidad operativa para contar con información oportuna en los ámbitos territorial, demográfico, socioeconómico y para la 
focalización del gasto</t>
  </si>
  <si>
    <t>Avance actividad 1 RS</t>
  </si>
  <si>
    <t>Peso actividad 2 RS</t>
  </si>
  <si>
    <t>Avance actividad 2 RS</t>
  </si>
  <si>
    <t>Peso actividad 3 RS</t>
  </si>
  <si>
    <t>Avance actividad 3 RS</t>
  </si>
  <si>
    <t>Bases de Datos de la temática de Pobreza y Condiciones de Vida publicadas: Se refiere a las bases de datos del Sisbén, IMG y registros sociales</t>
  </si>
  <si>
    <t>Magnitud año registro social</t>
  </si>
  <si>
    <t>Medir el si las bases de datos del Sisbén y de IMG están actualizadas y el avance de la implementación del Resgistro Social. 
Cada base tiene un peso para la medición anual así:
2024: Sisbén - 25%; IMG - 25%; RS -15%
2025: Sisbén - 25%; IMG - 25%; RS -35%
2026: Sisbén - 25%; IMG - 25%; RS -35%
2027: Sisbén - 25%; IMG - 25%; RS -15%</t>
  </si>
  <si>
    <t>(Peso base sisben/Número de meses que se actualiza)*mes que se reporta + (Peso base IMG/Número de meses que se actualiza)*mes que se reporta + (Ponderacion de actividades del Registro Social)/100</t>
  </si>
  <si>
    <t xml:space="preserve">SPI - Producto 3 - Bases de datos de la Temática de Servicios Generadas </t>
  </si>
  <si>
    <t>Bases de datos de la Temática de Servicios</t>
  </si>
  <si>
    <t>Bases de datos de la Temática de Servicios Generadas : Se refiere a la actualización de la base de datos Unica de Estratificación</t>
  </si>
  <si>
    <t>Medir la actualización de lasbase de datos Unica de estratificación</t>
  </si>
  <si>
    <t>Base de datos Única de Estratificación actualizada: Corresponde a la base que se actualiza de manera mensual con la información de xxxx
Base de datos Única de Estartificación a actualizar: Corresponde a la base que se requiere actualizar de manera mensual para enviar a xxxx</t>
  </si>
  <si>
    <t>SPI - Producto 4 -  Bases de datos de la Temática de Gobierno Generadas</t>
  </si>
  <si>
    <t>Bases de datos de la Temática de Gobierno</t>
  </si>
  <si>
    <t>Bases de datos de la Temática de Gobierno Generadas : Se refiere a la actualización de la base de datos geográfica</t>
  </si>
  <si>
    <t>Medir la actualización de la base de datos geográfica</t>
  </si>
  <si>
    <t>SPI - Producto 5 -  Cuadros de resultados para la temática de pobreza y condiciones de vida producidos</t>
  </si>
  <si>
    <t>Dirección de Información y Estadística</t>
  </si>
  <si>
    <t>Cuadros de resultados para la temática de pobreza y condiciones de vida</t>
  </si>
  <si>
    <t>Bases de datos de la Temática de Gobierno Generadas : Se refiere al avance que se tiene de la encuesta Multipropósito y las encuestas de percepción</t>
  </si>
  <si>
    <t xml:space="preserve">Medir el avance que se tiene en la formulación, aplicación, analisis y divulgación de los 5 instrumentos de captura </t>
  </si>
  <si>
    <t>SPI - Producto 6 - Entidades del Sistema Estadístico Nacional asistidas técnicamente</t>
  </si>
  <si>
    <t>Servicio de asistencia técnica para el fortalecimiento de la capacidad estadística</t>
  </si>
  <si>
    <t>Objetivo 3: Fomentar la aplicación de los lineamientos metodológicos y estándares para la producción de la información</t>
  </si>
  <si>
    <t>Entidades del Sistema Estadístico Nacional asistidas técnicamente: Se refiere a las entidades que mensualmente a ttravés de la Dirección de Información y Estadistica son acompañadas en la formulación y aplicación del PED</t>
  </si>
  <si>
    <t>Sumatoria del número de entidades acompañadas mensualmente</t>
  </si>
  <si>
    <t>Número de entidades acompañadas mensualmente</t>
  </si>
  <si>
    <t>Entidades acompañadas: se refiere a las entidades que recibieron al menos una reunión para xxxxxxx</t>
  </si>
  <si>
    <t>SPI  - GESTIÓN - Bases de datos recolectadas</t>
  </si>
  <si>
    <t>Dirección de Registros Sociales, Estratificación y Cartografía</t>
  </si>
  <si>
    <t>Peso Estratificación</t>
  </si>
  <si>
    <t>Numero de meses que se actualiza Estratificación</t>
  </si>
  <si>
    <t>las bases de datos recolectadas se refiere a las bases de: Sisbén, IMG, Estratificación y Cartografia</t>
  </si>
  <si>
    <t>Peso geográfica</t>
  </si>
  <si>
    <t>Numero de meses que se actualiza geográfica</t>
  </si>
  <si>
    <t>Se mide el avance de la actualización de manera mensual de cada una de las bases. 
Cada base tiene un peso y su actualización va aumentando de manera mensual, para al final del año llegar a 4 bases actualizadas</t>
  </si>
  <si>
    <t>Sumatoria de Bases de datos recolectadas</t>
  </si>
  <si>
    <t>listas despegables</t>
  </si>
  <si>
    <t>tipo meta</t>
  </si>
  <si>
    <t>TIPO ACTIVIDAD</t>
  </si>
  <si>
    <t>Localidad</t>
  </si>
  <si>
    <t>tipo indicador</t>
  </si>
  <si>
    <t>Frecuencia</t>
  </si>
  <si>
    <t>Tipo de cálculo</t>
  </si>
  <si>
    <t>Responsable</t>
  </si>
  <si>
    <t>Subsecretarias</t>
  </si>
  <si>
    <t>No desagregada</t>
  </si>
  <si>
    <t>Usaquen</t>
  </si>
  <si>
    <t>Semanal</t>
  </si>
  <si>
    <t>Subsecretaría de Planeación y Política</t>
  </si>
  <si>
    <t>Desagregada</t>
  </si>
  <si>
    <t>Chapinero</t>
  </si>
  <si>
    <t>Quincenal</t>
  </si>
  <si>
    <t>Subsecretaría de gestión financiera</t>
  </si>
  <si>
    <t>Santafe</t>
  </si>
  <si>
    <t>Subsecretaría de coordinación operativa</t>
  </si>
  <si>
    <t>San Cristóbal</t>
  </si>
  <si>
    <t>Subsecretaría de inspección, vigilancia y control de vivienda</t>
  </si>
  <si>
    <t>Usme</t>
  </si>
  <si>
    <t>Impacto</t>
  </si>
  <si>
    <t>Subsecretaría jurídica</t>
  </si>
  <si>
    <t>Tunjuelito</t>
  </si>
  <si>
    <t>Otro</t>
  </si>
  <si>
    <t>Dirección de gestión corporativa y control interno</t>
  </si>
  <si>
    <t>Bosa</t>
  </si>
  <si>
    <t>Kennedy</t>
  </si>
  <si>
    <t>Fontibón</t>
  </si>
  <si>
    <t>Engativá</t>
  </si>
  <si>
    <t>Suba</t>
  </si>
  <si>
    <t>Barrios Unidos</t>
  </si>
  <si>
    <t>Teusaquillo</t>
  </si>
  <si>
    <t>Mártires</t>
  </si>
  <si>
    <t>Antonio Nariño</t>
  </si>
  <si>
    <t>Puente Aranda</t>
  </si>
  <si>
    <t>Candelaria</t>
  </si>
  <si>
    <t>Producto PMR</t>
  </si>
  <si>
    <t>Metas</t>
  </si>
  <si>
    <t>Rafael Uribe Uribe</t>
  </si>
  <si>
    <t>Ciudad Bolívar</t>
  </si>
  <si>
    <t>Política y lineamientos del hábitat</t>
  </si>
  <si>
    <t>100% de polígonos identificados de control y prevención, monitoreados en áreas susceptibles de  ocupación ilegal</t>
  </si>
  <si>
    <t>Sumapaz</t>
  </si>
  <si>
    <t>Vivienda para todos</t>
  </si>
  <si>
    <t>Incrementar a un 90% la sostenibilidad del SIG en el Gobierno Distrital.</t>
  </si>
  <si>
    <t>Intervenciones integrales del hábitat</t>
  </si>
  <si>
    <t>Iniciar 150.000 viviendas en Bogotá</t>
  </si>
  <si>
    <t>Recuperación, incorporación, vida urbana y control de la ilegalidad</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</si>
  <si>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</si>
  <si>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Transparencia, gestión pública y servicio a la ciudadanía</t>
  </si>
  <si>
    <t>Iniciar 60.000 viviendas VIS en Bogotá</t>
  </si>
  <si>
    <t>80 hectáreas útiles para vivienda de interés social gestionadas</t>
  </si>
  <si>
    <t>Ejecutar el Plan de Innovación, Uso y Apropiación de las tecnologías de la información y las comunicaciones ejecutadas al 100%</t>
  </si>
  <si>
    <t>Objetivos estrategicos</t>
  </si>
  <si>
    <t>Brindar asistencia técnica a 81 prestadores de los servicios públicos de acueducto identificados</t>
  </si>
  <si>
    <t>Garantizar que  el 100% de los hogares comunitarios, FAMIS y sustitutos del ICBF, notificados a las empresas prestadoras, reciban las tarifas diferenciales de servicios públicos, contenidas en el artículo 214 de la Ley 1753 de 2015 y el acuerdo 325 de 2008</t>
  </si>
  <si>
    <t>Contribuir al acceso a una vivienda adecuada y asequible para los hogares de Bogotá</t>
  </si>
  <si>
    <t>Crear programas de asistencia técnica para mejoramiento de vivienda</t>
  </si>
  <si>
    <t xml:space="preserve">Contribuir al mejoramiento del entorno </t>
  </si>
  <si>
    <t>Gestionar 10 intervenciones integrales de mejoramiento en los territorios priorizados</t>
  </si>
  <si>
    <t>Controlar la enajenación y arrendamiento de vivienda, la urbanización y construcción del hábitat en el Distrito Capital</t>
  </si>
  <si>
    <t>Fortalecer la gestión transparente de la acción pública al servicio de la comunidad</t>
  </si>
  <si>
    <t>Edad</t>
  </si>
  <si>
    <t>entias</t>
  </si>
  <si>
    <t>Sexo</t>
  </si>
  <si>
    <t>condicion</t>
  </si>
  <si>
    <t xml:space="preserve"> </t>
  </si>
  <si>
    <t>0 - 5 años</t>
  </si>
  <si>
    <t>Afrodescendiente</t>
  </si>
  <si>
    <t>Hombre</t>
  </si>
  <si>
    <t>Mujeres</t>
  </si>
  <si>
    <t>6 - 12 años</t>
  </si>
  <si>
    <t>Indígenas</t>
  </si>
  <si>
    <t>Mujer</t>
  </si>
  <si>
    <t>Jóvenes</t>
  </si>
  <si>
    <t>13 - 17 años</t>
  </si>
  <si>
    <t>Raizales</t>
  </si>
  <si>
    <t>En condición de discapacidad</t>
  </si>
  <si>
    <t>18 - 26 años</t>
  </si>
  <si>
    <t>Rom</t>
  </si>
  <si>
    <t>LGBTI</t>
  </si>
  <si>
    <t>27 - 59 años</t>
  </si>
  <si>
    <t>Habitante de calle</t>
  </si>
  <si>
    <t>60 en adelante</t>
  </si>
  <si>
    <t>Adulto mayor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</si>
</sst>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quot;$&quot;\ #,##0;[Red]\-&quot;$&quot;\ #,##0"/>
    <numFmt numFmtId="165" formatCode="_(* #,##0_);_(* \(#,##0\);_(* &quot;-&quot;??_);_(@_)"/>
    <numFmt numFmtId="166" formatCode="_-* #,##0.00_-;\-* #,##0.00_-;_-* &quot;-&quot;??_-;_-@"/>
    <numFmt numFmtId="167" formatCode="_(* #,##0.00_);_(* \(#,##0.00\);_(* &quot;-&quot;??_);_(@_)"/>
    <numFmt numFmtId="168" formatCode="_-* #,##0.00\ _€_-;\-* #,##0.00\ _€_-;_-* &quot;-&quot;??\ _€_-;_-@_-"/>
    <numFmt numFmtId="169" formatCode="_-* #,##0\ _€_-;\-* #,##0\ _€_-;_-* &quot;-&quot;??\ _€_-;_-@_-"/>
    <numFmt numFmtId="170" formatCode="_-* #,##0\ _€_-;\-* #,##0\ _€_-;_-* &quot;-&quot;\ _€_-;_-@_-"/>
    <numFmt numFmtId="171" formatCode="0.0%"/>
    <numFmt numFmtId="172" formatCode="###,000"/>
    <numFmt numFmtId="173" formatCode="_-* #,##0.00\ _€_-;\-* #,##0.00\ _€_-;_-* &quot;-&quot;\ _€_-;_-@_-"/>
    <numFmt numFmtId="174" formatCode="0.000"/>
    <numFmt numFmtId="175" formatCode="_-* #,##0.00_-;\-* #,##0.00_-;_-* &quot;-&quot;_-;_-@_-"/>
  </numFmts>
  <fonts count="7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6"/>
      <color theme="1"/>
      <name val="Calibri"/>
      <family val="2"/>
    </font>
    <font>
      <b/>
      <sz val="11"/>
      <color theme="1"/>
      <name val="Calibri"/>
      <family val="2"/>
    </font>
    <font>
      <sz val="11"/>
      <name val="Calibri"/>
      <family val="2"/>
    </font>
    <font>
      <sz val="10"/>
      <color theme="1"/>
      <name val="Calibri"/>
      <family val="2"/>
    </font>
    <font>
      <b/>
      <sz val="11"/>
      <color theme="0"/>
      <name val="Calibri"/>
      <family val="2"/>
    </font>
    <font>
      <b/>
      <sz val="8"/>
      <color theme="1"/>
      <name val="Calibri"/>
      <family val="2"/>
    </font>
    <font>
      <b/>
      <sz val="10"/>
      <color theme="1"/>
      <name val="Calibri"/>
      <family val="2"/>
    </font>
    <font>
      <sz val="10"/>
      <color theme="1"/>
      <name val="Arial"/>
      <family val="2"/>
    </font>
    <font>
      <b/>
      <sz val="12"/>
      <color theme="1"/>
      <name val="Arial"/>
      <family val="2"/>
    </font>
    <font>
      <b/>
      <sz val="10"/>
      <color rgb="FF7F7F7F"/>
      <name val="Arial"/>
      <family val="2"/>
    </font>
    <font>
      <b/>
      <sz val="10"/>
      <color theme="1"/>
      <name val="Arial"/>
      <family val="2"/>
    </font>
    <font>
      <sz val="9"/>
      <color theme="1"/>
      <name val="Arial"/>
      <family val="2"/>
    </font>
    <font>
      <sz val="10"/>
      <color rgb="FFFF0000"/>
      <name val="Arial"/>
      <family val="2"/>
    </font>
    <font>
      <b/>
      <sz val="11"/>
      <color theme="1"/>
      <name val="Arial"/>
      <family val="2"/>
    </font>
    <font>
      <sz val="14"/>
      <color theme="1"/>
      <name val="Arial"/>
      <family val="2"/>
    </font>
    <font>
      <sz val="11"/>
      <color theme="1"/>
      <name val="Calibri"/>
      <family val="2"/>
      <scheme val="minor"/>
    </font>
    <font>
      <sz val="9"/>
      <color rgb="FF333333"/>
      <name val="Verdana"/>
      <family val="2"/>
    </font>
    <font>
      <b/>
      <sz val="12"/>
      <color rgb="FFFF0000"/>
      <name val="Arial"/>
      <family val="2"/>
    </font>
    <font>
      <b/>
      <sz val="12"/>
      <color rgb="FF000000"/>
      <name val="Arial"/>
      <family val="2"/>
    </font>
    <font>
      <b/>
      <sz val="9"/>
      <color theme="1"/>
      <name val="Arial"/>
      <family val="2"/>
    </font>
    <font>
      <sz val="10"/>
      <name val="Arial"/>
      <family val="2"/>
    </font>
    <font>
      <sz val="11"/>
      <name val="Arial"/>
      <family val="2"/>
    </font>
    <font>
      <b/>
      <sz val="11"/>
      <name val="Arial"/>
      <family val="2"/>
    </font>
    <font>
      <sz val="11"/>
      <color theme="1"/>
      <name val="Arial"/>
      <family val="2"/>
    </font>
    <font>
      <b/>
      <sz val="11"/>
      <color indexed="10"/>
      <name val="Arial"/>
      <family val="2"/>
    </font>
    <font>
      <b/>
      <sz val="11"/>
      <color theme="0" tint="-0.34998626667073579"/>
      <name val="Arial"/>
      <family val="2"/>
    </font>
    <font>
      <b/>
      <i/>
      <sz val="11"/>
      <name val="Arial"/>
      <family val="2"/>
    </font>
    <font>
      <sz val="10"/>
      <name val="Arial Narrow"/>
      <family val="2"/>
    </font>
    <font>
      <u/>
      <sz val="11"/>
      <color theme="10"/>
      <name val="Calibri"/>
      <family val="2"/>
      <scheme val="minor"/>
    </font>
    <font>
      <sz val="13"/>
      <color theme="1"/>
      <name val="Arial"/>
      <family val="2"/>
    </font>
    <font>
      <b/>
      <sz val="13"/>
      <color theme="1"/>
      <name val="Arial"/>
      <family val="2"/>
    </font>
    <font>
      <b/>
      <sz val="14"/>
      <color theme="1"/>
      <name val="Arial"/>
      <family val="2"/>
    </font>
    <font>
      <sz val="9"/>
      <name val="Arial"/>
      <family val="2"/>
    </font>
    <font>
      <sz val="9"/>
      <color theme="0"/>
      <name val="Arial"/>
      <family val="2"/>
    </font>
    <font>
      <b/>
      <sz val="9"/>
      <name val="Arial"/>
      <family val="2"/>
    </font>
    <font>
      <sz val="13"/>
      <name val="Arial"/>
      <family val="2"/>
    </font>
    <font>
      <sz val="8"/>
      <color rgb="FF666666"/>
      <name val="Verdana"/>
      <family val="2"/>
    </font>
    <font>
      <sz val="16"/>
      <color theme="1"/>
      <name val="Arial"/>
      <family val="2"/>
    </font>
    <font>
      <sz val="18"/>
      <color theme="1"/>
      <name val="Arial"/>
      <family val="2"/>
    </font>
    <font>
      <b/>
      <sz val="18"/>
      <name val="Arial"/>
      <family val="2"/>
    </font>
    <font>
      <sz val="13"/>
      <color rgb="FF002060"/>
      <name val="Arial"/>
      <family val="2"/>
    </font>
    <font>
      <sz val="13"/>
      <color rgb="FFC00000"/>
      <name val="Arial"/>
      <family val="2"/>
    </font>
    <font>
      <b/>
      <sz val="13"/>
      <name val="Arial"/>
      <family val="2"/>
    </font>
    <font>
      <sz val="13"/>
      <color theme="6" tint="-0.249977111117893"/>
      <name val="Arial"/>
      <family val="2"/>
    </font>
    <font>
      <sz val="13"/>
      <color rgb="FFFF0000"/>
      <name val="Arial"/>
      <family val="2"/>
    </font>
    <font>
      <sz val="8"/>
      <name val="Calibri"/>
      <family val="2"/>
      <scheme val="minor"/>
    </font>
    <font>
      <b/>
      <sz val="12"/>
      <name val="Arial"/>
      <family val="2"/>
    </font>
    <font>
      <sz val="9"/>
      <color indexed="81"/>
      <name val="Tahoma"/>
      <family val="2"/>
    </font>
    <font>
      <sz val="11"/>
      <color theme="1"/>
      <name val="Calibri"/>
      <family val="2"/>
      <scheme val="minor"/>
    </font>
    <font>
      <b/>
      <sz val="11"/>
      <color theme="1"/>
      <name val="Calibri"/>
      <family val="2"/>
      <scheme val="minor"/>
    </font>
    <font>
      <b/>
      <sz val="14"/>
      <name val="Arial"/>
      <family val="2"/>
    </font>
    <font>
      <sz val="14"/>
      <name val="Arial"/>
      <family val="2"/>
    </font>
    <font>
      <b/>
      <sz val="12"/>
      <color theme="1"/>
      <name val="Calibri"/>
      <family val="2"/>
      <scheme val="minor"/>
    </font>
    <font>
      <b/>
      <sz val="10"/>
      <color theme="1"/>
      <name val="Calibri"/>
      <family val="2"/>
      <scheme val="minor"/>
    </font>
    <font>
      <sz val="11"/>
      <color rgb="FFFF0000"/>
      <name val="Arial"/>
      <family val="2"/>
    </font>
    <font>
      <sz val="10"/>
      <color rgb="FF000000"/>
      <name val="Arial Narrow"/>
      <family val="2"/>
    </font>
    <font>
      <b/>
      <sz val="10"/>
      <name val="Arial Narrow"/>
      <family val="2"/>
    </font>
    <font>
      <sz val="10"/>
      <color rgb="FF000000"/>
      <name val="Times New Roman"/>
      <family val="1"/>
    </font>
    <font>
      <sz val="11"/>
      <color theme="1"/>
      <name val="Calibri"/>
      <family val="2"/>
      <scheme val="minor"/>
    </font>
    <font>
      <b/>
      <sz val="11"/>
      <color rgb="FF000000"/>
      <name val="Calibri"/>
      <family val="2"/>
    </font>
    <font>
      <sz val="11"/>
      <color rgb="FF000000"/>
      <name val="Calibri"/>
      <family val="2"/>
    </font>
    <font>
      <sz val="13"/>
      <color rgb="FF000000"/>
      <name val="Arial"/>
      <family val="2"/>
    </font>
    <font>
      <b/>
      <sz val="13"/>
      <color rgb="FF000000"/>
      <name val="Arial"/>
      <family val="2"/>
    </font>
    <font>
      <sz val="11"/>
      <color rgb="FF000000"/>
      <name val="Arial"/>
      <family val="2"/>
    </font>
    <font>
      <sz val="13"/>
      <color rgb="FF76933C"/>
      <name val="Arial"/>
      <family val="2"/>
    </font>
    <font>
      <sz val="11"/>
      <color rgb="FF242424"/>
      <name val="Aptos Narrow"/>
      <charset val="1"/>
    </font>
  </fonts>
  <fills count="35">
    <fill>
      <patternFill patternType="none"/>
    </fill>
    <fill>
      <patternFill patternType="gray125"/>
    </fill>
    <fill>
      <patternFill patternType="solid">
        <fgColor theme="0"/>
        <bgColor theme="0"/>
      </patternFill>
    </fill>
    <fill>
      <patternFill patternType="solid">
        <fgColor rgb="FFE5B8B7"/>
        <bgColor rgb="FFE5B8B7"/>
      </patternFill>
    </fill>
    <fill>
      <patternFill patternType="solid">
        <fgColor rgb="FFB6DDE8"/>
        <bgColor rgb="FFB6DDE8"/>
      </patternFill>
    </fill>
    <fill>
      <patternFill patternType="solid">
        <fgColor rgb="FFCCC0D9"/>
        <bgColor rgb="FFCCC0D9"/>
      </patternFill>
    </fill>
    <fill>
      <patternFill patternType="solid">
        <fgColor rgb="FFC2D69B"/>
        <bgColor rgb="FFC2D69B"/>
      </patternFill>
    </fill>
    <fill>
      <patternFill patternType="solid">
        <fgColor rgb="FFFFFF00"/>
        <bgColor rgb="FFFFFF00"/>
      </patternFill>
    </fill>
    <fill>
      <patternFill patternType="solid">
        <fgColor rgb="FFFFFFFF"/>
        <bgColor rgb="FFFFFFFF"/>
      </patternFill>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D8D8D8"/>
        <bgColor rgb="FFD8D8D8"/>
      </patternFill>
    </fill>
    <fill>
      <patternFill patternType="solid">
        <fgColor theme="8" tint="0.59999389629810485"/>
        <bgColor rgb="FFB6DDE8"/>
      </patternFill>
    </fill>
    <fill>
      <patternFill patternType="solid">
        <fgColor theme="8" tint="0.59999389629810485"/>
        <bgColor indexed="64"/>
      </patternFill>
    </fill>
    <fill>
      <patternFill patternType="solid">
        <fgColor theme="8" tint="0.59999389629810485"/>
        <bgColor rgb="FFE5B8B7"/>
      </patternFill>
    </fill>
    <fill>
      <patternFill patternType="solid">
        <fgColor theme="7"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2F2"/>
        <bgColor rgb="FF000000"/>
      </patternFill>
    </fill>
    <fill>
      <patternFill patternType="solid">
        <fgColor theme="7" tint="0.79998168889431442"/>
        <bgColor rgb="FFFFFFFF"/>
      </patternFill>
    </fill>
    <fill>
      <patternFill patternType="solid">
        <fgColor theme="2"/>
        <bgColor indexed="64"/>
      </patternFill>
    </fill>
    <fill>
      <patternFill patternType="solid">
        <fgColor theme="7" tint="0.59999389629810485"/>
        <bgColor rgb="FF000000"/>
      </patternFill>
    </fill>
    <fill>
      <patternFill patternType="solid">
        <fgColor theme="4" tint="0.59999389629810485"/>
        <bgColor indexed="64"/>
      </patternFill>
    </fill>
    <fill>
      <patternFill patternType="solid">
        <fgColor theme="9" tint="0.79998168889431442"/>
        <bgColor indexed="64"/>
      </patternFill>
    </fill>
    <fill>
      <patternFill patternType="solid">
        <fgColor rgb="FFE4DFEC"/>
        <bgColor rgb="FF000000"/>
      </patternFill>
    </fill>
    <fill>
      <patternFill patternType="solid">
        <fgColor rgb="FFCCC0DA"/>
        <bgColor rgb="FF000000"/>
      </patternFill>
    </fill>
    <fill>
      <patternFill patternType="solid">
        <fgColor rgb="FFE4DFEC"/>
        <bgColor rgb="FFFFFFFF"/>
      </patternFill>
    </fill>
    <fill>
      <patternFill patternType="solid">
        <fgColor rgb="FFFFFFFF"/>
        <bgColor rgb="FF000000"/>
      </patternFill>
    </fill>
    <fill>
      <patternFill patternType="solid">
        <fgColor rgb="FFFFFF00"/>
        <bgColor indexed="64"/>
      </patternFill>
    </fill>
    <fill>
      <patternFill patternType="solid">
        <fgColor rgb="FFD9E1F2"/>
        <bgColor rgb="FF000000"/>
      </patternFill>
    </fill>
  </fills>
  <borders count="12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style="thin">
        <color rgb="FF000000"/>
      </right>
      <top style="thin">
        <color rgb="FF000000"/>
      </top>
      <bottom/>
      <diagonal/>
    </border>
    <border>
      <left style="thin">
        <color rgb="FF7F7F7F"/>
      </left>
      <right style="thin">
        <color rgb="FF7F7F7F"/>
      </right>
      <top style="thin">
        <color rgb="FF7F7F7F"/>
      </top>
      <bottom style="thin">
        <color rgb="FF7F7F7F"/>
      </bottom>
      <diagonal/>
    </border>
    <border>
      <left style="thin">
        <color rgb="FF7F7F7F"/>
      </left>
      <right/>
      <top/>
      <bottom/>
      <diagonal/>
    </border>
    <border>
      <left/>
      <right/>
      <top/>
      <bottom/>
      <diagonal/>
    </border>
    <border>
      <left/>
      <right/>
      <top style="thin">
        <color rgb="FF000000"/>
      </top>
      <bottom style="thin">
        <color rgb="FF000000"/>
      </bottom>
      <diagonal/>
    </border>
    <border>
      <left/>
      <right style="thin">
        <color rgb="FF000000"/>
      </right>
      <top/>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7F7F7F"/>
      </left>
      <right style="thin">
        <color rgb="FF000000"/>
      </right>
      <top/>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right/>
      <top style="thin">
        <color rgb="FF7F7F7F"/>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top/>
      <bottom/>
      <diagonal/>
    </border>
    <border>
      <left/>
      <right style="medium">
        <color indexed="64"/>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rgb="FFBFBFBF"/>
      </left>
      <right style="thin">
        <color rgb="FFBFBFBF"/>
      </right>
      <top style="thin">
        <color rgb="FFBFBFBF"/>
      </top>
      <bottom style="thin">
        <color rgb="FFBFBFBF"/>
      </bottom>
      <diagonal/>
    </border>
    <border>
      <left style="thin">
        <color rgb="FFCCCCCC"/>
      </left>
      <right style="thin">
        <color rgb="FFCCCCCC"/>
      </right>
      <top style="thin">
        <color rgb="FFCCCCCC"/>
      </top>
      <bottom style="thin">
        <color rgb="FFCCCCCC"/>
      </bottom>
      <diagonal/>
    </border>
    <border>
      <left/>
      <right style="thin">
        <color indexed="64"/>
      </right>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thin">
        <color rgb="FF8EA9DB"/>
      </bottom>
      <diagonal/>
    </border>
    <border>
      <left/>
      <right style="thin">
        <color indexed="64"/>
      </right>
      <top style="medium">
        <color indexed="64"/>
      </top>
      <bottom/>
      <diagonal/>
    </border>
    <border>
      <left/>
      <right style="thin">
        <color rgb="FF000000"/>
      </right>
      <top style="thin">
        <color indexed="64"/>
      </top>
      <bottom style="thin">
        <color indexed="64"/>
      </bottom>
      <diagonal/>
    </border>
    <border>
      <left style="medium">
        <color rgb="FF000000"/>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bottom style="medium">
        <color indexed="64"/>
      </bottom>
      <diagonal/>
    </border>
    <border>
      <left style="thin">
        <color indexed="64"/>
      </left>
      <right style="thin">
        <color indexed="64"/>
      </right>
      <top/>
      <bottom style="thin">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thin">
        <color indexed="64"/>
      </right>
      <top style="medium">
        <color indexed="64"/>
      </top>
      <bottom style="thin">
        <color indexed="64"/>
      </bottom>
      <diagonal/>
    </border>
    <border>
      <left/>
      <right style="medium">
        <color rgb="FF000000"/>
      </right>
      <top style="medium">
        <color indexed="64"/>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bottom style="medium">
        <color indexed="64"/>
      </bottom>
      <diagonal/>
    </border>
    <border>
      <left style="medium">
        <color rgb="FF000000"/>
      </left>
      <right style="thin">
        <color indexed="64"/>
      </right>
      <top style="medium">
        <color indexed="64"/>
      </top>
      <bottom/>
      <diagonal/>
    </border>
    <border>
      <left style="thin">
        <color indexed="64"/>
      </left>
      <right style="medium">
        <color rgb="FF000000"/>
      </right>
      <top/>
      <bottom style="thin">
        <color indexed="64"/>
      </bottom>
      <diagonal/>
    </border>
    <border>
      <left style="medium">
        <color rgb="FF000000"/>
      </left>
      <right style="thin">
        <color indexed="64"/>
      </right>
      <top/>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s>
  <cellStyleXfs count="26">
    <xf numFmtId="0" fontId="0" fillId="0" borderId="0"/>
    <xf numFmtId="9" fontId="20" fillId="0" borderId="0" applyFont="0" applyFill="0" applyBorder="0" applyAlignment="0" applyProtection="0"/>
    <xf numFmtId="0" fontId="25" fillId="0" borderId="11"/>
    <xf numFmtId="0" fontId="3" fillId="0" borderId="11"/>
    <xf numFmtId="44" fontId="3" fillId="0" borderId="11" applyFont="0" applyFill="0" applyBorder="0" applyAlignment="0" applyProtection="0"/>
    <xf numFmtId="168" fontId="3" fillId="0" borderId="11" applyFont="0" applyFill="0" applyBorder="0" applyAlignment="0" applyProtection="0"/>
    <xf numFmtId="9" fontId="3" fillId="0" borderId="11" applyFont="0" applyFill="0" applyBorder="0" applyAlignment="0" applyProtection="0"/>
    <xf numFmtId="170" fontId="3" fillId="0" borderId="11" applyFont="0" applyFill="0" applyBorder="0" applyAlignment="0" applyProtection="0"/>
    <xf numFmtId="42" fontId="3" fillId="0" borderId="11" applyFont="0" applyFill="0" applyBorder="0" applyAlignment="0" applyProtection="0"/>
    <xf numFmtId="9" fontId="25" fillId="0" borderId="11" applyFont="0" applyFill="0" applyBorder="0" applyAlignment="0" applyProtection="0"/>
    <xf numFmtId="9" fontId="32" fillId="0" borderId="11" applyFont="0" applyFill="0" applyBorder="0" applyAlignment="0" applyProtection="0"/>
    <xf numFmtId="172" fontId="37" fillId="0" borderId="55" applyNumberFormat="0" applyAlignment="0" applyProtection="0">
      <alignment horizontal="right" vertical="center"/>
    </xf>
    <xf numFmtId="172" fontId="37" fillId="0" borderId="56" applyNumberFormat="0" applyAlignment="0" applyProtection="0">
      <alignment horizontal="left" vertical="center" indent="1"/>
    </xf>
    <xf numFmtId="0" fontId="38" fillId="0" borderId="56" applyAlignment="0" applyProtection="0">
      <alignment horizontal="left" vertical="center" indent="1"/>
    </xf>
    <xf numFmtId="0" fontId="39" fillId="23" borderId="11" applyNumberFormat="0" applyAlignment="0" applyProtection="0">
      <alignment horizontal="left" vertical="center" indent="1"/>
    </xf>
    <xf numFmtId="172" fontId="41" fillId="0" borderId="55" applyNumberFormat="0" applyFill="0" applyBorder="0" applyAlignment="0" applyProtection="0">
      <alignment horizontal="right" vertical="center"/>
    </xf>
    <xf numFmtId="0" fontId="33" fillId="0" borderId="11" applyNumberFormat="0" applyFill="0" applyBorder="0" applyAlignment="0" applyProtection="0"/>
    <xf numFmtId="0" fontId="2" fillId="0" borderId="11"/>
    <xf numFmtId="43" fontId="53" fillId="0" borderId="0" applyFont="0" applyFill="0" applyBorder="0" applyAlignment="0" applyProtection="0"/>
    <xf numFmtId="0" fontId="1" fillId="0" borderId="11"/>
    <xf numFmtId="0" fontId="62" fillId="0" borderId="11"/>
    <xf numFmtId="41" fontId="63" fillId="0" borderId="0" applyFont="0" applyFill="0" applyBorder="0" applyAlignment="0" applyProtection="0"/>
    <xf numFmtId="0" fontId="1" fillId="0" borderId="11"/>
    <xf numFmtId="168"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cellStyleXfs>
  <cellXfs count="992">
    <xf numFmtId="0" fontId="0" fillId="0" borderId="0" xfId="0"/>
    <xf numFmtId="0" fontId="4" fillId="0" borderId="0" xfId="0" applyFont="1"/>
    <xf numFmtId="0" fontId="5" fillId="0" borderId="0" xfId="0" applyFont="1" applyAlignment="1">
      <alignment horizontal="center"/>
    </xf>
    <xf numFmtId="0" fontId="6" fillId="0" borderId="1" xfId="0" applyFont="1" applyBorder="1" applyAlignment="1">
      <alignment horizontal="center"/>
    </xf>
    <xf numFmtId="165" fontId="8" fillId="0" borderId="1" xfId="0" applyNumberFormat="1" applyFont="1" applyBorder="1" applyAlignment="1">
      <alignment vertical="center"/>
    </xf>
    <xf numFmtId="0" fontId="8" fillId="0" borderId="0" xfId="0" applyFont="1"/>
    <xf numFmtId="0" fontId="6" fillId="0" borderId="0" xfId="0" applyFont="1" applyAlignment="1">
      <alignment horizontal="left"/>
    </xf>
    <xf numFmtId="0" fontId="10" fillId="3" borderId="1" xfId="0" applyFont="1" applyFill="1" applyBorder="1" applyAlignment="1">
      <alignment horizont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0" borderId="1" xfId="0" applyFont="1" applyBorder="1" applyAlignment="1">
      <alignment horizontal="center" vertical="center" wrapText="1"/>
    </xf>
    <xf numFmtId="165"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8" fillId="0" borderId="1" xfId="0" applyNumberFormat="1" applyFont="1" applyBorder="1" applyAlignment="1">
      <alignment horizontal="center" vertical="center"/>
    </xf>
    <xf numFmtId="165" fontId="4" fillId="0" borderId="0" xfId="0" applyNumberFormat="1" applyFont="1"/>
    <xf numFmtId="165" fontId="11" fillId="0" borderId="1" xfId="0" applyNumberFormat="1" applyFont="1" applyBorder="1" applyAlignment="1">
      <alignment horizontal="center" vertical="center"/>
    </xf>
    <xf numFmtId="164" fontId="8" fillId="0" borderId="1" xfId="0" applyNumberFormat="1" applyFont="1" applyBorder="1"/>
    <xf numFmtId="0" fontId="8" fillId="0" borderId="0" xfId="0" applyFont="1" applyAlignment="1">
      <alignment vertical="center" textRotation="90" wrapText="1"/>
    </xf>
    <xf numFmtId="0" fontId="8" fillId="0" borderId="0" xfId="0" applyFont="1" applyAlignment="1">
      <alignment horizontal="left" vertical="center" wrapText="1"/>
    </xf>
    <xf numFmtId="9" fontId="8" fillId="7" borderId="1" xfId="0" applyNumberFormat="1" applyFont="1" applyFill="1" applyBorder="1" applyAlignment="1">
      <alignment horizontal="center" vertical="center"/>
    </xf>
    <xf numFmtId="0" fontId="11" fillId="7"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11" fillId="0" borderId="1" xfId="0" applyNumberFormat="1" applyFont="1" applyBorder="1" applyAlignment="1">
      <alignment horizontal="center" vertical="center"/>
    </xf>
    <xf numFmtId="165" fontId="11" fillId="0" borderId="1" xfId="0" applyNumberFormat="1" applyFont="1" applyBorder="1" applyAlignment="1">
      <alignment vertical="center"/>
    </xf>
    <xf numFmtId="9" fontId="8" fillId="0" borderId="1" xfId="0" applyNumberFormat="1" applyFont="1" applyBorder="1" applyAlignment="1">
      <alignment horizontal="center" vertical="center"/>
    </xf>
    <xf numFmtId="0" fontId="12" fillId="8" borderId="5"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12" fillId="8" borderId="5" xfId="0" applyFont="1" applyFill="1" applyBorder="1" applyAlignment="1">
      <alignment vertical="center"/>
    </xf>
    <xf numFmtId="0" fontId="12" fillId="8" borderId="7" xfId="0" applyFont="1" applyFill="1" applyBorder="1" applyAlignment="1">
      <alignment horizontal="center" vertical="center"/>
    </xf>
    <xf numFmtId="0" fontId="12" fillId="8" borderId="7" xfId="0" applyFont="1" applyFill="1" applyBorder="1" applyAlignment="1">
      <alignment vertical="center"/>
    </xf>
    <xf numFmtId="0" fontId="12" fillId="8" borderId="8" xfId="0" applyFont="1" applyFill="1" applyBorder="1" applyAlignment="1">
      <alignment vertical="center"/>
    </xf>
    <xf numFmtId="0" fontId="12" fillId="8" borderId="6" xfId="0" applyFont="1" applyFill="1" applyBorder="1" applyAlignment="1">
      <alignment vertic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8" borderId="9" xfId="0" applyFont="1" applyFill="1" applyBorder="1" applyAlignment="1">
      <alignment horizontal="center" vertical="center"/>
    </xf>
    <xf numFmtId="0" fontId="12" fillId="8" borderId="10" xfId="0" applyFont="1" applyFill="1" applyBorder="1" applyAlignment="1">
      <alignment vertical="center"/>
    </xf>
    <xf numFmtId="0" fontId="15" fillId="2" borderId="17" xfId="0" applyFont="1" applyFill="1" applyBorder="1" applyAlignment="1">
      <alignment vertical="center"/>
    </xf>
    <xf numFmtId="0" fontId="12" fillId="8" borderId="1" xfId="0" applyFont="1" applyFill="1" applyBorder="1" applyAlignment="1">
      <alignment vertical="center"/>
    </xf>
    <xf numFmtId="0" fontId="12" fillId="8" borderId="21" xfId="0" applyFont="1" applyFill="1" applyBorder="1" applyAlignment="1">
      <alignment horizontal="center" vertical="center"/>
    </xf>
    <xf numFmtId="0" fontId="15" fillId="8" borderId="6" xfId="0" applyFont="1" applyFill="1" applyBorder="1" applyAlignment="1">
      <alignment vertical="center" wrapText="1"/>
    </xf>
    <xf numFmtId="0" fontId="15" fillId="0" borderId="0" xfId="0" applyFont="1" applyAlignment="1">
      <alignment vertical="center" wrapText="1"/>
    </xf>
    <xf numFmtId="0" fontId="12" fillId="8" borderId="6" xfId="0" applyFont="1" applyFill="1" applyBorder="1" applyAlignment="1">
      <alignment vertical="center" wrapText="1"/>
    </xf>
    <xf numFmtId="0" fontId="15" fillId="8" borderId="1" xfId="0" applyFont="1" applyFill="1" applyBorder="1" applyAlignment="1">
      <alignment vertical="center" wrapText="1"/>
    </xf>
    <xf numFmtId="0" fontId="15" fillId="8" borderId="1" xfId="0" applyFont="1" applyFill="1" applyBorder="1" applyAlignment="1">
      <alignment horizontal="center" vertical="center" wrapText="1"/>
    </xf>
    <xf numFmtId="0" fontId="12" fillId="8" borderId="1" xfId="0" applyFont="1" applyFill="1" applyBorder="1" applyAlignment="1">
      <alignment vertical="center" wrapText="1"/>
    </xf>
    <xf numFmtId="14" fontId="12" fillId="8" borderId="1" xfId="0" applyNumberFormat="1" applyFont="1" applyFill="1" applyBorder="1" applyAlignment="1">
      <alignment vertical="center" wrapText="1"/>
    </xf>
    <xf numFmtId="0" fontId="12" fillId="8"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2" fillId="8" borderId="22" xfId="0" applyFont="1" applyFill="1" applyBorder="1" applyAlignment="1">
      <alignment vertical="center"/>
    </xf>
    <xf numFmtId="0" fontId="15" fillId="8" borderId="23" xfId="0" applyFont="1" applyFill="1" applyBorder="1" applyAlignment="1">
      <alignment horizontal="center" vertical="center" wrapText="1"/>
    </xf>
    <xf numFmtId="0" fontId="15" fillId="8" borderId="7" xfId="0" applyFont="1" applyFill="1" applyBorder="1" applyAlignment="1">
      <alignment horizontal="right" vertical="center"/>
    </xf>
    <xf numFmtId="0" fontId="12" fillId="8" borderId="8" xfId="0" applyFont="1" applyFill="1" applyBorder="1" applyAlignment="1">
      <alignment horizontal="center" vertical="center"/>
    </xf>
    <xf numFmtId="0" fontId="15" fillId="2" borderId="1" xfId="0" applyFont="1" applyFill="1" applyBorder="1" applyAlignment="1">
      <alignment horizontal="center" vertical="center"/>
    </xf>
    <xf numFmtId="0" fontId="21" fillId="0" borderId="0" xfId="0" applyFont="1"/>
    <xf numFmtId="0" fontId="7" fillId="0" borderId="23" xfId="0" applyFont="1" applyBorder="1"/>
    <xf numFmtId="0" fontId="11" fillId="14" borderId="1" xfId="0" applyFont="1" applyFill="1" applyBorder="1" applyAlignment="1">
      <alignment horizontal="center" wrapText="1"/>
    </xf>
    <xf numFmtId="0" fontId="11" fillId="14" borderId="1" xfId="0" applyFont="1" applyFill="1" applyBorder="1" applyAlignment="1">
      <alignment horizontal="center" vertical="center" wrapText="1"/>
    </xf>
    <xf numFmtId="0" fontId="11" fillId="14" borderId="1" xfId="0" applyFont="1" applyFill="1" applyBorder="1" applyAlignment="1">
      <alignment horizontal="center"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wrapText="1"/>
    </xf>
    <xf numFmtId="0" fontId="11" fillId="16"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7" borderId="1" xfId="0" applyFont="1" applyFill="1" applyBorder="1" applyAlignment="1">
      <alignment horizontal="center" wrapText="1"/>
    </xf>
    <xf numFmtId="0" fontId="11" fillId="17" borderId="1" xfId="0" applyFont="1" applyFill="1" applyBorder="1" applyAlignment="1">
      <alignment horizontal="center" vertical="center" wrapText="1"/>
    </xf>
    <xf numFmtId="0" fontId="11" fillId="17" borderId="1" xfId="0" applyFont="1" applyFill="1" applyBorder="1" applyAlignment="1">
      <alignment horizontal="center" vertical="center"/>
    </xf>
    <xf numFmtId="0" fontId="11" fillId="18" borderId="1" xfId="0" applyFont="1" applyFill="1" applyBorder="1" applyAlignment="1">
      <alignment horizontal="center" wrapText="1"/>
    </xf>
    <xf numFmtId="0" fontId="11" fillId="18" borderId="1" xfId="0" applyFont="1" applyFill="1" applyBorder="1" applyAlignment="1">
      <alignment horizontal="center" vertical="center" wrapText="1"/>
    </xf>
    <xf numFmtId="0" fontId="11" fillId="18" borderId="1" xfId="0" applyFont="1" applyFill="1" applyBorder="1" applyAlignment="1">
      <alignment horizontal="center" vertical="center"/>
    </xf>
    <xf numFmtId="0" fontId="28" fillId="0" borderId="11" xfId="3" applyFont="1" applyAlignment="1">
      <alignment vertical="center"/>
    </xf>
    <xf numFmtId="0" fontId="27" fillId="19" borderId="11" xfId="2" applyFont="1" applyFill="1" applyAlignment="1">
      <alignment vertical="center" wrapText="1"/>
    </xf>
    <xf numFmtId="0" fontId="29" fillId="19" borderId="11" xfId="2" applyFont="1" applyFill="1" applyAlignment="1">
      <alignment vertical="center" wrapText="1"/>
    </xf>
    <xf numFmtId="0" fontId="26" fillId="19" borderId="11" xfId="2" applyFont="1" applyFill="1" applyAlignment="1">
      <alignment vertical="center" wrapText="1"/>
    </xf>
    <xf numFmtId="0" fontId="27" fillId="19" borderId="33" xfId="2" applyFont="1" applyFill="1" applyBorder="1" applyAlignment="1">
      <alignment vertical="center" wrapText="1"/>
    </xf>
    <xf numFmtId="0" fontId="27" fillId="0" borderId="33" xfId="2" applyFont="1" applyBorder="1" applyAlignment="1">
      <alignment vertical="center" wrapText="1"/>
    </xf>
    <xf numFmtId="0" fontId="27" fillId="0" borderId="11" xfId="2" applyFont="1" applyAlignment="1">
      <alignment vertical="center" wrapText="1"/>
    </xf>
    <xf numFmtId="0" fontId="27" fillId="0" borderId="11" xfId="2" applyFont="1" applyAlignment="1">
      <alignment horizontal="center" vertical="center" wrapText="1"/>
    </xf>
    <xf numFmtId="0" fontId="30" fillId="0" borderId="11" xfId="3" applyFont="1" applyAlignment="1">
      <alignment horizontal="center" vertical="center"/>
    </xf>
    <xf numFmtId="0" fontId="28" fillId="0" borderId="11" xfId="3" applyFont="1" applyAlignment="1">
      <alignment horizontal="center" vertical="center"/>
    </xf>
    <xf numFmtId="0" fontId="29" fillId="0" borderId="11" xfId="2" applyFont="1" applyAlignment="1">
      <alignment vertical="center" wrapText="1"/>
    </xf>
    <xf numFmtId="0" fontId="26" fillId="0" borderId="11" xfId="2" applyFont="1" applyAlignment="1">
      <alignment vertical="center" wrapText="1"/>
    </xf>
    <xf numFmtId="0" fontId="26" fillId="0" borderId="41" xfId="2" applyFont="1" applyBorder="1" applyAlignment="1">
      <alignment vertical="center" wrapText="1"/>
    </xf>
    <xf numFmtId="0" fontId="27" fillId="19" borderId="33" xfId="2" applyFont="1" applyFill="1" applyBorder="1" applyAlignment="1">
      <alignment horizontal="center" vertical="center" wrapText="1"/>
    </xf>
    <xf numFmtId="0" fontId="31" fillId="19" borderId="11" xfId="2" applyFont="1" applyFill="1" applyAlignment="1">
      <alignment horizontal="center" vertical="center" wrapText="1"/>
    </xf>
    <xf numFmtId="0" fontId="27" fillId="19" borderId="11" xfId="2" applyFont="1" applyFill="1" applyAlignment="1">
      <alignment horizontal="center" vertical="center" wrapText="1"/>
    </xf>
    <xf numFmtId="0" fontId="31" fillId="0" borderId="11" xfId="2" applyFont="1" applyAlignment="1">
      <alignment horizontal="center" vertical="center" wrapText="1"/>
    </xf>
    <xf numFmtId="0" fontId="27" fillId="21" borderId="11" xfId="2" applyFont="1" applyFill="1" applyAlignment="1">
      <alignment vertical="center" wrapText="1"/>
    </xf>
    <xf numFmtId="0" fontId="27" fillId="20" borderId="28" xfId="2" applyFont="1" applyFill="1" applyBorder="1" applyAlignment="1">
      <alignment horizontal="center" vertical="center" wrapText="1"/>
    </xf>
    <xf numFmtId="0" fontId="27" fillId="20" borderId="29" xfId="2" applyFont="1" applyFill="1" applyBorder="1" applyAlignment="1">
      <alignment horizontal="center" vertical="center" wrapText="1"/>
    </xf>
    <xf numFmtId="169" fontId="28" fillId="0" borderId="34" xfId="5" applyNumberFormat="1" applyFont="1" applyBorder="1" applyAlignment="1">
      <alignment vertical="center"/>
    </xf>
    <xf numFmtId="169" fontId="28" fillId="0" borderId="35" xfId="5" applyNumberFormat="1" applyFont="1" applyBorder="1" applyAlignment="1">
      <alignment vertical="center"/>
    </xf>
    <xf numFmtId="0" fontId="27" fillId="20" borderId="46" xfId="2" applyFont="1" applyFill="1" applyBorder="1" applyAlignment="1">
      <alignment vertical="center" wrapText="1"/>
    </xf>
    <xf numFmtId="169" fontId="28" fillId="0" borderId="47" xfId="5" applyNumberFormat="1" applyFont="1" applyBorder="1" applyAlignment="1">
      <alignment vertical="center"/>
    </xf>
    <xf numFmtId="169" fontId="28" fillId="0" borderId="49" xfId="5" applyNumberFormat="1" applyFont="1" applyBorder="1" applyAlignment="1">
      <alignment vertical="center"/>
    </xf>
    <xf numFmtId="0" fontId="27" fillId="20" borderId="37" xfId="2" applyFont="1" applyFill="1" applyBorder="1" applyAlignment="1">
      <alignment vertical="center" wrapText="1"/>
    </xf>
    <xf numFmtId="169" fontId="28" fillId="0" borderId="38" xfId="5" applyNumberFormat="1" applyFont="1" applyBorder="1" applyAlignment="1">
      <alignment vertical="center"/>
    </xf>
    <xf numFmtId="0" fontId="28" fillId="0" borderId="11" xfId="3" applyFont="1"/>
    <xf numFmtId="0" fontId="27" fillId="22" borderId="27" xfId="2" applyFont="1" applyFill="1" applyBorder="1" applyAlignment="1">
      <alignment vertical="center" wrapText="1"/>
    </xf>
    <xf numFmtId="169" fontId="28" fillId="0" borderId="39" xfId="5" applyNumberFormat="1" applyFont="1" applyBorder="1" applyAlignment="1">
      <alignment vertical="center"/>
    </xf>
    <xf numFmtId="0" fontId="18" fillId="0" borderId="11" xfId="3" applyFont="1" applyAlignment="1">
      <alignment vertical="center"/>
    </xf>
    <xf numFmtId="0" fontId="28" fillId="0" borderId="11" xfId="3" applyFont="1" applyAlignment="1">
      <alignment horizontal="center" vertical="center" wrapText="1"/>
    </xf>
    <xf numFmtId="0" fontId="36" fillId="0" borderId="11" xfId="3" applyFont="1" applyAlignment="1">
      <alignment vertical="center"/>
    </xf>
    <xf numFmtId="0" fontId="34" fillId="0" borderId="51" xfId="3" applyFont="1" applyBorder="1" applyAlignment="1">
      <alignment horizontal="center" vertical="center"/>
    </xf>
    <xf numFmtId="0" fontId="34" fillId="0" borderId="44" xfId="3" applyFont="1" applyBorder="1" applyAlignment="1">
      <alignment horizontal="center" vertical="center" wrapText="1"/>
    </xf>
    <xf numFmtId="0" fontId="34" fillId="0" borderId="32" xfId="3" applyFont="1" applyBorder="1" applyAlignment="1">
      <alignment horizontal="center" vertical="center"/>
    </xf>
    <xf numFmtId="0" fontId="34" fillId="0" borderId="52" xfId="3" applyFont="1" applyBorder="1" applyAlignment="1">
      <alignment horizontal="center" vertical="center"/>
    </xf>
    <xf numFmtId="0" fontId="34" fillId="0" borderId="53" xfId="3" applyFont="1" applyBorder="1" applyAlignment="1">
      <alignment horizontal="center" vertical="center"/>
    </xf>
    <xf numFmtId="0" fontId="42" fillId="0" borderId="11" xfId="3" applyFont="1" applyAlignment="1">
      <alignment vertical="center"/>
    </xf>
    <xf numFmtId="0" fontId="44" fillId="20" borderId="47" xfId="2" applyFont="1" applyFill="1" applyBorder="1" applyAlignment="1">
      <alignment horizontal="center" vertical="center" wrapText="1"/>
    </xf>
    <xf numFmtId="0" fontId="43" fillId="0" borderId="47" xfId="3" applyFont="1" applyBorder="1" applyAlignment="1">
      <alignment horizontal="center" vertical="center"/>
    </xf>
    <xf numFmtId="0" fontId="47" fillId="20" borderId="53"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47" fillId="20" borderId="47" xfId="2" applyFont="1" applyFill="1" applyBorder="1" applyAlignment="1">
      <alignment horizontal="center" vertical="center" wrapText="1"/>
    </xf>
    <xf numFmtId="0" fontId="47" fillId="20" borderId="47" xfId="0" applyFont="1" applyFill="1" applyBorder="1" applyAlignment="1">
      <alignment horizontal="center" vertical="center"/>
    </xf>
    <xf numFmtId="10" fontId="47" fillId="20" borderId="47" xfId="3" applyNumberFormat="1" applyFont="1" applyFill="1" applyBorder="1" applyAlignment="1">
      <alignment horizontal="center" vertical="center"/>
    </xf>
    <xf numFmtId="9" fontId="47" fillId="20" borderId="47" xfId="3" applyNumberFormat="1" applyFont="1" applyFill="1" applyBorder="1" applyAlignment="1">
      <alignment horizontal="center" vertical="center"/>
    </xf>
    <xf numFmtId="9" fontId="47" fillId="24" borderId="47" xfId="0" applyNumberFormat="1" applyFont="1" applyFill="1" applyBorder="1" applyAlignment="1">
      <alignment horizontal="center" vertical="center"/>
    </xf>
    <xf numFmtId="9" fontId="47" fillId="20" borderId="47" xfId="0" applyNumberFormat="1" applyFont="1" applyFill="1" applyBorder="1" applyAlignment="1">
      <alignment horizontal="center"/>
    </xf>
    <xf numFmtId="9" fontId="35" fillId="19" borderId="47" xfId="0" applyNumberFormat="1" applyFont="1" applyFill="1" applyBorder="1" applyAlignment="1">
      <alignment horizontal="center"/>
    </xf>
    <xf numFmtId="0" fontId="49" fillId="0" borderId="51" xfId="3" applyFont="1" applyBorder="1" applyAlignment="1">
      <alignment horizontal="center" vertical="center"/>
    </xf>
    <xf numFmtId="0" fontId="34" fillId="0" borderId="31" xfId="3" applyFont="1" applyBorder="1" applyAlignment="1">
      <alignment horizontal="center" vertical="center"/>
    </xf>
    <xf numFmtId="10" fontId="47" fillId="20" borderId="47" xfId="0" applyNumberFormat="1" applyFont="1" applyFill="1" applyBorder="1" applyAlignment="1">
      <alignment horizontal="center" vertical="center"/>
    </xf>
    <xf numFmtId="0" fontId="19" fillId="0" borderId="11" xfId="3" applyFont="1" applyAlignment="1">
      <alignment vertical="center"/>
    </xf>
    <xf numFmtId="9" fontId="28" fillId="0" borderId="49" xfId="1" applyFont="1" applyBorder="1" applyAlignment="1">
      <alignment vertical="center"/>
    </xf>
    <xf numFmtId="0" fontId="27" fillId="20" borderId="51" xfId="2" applyFont="1" applyFill="1" applyBorder="1" applyAlignment="1">
      <alignment vertical="center" wrapText="1"/>
    </xf>
    <xf numFmtId="0" fontId="27" fillId="0" borderId="51" xfId="2" applyFont="1" applyBorder="1" applyAlignment="1">
      <alignment vertical="center" wrapText="1"/>
    </xf>
    <xf numFmtId="0" fontId="28" fillId="0" borderId="0" xfId="0" applyFont="1"/>
    <xf numFmtId="0" fontId="27" fillId="20" borderId="37" xfId="2" applyFont="1" applyFill="1" applyBorder="1" applyAlignment="1">
      <alignment horizontal="center" vertical="center" wrapText="1"/>
    </xf>
    <xf numFmtId="0" fontId="27" fillId="20" borderId="38" xfId="2" applyFont="1" applyFill="1" applyBorder="1" applyAlignment="1">
      <alignment horizontal="center" vertical="center" wrapText="1"/>
    </xf>
    <xf numFmtId="15" fontId="28" fillId="0" borderId="65" xfId="0" applyNumberFormat="1" applyFont="1" applyBorder="1" applyAlignment="1">
      <alignment horizontal="center" vertical="center" wrapText="1"/>
    </xf>
    <xf numFmtId="0" fontId="28" fillId="0" borderId="48" xfId="0" applyFont="1" applyBorder="1" applyAlignment="1">
      <alignment horizontal="justify" vertical="center" wrapText="1"/>
    </xf>
    <xf numFmtId="15" fontId="28" fillId="0" borderId="46" xfId="0" applyNumberFormat="1" applyFont="1" applyBorder="1" applyAlignment="1">
      <alignment horizontal="center" vertical="center" wrapText="1"/>
    </xf>
    <xf numFmtId="0" fontId="28" fillId="0" borderId="47" xfId="0" applyFont="1" applyBorder="1" applyAlignment="1">
      <alignment horizontal="center" vertical="center" wrapText="1"/>
    </xf>
    <xf numFmtId="14" fontId="28" fillId="0" borderId="46" xfId="0" applyNumberFormat="1" applyFont="1" applyBorder="1" applyAlignment="1">
      <alignment horizontal="center" vertical="center" wrapText="1"/>
    </xf>
    <xf numFmtId="0" fontId="28" fillId="0" borderId="46" xfId="0" applyFont="1" applyBorder="1" applyAlignment="1">
      <alignment horizontal="center" vertical="center" wrapText="1"/>
    </xf>
    <xf numFmtId="0" fontId="28" fillId="0" borderId="46" xfId="0" applyFont="1" applyBorder="1" applyAlignment="1">
      <alignment horizontal="center" vertical="center"/>
    </xf>
    <xf numFmtId="0" fontId="28" fillId="0" borderId="47" xfId="0" applyFont="1" applyBorder="1" applyAlignment="1">
      <alignment horizontal="center" vertical="center"/>
    </xf>
    <xf numFmtId="0" fontId="28" fillId="0" borderId="46" xfId="0" applyFont="1" applyBorder="1" applyAlignment="1">
      <alignment horizontal="center"/>
    </xf>
    <xf numFmtId="0" fontId="28" fillId="0" borderId="47" xfId="0" applyFont="1" applyBorder="1" applyAlignment="1">
      <alignment horizontal="center"/>
    </xf>
    <xf numFmtId="0" fontId="28" fillId="0" borderId="46" xfId="0" applyFont="1" applyBorder="1"/>
    <xf numFmtId="0" fontId="28" fillId="0" borderId="47" xfId="0" applyFont="1" applyBorder="1"/>
    <xf numFmtId="0" fontId="28" fillId="0" borderId="37" xfId="0" applyFont="1" applyBorder="1"/>
    <xf numFmtId="0" fontId="28" fillId="0" borderId="38" xfId="0" applyFont="1" applyBorder="1"/>
    <xf numFmtId="0" fontId="28" fillId="0" borderId="34" xfId="0" applyFont="1" applyBorder="1" applyAlignment="1">
      <alignment vertical="center" wrapText="1"/>
    </xf>
    <xf numFmtId="0" fontId="28" fillId="0" borderId="47" xfId="0" applyFont="1" applyBorder="1" applyAlignment="1">
      <alignment vertical="center" wrapText="1"/>
    </xf>
    <xf numFmtId="0" fontId="28" fillId="0" borderId="47" xfId="0" applyFont="1" applyBorder="1" applyAlignment="1">
      <alignment vertical="top" wrapText="1"/>
    </xf>
    <xf numFmtId="0" fontId="28" fillId="0" borderId="47" xfId="0" applyFont="1" applyBorder="1" applyAlignment="1">
      <alignment vertical="center"/>
    </xf>
    <xf numFmtId="0" fontId="47" fillId="0" borderId="65" xfId="3" applyFont="1" applyBorder="1" applyAlignment="1">
      <alignment horizontal="center" vertical="center" wrapText="1"/>
    </xf>
    <xf numFmtId="0" fontId="47" fillId="0" borderId="36" xfId="3" applyFont="1" applyBorder="1" applyAlignment="1">
      <alignment horizontal="center" vertical="center" wrapText="1"/>
    </xf>
    <xf numFmtId="0" fontId="40" fillId="0" borderId="75" xfId="3" applyFont="1" applyBorder="1" applyAlignment="1">
      <alignment horizontal="left" vertical="center" wrapText="1"/>
    </xf>
    <xf numFmtId="0" fontId="40" fillId="0" borderId="72" xfId="3" applyFont="1" applyBorder="1" applyAlignment="1">
      <alignment horizontal="left" vertical="center" wrapText="1"/>
    </xf>
    <xf numFmtId="0" fontId="28" fillId="19" borderId="33" xfId="3" applyFont="1" applyFill="1" applyBorder="1" applyAlignment="1">
      <alignment vertical="center"/>
    </xf>
    <xf numFmtId="0" fontId="28" fillId="19" borderId="11" xfId="3" applyFont="1" applyFill="1" applyAlignment="1">
      <alignment vertical="center"/>
    </xf>
    <xf numFmtId="0" fontId="27" fillId="19" borderId="40" xfId="2" applyFont="1" applyFill="1" applyBorder="1" applyAlignment="1">
      <alignment horizontal="center" vertical="center" wrapText="1"/>
    </xf>
    <xf numFmtId="0" fontId="26" fillId="0" borderId="0" xfId="0" applyFont="1" applyAlignment="1">
      <alignment vertical="center"/>
    </xf>
    <xf numFmtId="0" fontId="26" fillId="0" borderId="33" xfId="2" applyFont="1" applyBorder="1" applyAlignment="1">
      <alignment horizontal="center" vertical="center" wrapText="1"/>
    </xf>
    <xf numFmtId="0" fontId="27" fillId="0" borderId="11" xfId="2" applyFont="1" applyAlignment="1">
      <alignment horizontal="center" vertical="center"/>
    </xf>
    <xf numFmtId="0" fontId="51" fillId="0" borderId="11" xfId="0" applyFont="1" applyBorder="1" applyAlignment="1">
      <alignment horizontal="left" vertical="center" wrapText="1"/>
    </xf>
    <xf numFmtId="0" fontId="27" fillId="0" borderId="51" xfId="0" applyFont="1" applyBorder="1" applyAlignment="1">
      <alignment horizontal="left" vertical="center" wrapText="1"/>
    </xf>
    <xf numFmtId="0" fontId="27" fillId="0" borderId="11" xfId="2" applyFont="1" applyAlignment="1">
      <alignment vertical="center"/>
    </xf>
    <xf numFmtId="0" fontId="51" fillId="0" borderId="51" xfId="0" applyFont="1" applyBorder="1" applyAlignment="1">
      <alignment horizontal="left" vertical="center" wrapText="1"/>
    </xf>
    <xf numFmtId="0" fontId="13" fillId="0" borderId="51" xfId="0" applyFont="1" applyBorder="1" applyAlignment="1">
      <alignment horizontal="left" vertical="center" wrapText="1"/>
    </xf>
    <xf numFmtId="0" fontId="35" fillId="0" borderId="51" xfId="3" applyFont="1" applyBorder="1" applyAlignment="1">
      <alignment horizontal="center" vertical="center"/>
    </xf>
    <xf numFmtId="9" fontId="35" fillId="0" borderId="51" xfId="3" applyNumberFormat="1" applyFont="1" applyBorder="1" applyAlignment="1">
      <alignment horizontal="center" vertical="center"/>
    </xf>
    <xf numFmtId="0" fontId="27" fillId="0" borderId="51" xfId="2" applyFont="1" applyBorder="1" applyAlignment="1">
      <alignment horizontal="center" vertical="center" wrapText="1"/>
    </xf>
    <xf numFmtId="0" fontId="28" fillId="0" borderId="51"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1" fillId="0" borderId="0" xfId="0" applyFont="1"/>
    <xf numFmtId="0" fontId="47" fillId="16" borderId="47" xfId="3" applyFont="1" applyFill="1" applyBorder="1" applyAlignment="1">
      <alignment horizontal="center" vertical="center"/>
    </xf>
    <xf numFmtId="0" fontId="27" fillId="0" borderId="11" xfId="0" applyFont="1" applyBorder="1" applyAlignment="1">
      <alignment horizontal="left" vertical="center" wrapText="1"/>
    </xf>
    <xf numFmtId="0" fontId="27" fillId="0" borderId="11" xfId="0" applyFont="1" applyBorder="1" applyAlignment="1">
      <alignment horizontal="center" vertical="center" wrapText="1"/>
    </xf>
    <xf numFmtId="0" fontId="28" fillId="25" borderId="11" xfId="3" applyFont="1" applyFill="1" applyAlignment="1">
      <alignment vertical="center"/>
    </xf>
    <xf numFmtId="0" fontId="27" fillId="25" borderId="11" xfId="2" applyFont="1" applyFill="1" applyAlignment="1">
      <alignment vertical="center" wrapText="1"/>
    </xf>
    <xf numFmtId="0" fontId="28" fillId="25" borderId="11" xfId="3" applyFont="1" applyFill="1"/>
    <xf numFmtId="0" fontId="26" fillId="25" borderId="0" xfId="0" applyFont="1" applyFill="1" applyAlignment="1">
      <alignment vertical="center"/>
    </xf>
    <xf numFmtId="0" fontId="27" fillId="25" borderId="11" xfId="0" applyFont="1" applyFill="1" applyBorder="1" applyAlignment="1">
      <alignment horizontal="left" vertical="center" wrapText="1"/>
    </xf>
    <xf numFmtId="0" fontId="27" fillId="25" borderId="11" xfId="0" applyFont="1" applyFill="1" applyBorder="1" applyAlignment="1">
      <alignment horizontal="center" vertical="center" wrapText="1"/>
    </xf>
    <xf numFmtId="0" fontId="27" fillId="25" borderId="11" xfId="2" applyFont="1" applyFill="1" applyAlignment="1">
      <alignment horizontal="center" vertical="center"/>
    </xf>
    <xf numFmtId="0" fontId="1" fillId="0" borderId="11" xfId="19"/>
    <xf numFmtId="0" fontId="1" fillId="0" borderId="11" xfId="19" applyAlignment="1">
      <alignment horizontal="center"/>
    </xf>
    <xf numFmtId="0" fontId="37" fillId="0" borderId="47" xfId="12" quotePrefix="1" applyNumberFormat="1" applyBorder="1" applyAlignment="1">
      <alignment horizontal="center" vertical="center" wrapText="1"/>
    </xf>
    <xf numFmtId="0" fontId="37" fillId="0" borderId="47" xfId="12" quotePrefix="1" applyNumberFormat="1" applyBorder="1" applyAlignment="1">
      <alignment horizontal="left" vertical="center" wrapText="1"/>
    </xf>
    <xf numFmtId="37" fontId="37" fillId="0" borderId="47" xfId="11" applyNumberFormat="1" applyBorder="1" applyAlignment="1">
      <alignment horizontal="center" vertical="center"/>
    </xf>
    <xf numFmtId="0" fontId="37" fillId="0" borderId="46" xfId="12" quotePrefix="1" applyNumberFormat="1" applyBorder="1" applyAlignment="1">
      <alignment horizontal="center" vertical="center" wrapText="1"/>
    </xf>
    <xf numFmtId="37" fontId="37" fillId="0" borderId="69" xfId="19" applyNumberFormat="1" applyFont="1" applyBorder="1" applyAlignment="1">
      <alignment horizontal="center" vertical="center"/>
    </xf>
    <xf numFmtId="37" fontId="37" fillId="0" borderId="67" xfId="19" applyNumberFormat="1" applyFont="1" applyBorder="1" applyAlignment="1">
      <alignment horizontal="center" vertical="center"/>
    </xf>
    <xf numFmtId="0" fontId="37" fillId="0" borderId="37" xfId="12" quotePrefix="1" applyNumberFormat="1" applyBorder="1" applyAlignment="1">
      <alignment horizontal="center" vertical="center" wrapText="1"/>
    </xf>
    <xf numFmtId="0" fontId="37" fillId="0" borderId="38" xfId="12" quotePrefix="1" applyNumberFormat="1" applyBorder="1" applyAlignment="1">
      <alignment horizontal="left" vertical="center" wrapText="1"/>
    </xf>
    <xf numFmtId="0" fontId="37" fillId="0" borderId="38" xfId="12" quotePrefix="1" applyNumberFormat="1" applyBorder="1" applyAlignment="1">
      <alignment horizontal="center" vertical="center" wrapText="1"/>
    </xf>
    <xf numFmtId="0" fontId="37" fillId="0" borderId="65" xfId="12" quotePrefix="1" applyNumberFormat="1" applyBorder="1" applyAlignment="1">
      <alignment horizontal="center" vertical="center" wrapText="1"/>
    </xf>
    <xf numFmtId="0" fontId="37" fillId="0" borderId="73" xfId="12" quotePrefix="1" applyNumberFormat="1" applyBorder="1" applyAlignment="1">
      <alignment horizontal="left" vertical="center" wrapText="1"/>
    </xf>
    <xf numFmtId="0" fontId="37" fillId="0" borderId="73" xfId="12" quotePrefix="1" applyNumberFormat="1" applyBorder="1" applyAlignment="1">
      <alignment horizontal="center" vertical="center" wrapText="1"/>
    </xf>
    <xf numFmtId="37" fontId="37" fillId="0" borderId="80" xfId="11" applyNumberFormat="1" applyBorder="1" applyAlignment="1">
      <alignment horizontal="right" vertical="center"/>
    </xf>
    <xf numFmtId="0" fontId="1" fillId="0" borderId="74" xfId="19" applyBorder="1" applyAlignment="1">
      <alignment horizontal="right" wrapText="1"/>
    </xf>
    <xf numFmtId="0" fontId="1" fillId="0" borderId="49" xfId="19" applyBorder="1" applyAlignment="1">
      <alignment horizontal="right" wrapText="1"/>
    </xf>
    <xf numFmtId="0" fontId="1" fillId="0" borderId="49" xfId="19" applyBorder="1" applyAlignment="1">
      <alignment horizontal="right"/>
    </xf>
    <xf numFmtId="37" fontId="37" fillId="0" borderId="87" xfId="11" applyNumberFormat="1" applyBorder="1" applyAlignment="1">
      <alignment horizontal="right" vertical="center"/>
    </xf>
    <xf numFmtId="0" fontId="1" fillId="0" borderId="39" xfId="19" applyBorder="1" applyAlignment="1">
      <alignment horizontal="right"/>
    </xf>
    <xf numFmtId="0" fontId="1" fillId="25" borderId="11" xfId="19" applyFill="1" applyAlignment="1">
      <alignment horizontal="center"/>
    </xf>
    <xf numFmtId="0" fontId="1" fillId="25" borderId="11" xfId="19" applyFill="1"/>
    <xf numFmtId="0" fontId="26" fillId="25" borderId="33" xfId="2" applyFont="1" applyFill="1" applyBorder="1" applyAlignment="1">
      <alignment horizontal="center" vertical="center" wrapText="1"/>
    </xf>
    <xf numFmtId="0" fontId="51" fillId="25" borderId="11" xfId="0" applyFont="1" applyFill="1" applyBorder="1" applyAlignment="1">
      <alignment horizontal="left" vertical="center" wrapText="1"/>
    </xf>
    <xf numFmtId="0" fontId="28" fillId="0" borderId="47" xfId="3" applyFont="1" applyBorder="1" applyAlignment="1">
      <alignment vertical="center"/>
    </xf>
    <xf numFmtId="0" fontId="28" fillId="0" borderId="46" xfId="3" applyFont="1" applyBorder="1" applyAlignment="1">
      <alignment vertical="center"/>
    </xf>
    <xf numFmtId="0" fontId="28" fillId="0" borderId="37" xfId="3" applyFont="1" applyBorder="1" applyAlignment="1">
      <alignment vertical="center"/>
    </xf>
    <xf numFmtId="0" fontId="28" fillId="0" borderId="38" xfId="3" applyFont="1" applyBorder="1" applyAlignment="1">
      <alignment vertical="center"/>
    </xf>
    <xf numFmtId="0" fontId="27" fillId="0" borderId="65" xfId="2" applyFont="1" applyBorder="1" applyAlignment="1">
      <alignment vertical="center" wrapText="1"/>
    </xf>
    <xf numFmtId="0" fontId="28" fillId="0" borderId="73" xfId="3" applyFont="1" applyBorder="1" applyAlignment="1">
      <alignment vertical="center" wrapText="1"/>
    </xf>
    <xf numFmtId="169" fontId="28" fillId="0" borderId="73" xfId="5" applyNumberFormat="1" applyFont="1" applyBorder="1" applyAlignment="1">
      <alignment vertical="center"/>
    </xf>
    <xf numFmtId="169" fontId="28" fillId="0" borderId="74" xfId="5" applyNumberFormat="1" applyFont="1" applyBorder="1" applyAlignment="1">
      <alignment vertical="center"/>
    </xf>
    <xf numFmtId="43" fontId="57" fillId="20" borderId="86" xfId="18" applyFont="1" applyFill="1" applyBorder="1" applyAlignment="1">
      <alignment horizontal="center" vertical="center" wrapText="1"/>
    </xf>
    <xf numFmtId="43" fontId="57" fillId="20" borderId="89" xfId="18" applyFont="1" applyFill="1" applyBorder="1" applyAlignment="1">
      <alignment horizontal="center" vertical="center" wrapText="1"/>
    </xf>
    <xf numFmtId="43" fontId="57" fillId="20" borderId="90" xfId="18" applyFont="1" applyFill="1" applyBorder="1" applyAlignment="1">
      <alignment horizontal="center" vertical="center" wrapText="1"/>
    </xf>
    <xf numFmtId="169" fontId="28" fillId="0" borderId="65" xfId="5" applyNumberFormat="1" applyFont="1" applyBorder="1" applyAlignment="1">
      <alignment vertical="center"/>
    </xf>
    <xf numFmtId="169" fontId="28" fillId="0" borderId="46" xfId="5" applyNumberFormat="1" applyFont="1" applyBorder="1" applyAlignment="1">
      <alignment vertical="center"/>
    </xf>
    <xf numFmtId="169" fontId="28" fillId="0" borderId="37" xfId="5" applyNumberFormat="1" applyFont="1" applyBorder="1" applyAlignment="1">
      <alignment vertical="center"/>
    </xf>
    <xf numFmtId="0" fontId="27" fillId="0" borderId="67" xfId="2" applyFont="1" applyBorder="1" applyAlignment="1">
      <alignment vertical="center" wrapText="1"/>
    </xf>
    <xf numFmtId="0" fontId="27" fillId="0" borderId="69" xfId="2" applyFont="1" applyBorder="1" applyAlignment="1">
      <alignment vertical="center" wrapText="1"/>
    </xf>
    <xf numFmtId="0" fontId="27" fillId="0" borderId="71" xfId="2" applyFont="1" applyBorder="1" applyAlignment="1">
      <alignment vertical="center" wrapText="1"/>
    </xf>
    <xf numFmtId="0" fontId="28" fillId="19" borderId="11" xfId="3" applyFont="1" applyFill="1"/>
    <xf numFmtId="0" fontId="26" fillId="19" borderId="0" xfId="0" applyFont="1" applyFill="1" applyAlignment="1">
      <alignment vertical="center"/>
    </xf>
    <xf numFmtId="0" fontId="28" fillId="19" borderId="11" xfId="3" applyFont="1" applyFill="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51" xfId="3" applyFont="1" applyFill="1" applyBorder="1" applyAlignment="1">
      <alignment horizontal="center" vertical="center" wrapText="1"/>
    </xf>
    <xf numFmtId="0" fontId="27" fillId="16" borderId="51" xfId="3" applyFont="1" applyFill="1" applyBorder="1" applyAlignment="1">
      <alignment horizontal="center" vertical="center" wrapText="1"/>
    </xf>
    <xf numFmtId="0" fontId="26" fillId="19" borderId="45" xfId="2" applyFont="1" applyFill="1" applyBorder="1" applyAlignment="1">
      <alignment vertical="center" wrapText="1"/>
    </xf>
    <xf numFmtId="0" fontId="55" fillId="0" borderId="11" xfId="2" applyFont="1" applyAlignment="1">
      <alignment vertical="center" wrapText="1"/>
    </xf>
    <xf numFmtId="0" fontId="55" fillId="0" borderId="51" xfId="0" applyFont="1" applyBorder="1" applyAlignment="1">
      <alignment horizontal="center" vertical="center"/>
    </xf>
    <xf numFmtId="0" fontId="55" fillId="0" borderId="51" xfId="0" applyFont="1" applyBorder="1" applyAlignment="1">
      <alignment vertical="center"/>
    </xf>
    <xf numFmtId="0" fontId="55" fillId="0" borderId="51" xfId="2" applyFont="1" applyBorder="1" applyAlignment="1">
      <alignment horizontal="center" wrapText="1"/>
    </xf>
    <xf numFmtId="0" fontId="55" fillId="0" borderId="51" xfId="2" applyFont="1" applyBorder="1" applyAlignment="1">
      <alignment horizontal="center" vertical="center" wrapText="1"/>
    </xf>
    <xf numFmtId="0" fontId="55" fillId="0" borderId="51" xfId="2" applyFont="1" applyBorder="1" applyAlignment="1">
      <alignment vertical="center" wrapText="1"/>
    </xf>
    <xf numFmtId="0" fontId="27" fillId="0" borderId="51" xfId="0" applyFont="1" applyBorder="1" applyAlignment="1">
      <alignment vertical="center" wrapText="1"/>
    </xf>
    <xf numFmtId="0" fontId="47" fillId="0" borderId="37" xfId="3" applyFont="1" applyBorder="1" applyAlignment="1">
      <alignment horizontal="center" vertical="center" wrapText="1"/>
    </xf>
    <xf numFmtId="0" fontId="47" fillId="0" borderId="83" xfId="3" applyFont="1" applyBorder="1" applyAlignment="1">
      <alignment horizontal="center" vertical="center" wrapText="1"/>
    </xf>
    <xf numFmtId="0" fontId="47" fillId="0" borderId="84" xfId="3" applyFont="1" applyBorder="1" applyAlignment="1">
      <alignment horizontal="center" vertical="center" wrapText="1"/>
    </xf>
    <xf numFmtId="0" fontId="47" fillId="0" borderId="81" xfId="3" applyFont="1" applyBorder="1" applyAlignment="1">
      <alignment horizontal="center" vertical="center" wrapText="1"/>
    </xf>
    <xf numFmtId="0" fontId="47" fillId="0" borderId="67" xfId="3" applyFont="1" applyBorder="1" applyAlignment="1">
      <alignment horizontal="center" vertical="center" wrapText="1"/>
    </xf>
    <xf numFmtId="0" fontId="47" fillId="0" borderId="71" xfId="3" applyFont="1" applyBorder="1" applyAlignment="1">
      <alignment horizontal="center" vertical="center" wrapText="1"/>
    </xf>
    <xf numFmtId="0" fontId="27" fillId="20" borderId="91" xfId="3" applyFont="1" applyFill="1" applyBorder="1" applyAlignment="1">
      <alignment horizontal="center" vertical="center" wrapText="1"/>
    </xf>
    <xf numFmtId="0" fontId="26" fillId="25" borderId="11" xfId="0" applyFont="1" applyFill="1" applyBorder="1" applyAlignment="1">
      <alignment vertical="center"/>
    </xf>
    <xf numFmtId="0" fontId="26" fillId="0" borderId="51" xfId="0" applyFont="1" applyBorder="1" applyAlignment="1">
      <alignment vertical="center"/>
    </xf>
    <xf numFmtId="0" fontId="58" fillId="20" borderId="38" xfId="19" applyFont="1" applyFill="1" applyBorder="1" applyAlignment="1">
      <alignment horizontal="center" vertical="center" wrapText="1"/>
    </xf>
    <xf numFmtId="0" fontId="1" fillId="0" borderId="83" xfId="19" applyBorder="1" applyAlignment="1">
      <alignment vertical="center"/>
    </xf>
    <xf numFmtId="0" fontId="0" fillId="0" borderId="73" xfId="0" applyBorder="1" applyAlignment="1">
      <alignment vertical="center"/>
    </xf>
    <xf numFmtId="0" fontId="1" fillId="0" borderId="73" xfId="19" applyBorder="1" applyAlignment="1">
      <alignment vertical="center"/>
    </xf>
    <xf numFmtId="0" fontId="1" fillId="0" borderId="73" xfId="19" applyBorder="1" applyAlignment="1">
      <alignment horizontal="right" vertical="center"/>
    </xf>
    <xf numFmtId="0" fontId="1" fillId="0" borderId="50" xfId="19" applyBorder="1" applyAlignment="1">
      <alignment vertical="center"/>
    </xf>
    <xf numFmtId="0" fontId="0" fillId="0" borderId="47" xfId="0" applyBorder="1" applyAlignment="1">
      <alignment vertical="center"/>
    </xf>
    <xf numFmtId="0" fontId="1" fillId="0" borderId="47" xfId="19" applyBorder="1" applyAlignment="1">
      <alignment vertical="center"/>
    </xf>
    <xf numFmtId="0" fontId="1" fillId="0" borderId="84" xfId="19" applyBorder="1" applyAlignment="1">
      <alignment vertical="center"/>
    </xf>
    <xf numFmtId="0" fontId="0" fillId="0" borderId="38" xfId="0" applyBorder="1" applyAlignment="1">
      <alignment vertical="center"/>
    </xf>
    <xf numFmtId="0" fontId="1" fillId="0" borderId="38" xfId="19" applyBorder="1" applyAlignment="1">
      <alignment vertical="center"/>
    </xf>
    <xf numFmtId="0" fontId="1" fillId="0" borderId="86" xfId="19" applyBorder="1" applyAlignment="1">
      <alignment horizontal="right" vertical="center"/>
    </xf>
    <xf numFmtId="0" fontId="26" fillId="20" borderId="51" xfId="2" applyFont="1" applyFill="1" applyBorder="1" applyAlignment="1">
      <alignment vertical="center" wrapText="1"/>
    </xf>
    <xf numFmtId="0" fontId="26" fillId="0" borderId="51" xfId="2" applyFont="1" applyBorder="1" applyAlignment="1">
      <alignment horizontal="center" wrapText="1"/>
    </xf>
    <xf numFmtId="0" fontId="26" fillId="20" borderId="51" xfId="0" applyFont="1" applyFill="1" applyBorder="1" applyAlignment="1">
      <alignment vertical="center"/>
    </xf>
    <xf numFmtId="0" fontId="26" fillId="0" borderId="51" xfId="2" applyFont="1" applyBorder="1" applyAlignment="1">
      <alignment vertical="center" wrapText="1"/>
    </xf>
    <xf numFmtId="0" fontId="26" fillId="0" borderId="41" xfId="0" applyFont="1" applyBorder="1" applyAlignment="1">
      <alignment vertical="center"/>
    </xf>
    <xf numFmtId="0" fontId="58" fillId="16" borderId="37" xfId="19"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18" fillId="20" borderId="53" xfId="3" applyFont="1" applyFill="1" applyBorder="1" applyAlignment="1">
      <alignment vertical="center" wrapText="1"/>
    </xf>
    <xf numFmtId="0" fontId="28" fillId="0" borderId="32" xfId="3" applyFont="1" applyBorder="1" applyAlignment="1">
      <alignment vertical="center" wrapText="1"/>
    </xf>
    <xf numFmtId="0" fontId="18" fillId="0" borderId="59" xfId="3" applyFont="1" applyBorder="1" applyAlignment="1">
      <alignment horizontal="center" vertical="center" wrapText="1"/>
    </xf>
    <xf numFmtId="0" fontId="18" fillId="0" borderId="60" xfId="3" applyFont="1" applyBorder="1" applyAlignment="1">
      <alignment horizontal="center" vertical="center" wrapText="1"/>
    </xf>
    <xf numFmtId="0" fontId="18" fillId="0" borderId="61" xfId="3" applyFont="1" applyBorder="1" applyAlignment="1">
      <alignment horizontal="center" vertical="center" wrapText="1"/>
    </xf>
    <xf numFmtId="0" fontId="18" fillId="20" borderId="53" xfId="3" applyFont="1" applyFill="1" applyBorder="1" applyAlignment="1">
      <alignment horizontal="center" vertical="center" wrapText="1"/>
    </xf>
    <xf numFmtId="9" fontId="18" fillId="0" borderId="78" xfId="3" applyNumberFormat="1" applyFont="1" applyBorder="1" applyAlignment="1">
      <alignment horizontal="center" vertical="center" wrapText="1"/>
    </xf>
    <xf numFmtId="0" fontId="28" fillId="0" borderId="44" xfId="3" applyFont="1" applyBorder="1" applyAlignment="1">
      <alignment horizontal="center" vertical="center" wrapText="1"/>
    </xf>
    <xf numFmtId="0" fontId="59" fillId="0" borderId="51" xfId="3" applyFont="1" applyBorder="1" applyAlignment="1">
      <alignment horizontal="center" vertical="center"/>
    </xf>
    <xf numFmtId="0" fontId="59" fillId="0" borderId="44" xfId="3" applyFont="1" applyBorder="1" applyAlignment="1">
      <alignment horizontal="center" vertical="center" wrapText="1"/>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26" fillId="0" borderId="51" xfId="0" applyFont="1" applyBorder="1" applyAlignment="1">
      <alignment horizontal="left" vertical="center" wrapText="1"/>
    </xf>
    <xf numFmtId="0" fontId="56" fillId="20" borderId="51" xfId="2" applyFont="1" applyFill="1" applyBorder="1" applyAlignment="1">
      <alignment vertical="center" wrapText="1"/>
    </xf>
    <xf numFmtId="0" fontId="56" fillId="20" borderId="51" xfId="0" applyFont="1" applyFill="1" applyBorder="1" applyAlignment="1">
      <alignment vertical="center"/>
    </xf>
    <xf numFmtId="0" fontId="27" fillId="0" borderId="51" xfId="0" applyFont="1" applyBorder="1" applyAlignment="1">
      <alignment horizontal="center" vertical="center"/>
    </xf>
    <xf numFmtId="0" fontId="27" fillId="0" borderId="51" xfId="0" applyFont="1" applyBorder="1" applyAlignment="1">
      <alignment vertical="center"/>
    </xf>
    <xf numFmtId="0" fontId="27" fillId="0" borderId="51" xfId="2" applyFont="1" applyBorder="1" applyAlignment="1">
      <alignment horizontal="center" wrapText="1"/>
    </xf>
    <xf numFmtId="0" fontId="18" fillId="0" borderId="51" xfId="3" applyFont="1" applyBorder="1" applyAlignment="1">
      <alignment vertical="center"/>
    </xf>
    <xf numFmtId="0" fontId="28" fillId="0" borderId="51" xfId="3" applyFont="1" applyBorder="1" applyAlignment="1">
      <alignment vertical="center"/>
    </xf>
    <xf numFmtId="0" fontId="26" fillId="20" borderId="51" xfId="2" applyFont="1" applyFill="1" applyBorder="1" applyAlignment="1">
      <alignment horizontal="center" vertical="center" wrapText="1"/>
    </xf>
    <xf numFmtId="0" fontId="26" fillId="0" borderId="33" xfId="0" applyFont="1" applyBorder="1" applyAlignment="1">
      <alignment horizontal="center" vertical="center"/>
    </xf>
    <xf numFmtId="0" fontId="26" fillId="0" borderId="11" xfId="0" applyFont="1" applyBorder="1" applyAlignment="1">
      <alignment horizontal="center" vertical="center"/>
    </xf>
    <xf numFmtId="0" fontId="26" fillId="25" borderId="0" xfId="0" applyFont="1" applyFill="1" applyAlignment="1">
      <alignment horizontal="center" vertical="center"/>
    </xf>
    <xf numFmtId="37" fontId="37" fillId="0" borderId="73" xfId="11" applyNumberFormat="1" applyBorder="1" applyAlignment="1">
      <alignment horizontal="center" vertical="center"/>
    </xf>
    <xf numFmtId="37" fontId="37" fillId="0" borderId="74" xfId="11" applyNumberFormat="1" applyBorder="1" applyAlignment="1">
      <alignment horizontal="center" vertical="center"/>
    </xf>
    <xf numFmtId="0" fontId="0" fillId="0" borderId="65" xfId="0" applyBorder="1" applyAlignment="1">
      <alignment horizontal="center" vertical="center"/>
    </xf>
    <xf numFmtId="37" fontId="37" fillId="0" borderId="49" xfId="11" applyNumberFormat="1" applyBorder="1" applyAlignment="1">
      <alignment horizontal="center" vertical="center"/>
    </xf>
    <xf numFmtId="0" fontId="0" fillId="0" borderId="46" xfId="0" applyBorder="1" applyAlignment="1">
      <alignment horizontal="center" vertical="center"/>
    </xf>
    <xf numFmtId="37" fontId="37" fillId="0" borderId="38" xfId="11" applyNumberFormat="1" applyBorder="1" applyAlignment="1">
      <alignment horizontal="center" vertical="center"/>
    </xf>
    <xf numFmtId="37" fontId="37" fillId="0" borderId="39" xfId="11" applyNumberFormat="1" applyBorder="1" applyAlignment="1">
      <alignment horizontal="center" vertical="center"/>
    </xf>
    <xf numFmtId="0" fontId="0" fillId="0" borderId="37" xfId="0" applyBorder="1" applyAlignment="1">
      <alignment horizontal="center" vertical="center"/>
    </xf>
    <xf numFmtId="0" fontId="27" fillId="20" borderId="32" xfId="2" applyFont="1" applyFill="1" applyBorder="1" applyAlignment="1">
      <alignment horizontal="left" vertical="center" wrapText="1"/>
    </xf>
    <xf numFmtId="0" fontId="55" fillId="0" borderId="43" xfId="2" applyFont="1" applyBorder="1" applyAlignment="1">
      <alignment horizontal="center" vertical="center" wrapText="1"/>
    </xf>
    <xf numFmtId="0" fontId="55" fillId="0" borderId="45" xfId="2" applyFont="1" applyBorder="1" applyAlignment="1">
      <alignment horizontal="center" vertical="center" wrapText="1"/>
    </xf>
    <xf numFmtId="0" fontId="32" fillId="0" borderId="47" xfId="20" applyFont="1" applyBorder="1" applyAlignment="1">
      <alignment horizontal="left" vertical="center" wrapText="1"/>
    </xf>
    <xf numFmtId="0" fontId="60" fillId="0" borderId="11" xfId="20" applyFont="1" applyAlignment="1">
      <alignment horizontal="left" vertical="top"/>
    </xf>
    <xf numFmtId="1" fontId="60" fillId="0" borderId="1" xfId="20" applyNumberFormat="1" applyFont="1" applyBorder="1" applyAlignment="1">
      <alignment horizontal="center" vertical="center" shrinkToFit="1"/>
    </xf>
    <xf numFmtId="0" fontId="32" fillId="0" borderId="1" xfId="20" applyFont="1" applyBorder="1" applyAlignment="1">
      <alignment horizontal="center" vertical="center" wrapText="1"/>
    </xf>
    <xf numFmtId="0" fontId="60" fillId="27" borderId="11" xfId="20" applyFont="1" applyFill="1" applyAlignment="1">
      <alignment horizontal="left" vertical="top" wrapText="1"/>
    </xf>
    <xf numFmtId="0" fontId="60" fillId="27" borderId="11" xfId="20" applyFont="1" applyFill="1" applyAlignment="1">
      <alignment horizontal="left" vertical="top"/>
    </xf>
    <xf numFmtId="0" fontId="60" fillId="0" borderId="11" xfId="20" applyFont="1" applyAlignment="1">
      <alignment horizontal="left" vertical="top" wrapText="1"/>
    </xf>
    <xf numFmtId="0" fontId="55" fillId="0" borderId="11" xfId="2" applyFont="1" applyAlignment="1">
      <alignment horizontal="center" vertical="center" wrapText="1"/>
    </xf>
    <xf numFmtId="0" fontId="61" fillId="16" borderId="1" xfId="20" applyFont="1" applyFill="1" applyBorder="1" applyAlignment="1">
      <alignment horizontal="center" vertical="center" wrapText="1"/>
    </xf>
    <xf numFmtId="0" fontId="27" fillId="0" borderId="11" xfId="0" applyFont="1" applyBorder="1" applyAlignment="1">
      <alignment vertical="center" wrapText="1"/>
    </xf>
    <xf numFmtId="0" fontId="47" fillId="0" borderId="66" xfId="3" applyFont="1" applyBorder="1" applyAlignment="1">
      <alignment horizontal="center" vertical="center" wrapText="1"/>
    </xf>
    <xf numFmtId="0" fontId="47" fillId="0" borderId="93" xfId="3" applyFont="1" applyBorder="1" applyAlignment="1">
      <alignment horizontal="center" vertical="center" wrapText="1"/>
    </xf>
    <xf numFmtId="169" fontId="28" fillId="0" borderId="73" xfId="5" applyNumberFormat="1" applyFont="1" applyBorder="1" applyAlignment="1">
      <alignment horizontal="center" vertical="center"/>
    </xf>
    <xf numFmtId="169" fontId="28" fillId="0" borderId="74" xfId="5" applyNumberFormat="1" applyFont="1" applyBorder="1" applyAlignment="1">
      <alignment horizontal="center" vertical="center"/>
    </xf>
    <xf numFmtId="43" fontId="47" fillId="20" borderId="47" xfId="18" applyFont="1" applyFill="1" applyBorder="1" applyAlignment="1">
      <alignment horizontal="center"/>
    </xf>
    <xf numFmtId="43" fontId="47" fillId="24" borderId="47" xfId="18" applyFont="1" applyFill="1" applyBorder="1" applyAlignment="1">
      <alignment horizontal="center" vertical="center"/>
    </xf>
    <xf numFmtId="0" fontId="32" fillId="0" borderId="47" xfId="20" applyFont="1" applyBorder="1" applyAlignment="1">
      <alignment vertical="center" wrapText="1"/>
    </xf>
    <xf numFmtId="0" fontId="32" fillId="0" borderId="12" xfId="20" applyFont="1" applyBorder="1" applyAlignment="1">
      <alignment vertical="center" wrapText="1"/>
    </xf>
    <xf numFmtId="0" fontId="40" fillId="0" borderId="95" xfId="3" applyFont="1" applyBorder="1" applyAlignment="1">
      <alignment horizontal="left" vertical="center" wrapText="1"/>
    </xf>
    <xf numFmtId="0" fontId="47" fillId="0" borderId="77" xfId="3" applyFont="1" applyBorder="1" applyAlignment="1">
      <alignment horizontal="center" vertical="center" wrapText="1"/>
    </xf>
    <xf numFmtId="0" fontId="47" fillId="0" borderId="96" xfId="3" applyFont="1" applyBorder="1" applyAlignment="1">
      <alignment horizontal="center" vertical="center" wrapText="1"/>
    </xf>
    <xf numFmtId="0" fontId="47" fillId="0" borderId="47" xfId="3" applyFont="1" applyBorder="1" applyAlignment="1">
      <alignment horizontal="center" vertical="center" wrapText="1"/>
    </xf>
    <xf numFmtId="0" fontId="28" fillId="25" borderId="47" xfId="3" applyFont="1" applyFill="1" applyBorder="1" applyAlignment="1">
      <alignment vertical="center"/>
    </xf>
    <xf numFmtId="0" fontId="47" fillId="0" borderId="97" xfId="3" applyFont="1" applyBorder="1" applyAlignment="1">
      <alignment horizontal="center" vertical="center" wrapText="1"/>
    </xf>
    <xf numFmtId="0" fontId="28" fillId="0" borderId="39" xfId="3" applyFont="1" applyBorder="1" applyAlignment="1">
      <alignment vertical="center"/>
    </xf>
    <xf numFmtId="0" fontId="28" fillId="25" borderId="37" xfId="3" applyFont="1" applyFill="1" applyBorder="1" applyAlignment="1">
      <alignment vertical="center"/>
    </xf>
    <xf numFmtId="0" fontId="28" fillId="25" borderId="39" xfId="3" applyFont="1" applyFill="1" applyBorder="1" applyAlignment="1">
      <alignment vertical="center"/>
    </xf>
    <xf numFmtId="0" fontId="40" fillId="0" borderId="63" xfId="3" applyFont="1" applyBorder="1" applyAlignment="1">
      <alignment horizontal="left" vertical="center" wrapText="1"/>
    </xf>
    <xf numFmtId="0" fontId="40" fillId="0" borderId="68" xfId="3" applyFont="1" applyBorder="1" applyAlignment="1">
      <alignment horizontal="left" vertical="center" wrapText="1"/>
    </xf>
    <xf numFmtId="0" fontId="40" fillId="0" borderId="79" xfId="3" applyFont="1" applyBorder="1" applyAlignment="1">
      <alignment horizontal="left" vertical="center" wrapText="1"/>
    </xf>
    <xf numFmtId="0" fontId="47" fillId="19" borderId="11" xfId="3" applyFont="1" applyFill="1" applyAlignment="1">
      <alignment horizontal="center" vertical="center" wrapText="1"/>
    </xf>
    <xf numFmtId="0" fontId="47" fillId="0" borderId="38" xfId="3" applyFont="1" applyBorder="1" applyAlignment="1">
      <alignment horizontal="center" vertical="center" wrapText="1"/>
    </xf>
    <xf numFmtId="0" fontId="47" fillId="0" borderId="39" xfId="3" applyFont="1" applyBorder="1" applyAlignment="1">
      <alignment horizontal="center" vertical="center" wrapText="1"/>
    </xf>
    <xf numFmtId="0" fontId="40" fillId="0" borderId="47" xfId="3" applyFont="1" applyBorder="1" applyAlignment="1">
      <alignment horizontal="left" vertical="center" wrapText="1"/>
    </xf>
    <xf numFmtId="0" fontId="27" fillId="28" borderId="47" xfId="3" applyFont="1" applyFill="1"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0" applyFont="1" applyBorder="1" applyAlignment="1">
      <alignment horizontal="center"/>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34" fillId="0" borderId="47" xfId="3" applyFont="1" applyBorder="1" applyAlignment="1">
      <alignment horizontal="center" vertical="center"/>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10" fontId="34" fillId="0" borderId="51" xfId="3" applyNumberFormat="1" applyFont="1" applyBorder="1" applyAlignment="1">
      <alignment horizontal="center" vertical="center"/>
    </xf>
    <xf numFmtId="9" fontId="47" fillId="20" borderId="47" xfId="18" applyNumberFormat="1" applyFont="1" applyFill="1" applyBorder="1" applyAlignment="1">
      <alignment horizontal="center"/>
    </xf>
    <xf numFmtId="10" fontId="34" fillId="0" borderId="33" xfId="1" applyNumberFormat="1" applyFont="1" applyBorder="1" applyAlignment="1">
      <alignment horizontal="center" vertical="center"/>
    </xf>
    <xf numFmtId="10" fontId="28" fillId="0" borderId="11" xfId="3" applyNumberFormat="1" applyFont="1" applyAlignment="1">
      <alignment vertical="center"/>
    </xf>
    <xf numFmtId="10" fontId="34" fillId="0" borderId="36" xfId="1" applyNumberFormat="1" applyFont="1" applyBorder="1" applyAlignment="1">
      <alignment horizontal="center" vertical="center"/>
    </xf>
    <xf numFmtId="10" fontId="34" fillId="0" borderId="11" xfId="1" applyNumberFormat="1" applyFont="1" applyBorder="1" applyAlignment="1">
      <alignment horizontal="center" vertical="center"/>
    </xf>
    <xf numFmtId="10" fontId="47" fillId="20" borderId="47" xfId="1" applyNumberFormat="1" applyFont="1" applyFill="1" applyBorder="1" applyAlignment="1">
      <alignment horizontal="center" vertical="center"/>
    </xf>
    <xf numFmtId="0" fontId="26" fillId="0" borderId="11" xfId="19" applyFont="1" applyAlignment="1">
      <alignment vertical="center"/>
    </xf>
    <xf numFmtId="0" fontId="51" fillId="0" borderId="11" xfId="19" applyFont="1" applyAlignment="1">
      <alignment horizontal="left" vertical="center" wrapText="1"/>
    </xf>
    <xf numFmtId="0" fontId="55" fillId="0" borderId="51" xfId="19" applyFont="1" applyBorder="1" applyAlignment="1">
      <alignment horizontal="center" vertical="center"/>
    </xf>
    <xf numFmtId="14" fontId="55" fillId="0" borderId="51" xfId="19" applyNumberFormat="1" applyFont="1" applyBorder="1" applyAlignment="1">
      <alignment vertical="center"/>
    </xf>
    <xf numFmtId="0" fontId="55" fillId="0" borderId="51" xfId="19" applyFont="1" applyBorder="1" applyAlignment="1">
      <alignment vertical="center"/>
    </xf>
    <xf numFmtId="0" fontId="26" fillId="0" borderId="51" xfId="19" applyFont="1" applyBorder="1" applyAlignment="1">
      <alignment horizontal="left" vertical="center" wrapText="1"/>
    </xf>
    <xf numFmtId="0" fontId="56" fillId="20" borderId="51" xfId="19" applyFont="1" applyFill="1" applyBorder="1" applyAlignment="1">
      <alignment vertical="center"/>
    </xf>
    <xf numFmtId="0" fontId="30" fillId="0" borderId="11" xfId="22" applyFont="1" applyAlignment="1">
      <alignment horizontal="center" vertical="center"/>
    </xf>
    <xf numFmtId="0" fontId="18" fillId="0" borderId="11" xfId="22" applyFont="1" applyAlignment="1">
      <alignment horizontal="center" vertical="center" wrapText="1"/>
    </xf>
    <xf numFmtId="0" fontId="28" fillId="0" borderId="11" xfId="22" applyFont="1" applyAlignment="1">
      <alignment horizontal="center" vertical="center"/>
    </xf>
    <xf numFmtId="0" fontId="28" fillId="0" borderId="11" xfId="22" applyFont="1" applyAlignment="1">
      <alignment vertical="center"/>
    </xf>
    <xf numFmtId="0" fontId="28" fillId="19" borderId="33" xfId="22" applyFont="1" applyFill="1" applyBorder="1" applyAlignment="1">
      <alignment vertical="center"/>
    </xf>
    <xf numFmtId="0" fontId="28" fillId="19" borderId="11" xfId="22" applyFont="1" applyFill="1" applyAlignment="1">
      <alignment vertical="center"/>
    </xf>
    <xf numFmtId="169" fontId="28" fillId="0" borderId="47" xfId="23" applyNumberFormat="1" applyFont="1" applyBorder="1" applyAlignment="1">
      <alignment vertical="center"/>
    </xf>
    <xf numFmtId="169" fontId="28" fillId="0" borderId="34" xfId="23" applyNumberFormat="1" applyFont="1" applyBorder="1" applyAlignment="1">
      <alignment vertical="center"/>
    </xf>
    <xf numFmtId="169" fontId="28" fillId="0" borderId="35" xfId="23" applyNumberFormat="1" applyFont="1" applyBorder="1" applyAlignment="1">
      <alignment vertical="center"/>
    </xf>
    <xf numFmtId="9" fontId="28" fillId="0" borderId="49" xfId="24" applyFont="1" applyBorder="1" applyAlignment="1">
      <alignment vertical="center"/>
    </xf>
    <xf numFmtId="169" fontId="28" fillId="0" borderId="49" xfId="23" applyNumberFormat="1" applyFont="1" applyBorder="1" applyAlignment="1">
      <alignment vertical="center"/>
    </xf>
    <xf numFmtId="169" fontId="28" fillId="0" borderId="38" xfId="23" applyNumberFormat="1" applyFont="1" applyBorder="1" applyAlignment="1">
      <alignment vertical="center"/>
    </xf>
    <xf numFmtId="169" fontId="28" fillId="0" borderId="39" xfId="23" applyNumberFormat="1" applyFont="1" applyBorder="1" applyAlignment="1">
      <alignment vertical="center"/>
    </xf>
    <xf numFmtId="0" fontId="28" fillId="0" borderId="11" xfId="22" applyFont="1"/>
    <xf numFmtId="0" fontId="36" fillId="0" borderId="11" xfId="22" applyFont="1" applyAlignment="1">
      <alignment vertical="center"/>
    </xf>
    <xf numFmtId="0" fontId="18" fillId="0" borderId="11" xfId="22" applyFont="1" applyAlignment="1">
      <alignment vertical="center"/>
    </xf>
    <xf numFmtId="0" fontId="28" fillId="0" borderId="11" xfId="22" applyFont="1" applyAlignment="1">
      <alignment horizontal="center" vertical="center" wrapText="1"/>
    </xf>
    <xf numFmtId="41" fontId="26" fillId="0" borderId="47" xfId="21" applyFont="1" applyFill="1" applyBorder="1" applyAlignment="1">
      <alignment horizontal="center" vertical="center" wrapText="1"/>
    </xf>
    <xf numFmtId="9" fontId="26" fillId="0" borderId="47" xfId="24" applyFont="1" applyFill="1" applyBorder="1" applyAlignment="1">
      <alignment horizontal="center" vertical="center" wrapText="1"/>
    </xf>
    <xf numFmtId="173" fontId="26" fillId="0" borderId="47" xfId="21" applyNumberFormat="1" applyFont="1" applyFill="1" applyBorder="1" applyAlignment="1">
      <alignment horizontal="center" vertical="center" wrapText="1"/>
    </xf>
    <xf numFmtId="174" fontId="34" fillId="0" borderId="33" xfId="1" applyNumberFormat="1" applyFont="1" applyBorder="1" applyAlignment="1">
      <alignment horizontal="center" vertical="center"/>
    </xf>
    <xf numFmtId="0" fontId="64" fillId="0" borderId="98" xfId="0" applyFont="1" applyBorder="1" applyAlignment="1">
      <alignment wrapText="1"/>
    </xf>
    <xf numFmtId="169" fontId="28" fillId="0" borderId="83" xfId="5" applyNumberFormat="1" applyFont="1" applyBorder="1" applyAlignment="1">
      <alignment horizontal="center" vertical="center"/>
    </xf>
    <xf numFmtId="169" fontId="28" fillId="0" borderId="50" xfId="5" applyNumberFormat="1" applyFont="1" applyBorder="1" applyAlignment="1">
      <alignment vertical="center"/>
    </xf>
    <xf numFmtId="0" fontId="65" fillId="0" borderId="1" xfId="0" applyFont="1" applyBorder="1" applyAlignment="1">
      <alignment horizontal="center" vertical="center" wrapText="1"/>
    </xf>
    <xf numFmtId="0" fontId="27" fillId="0" borderId="59" xfId="2" applyFont="1" applyBorder="1" applyAlignment="1">
      <alignment vertical="center" wrapText="1"/>
    </xf>
    <xf numFmtId="0" fontId="27" fillId="0" borderId="1" xfId="2" applyFont="1" applyBorder="1" applyAlignment="1">
      <alignment vertical="center" wrapText="1"/>
    </xf>
    <xf numFmtId="0" fontId="8" fillId="2" borderId="11" xfId="0" applyFont="1" applyFill="1" applyBorder="1"/>
    <xf numFmtId="0" fontId="9" fillId="2" borderId="11" xfId="0" applyFont="1" applyFill="1" applyBorder="1" applyAlignment="1">
      <alignment horizontal="left"/>
    </xf>
    <xf numFmtId="166" fontId="4" fillId="2" borderId="11" xfId="0" applyNumberFormat="1" applyFont="1" applyFill="1" applyBorder="1"/>
    <xf numFmtId="0" fontId="11" fillId="2" borderId="11" xfId="0" applyFont="1" applyFill="1" applyBorder="1" applyAlignment="1">
      <alignment horizontal="center" vertical="center"/>
    </xf>
    <xf numFmtId="0" fontId="4" fillId="2" borderId="11" xfId="0" applyFont="1" applyFill="1" applyBorder="1"/>
    <xf numFmtId="0" fontId="9" fillId="2" borderId="11" xfId="0" applyFont="1" applyFill="1" applyBorder="1" applyAlignment="1">
      <alignment horizontal="left" vertical="top"/>
    </xf>
    <xf numFmtId="165" fontId="8" fillId="2" borderId="11" xfId="0" applyNumberFormat="1" applyFont="1" applyFill="1" applyBorder="1"/>
    <xf numFmtId="0" fontId="12" fillId="8" borderId="11" xfId="0" applyFont="1" applyFill="1" applyBorder="1" applyAlignment="1">
      <alignment vertical="center"/>
    </xf>
    <xf numFmtId="0" fontId="12" fillId="8" borderId="26" xfId="0" applyFont="1" applyFill="1" applyBorder="1" applyAlignment="1">
      <alignment horizontal="center" vertical="center" wrapText="1"/>
    </xf>
    <xf numFmtId="0" fontId="14" fillId="2" borderId="14" xfId="0" applyFont="1" applyFill="1" applyBorder="1" applyAlignment="1">
      <alignment horizontal="center" vertical="center"/>
    </xf>
    <xf numFmtId="0" fontId="14" fillId="2" borderId="11" xfId="0" applyFont="1" applyFill="1" applyBorder="1" applyAlignment="1">
      <alignment horizontal="center" vertical="center"/>
    </xf>
    <xf numFmtId="0" fontId="15" fillId="8" borderId="11" xfId="0" applyFont="1" applyFill="1" applyBorder="1" applyAlignment="1">
      <alignment horizontal="left" vertical="center"/>
    </xf>
    <xf numFmtId="0" fontId="15" fillId="8" borderId="13" xfId="0" applyFont="1" applyFill="1" applyBorder="1" applyAlignment="1">
      <alignment horizontal="left" vertical="center"/>
    </xf>
    <xf numFmtId="0" fontId="12" fillId="8" borderId="19" xfId="0" applyFont="1" applyFill="1" applyBorder="1" applyAlignment="1">
      <alignment vertical="center"/>
    </xf>
    <xf numFmtId="0" fontId="12" fillId="8" borderId="13" xfId="0" applyFont="1" applyFill="1" applyBorder="1" applyAlignment="1">
      <alignment vertical="center"/>
    </xf>
    <xf numFmtId="0" fontId="12" fillId="2" borderId="13" xfId="0" applyFont="1" applyFill="1" applyBorder="1" applyAlignment="1">
      <alignment vertical="center"/>
    </xf>
    <xf numFmtId="0" fontId="12" fillId="8" borderId="11" xfId="0" applyFont="1" applyFill="1" applyBorder="1" applyAlignment="1">
      <alignment horizontal="center" vertical="center"/>
    </xf>
    <xf numFmtId="0" fontId="15" fillId="2" borderId="11" xfId="0" applyFont="1" applyFill="1" applyBorder="1" applyAlignment="1">
      <alignment horizontal="left" vertical="center"/>
    </xf>
    <xf numFmtId="0" fontId="15" fillId="8" borderId="13" xfId="0" applyFont="1" applyFill="1" applyBorder="1" applyAlignment="1">
      <alignment vertical="center"/>
    </xf>
    <xf numFmtId="0" fontId="15" fillId="8" borderId="11" xfId="0" applyFont="1" applyFill="1" applyBorder="1" applyAlignment="1">
      <alignment vertical="center"/>
    </xf>
    <xf numFmtId="0" fontId="15" fillId="2" borderId="11" xfId="0" applyFont="1" applyFill="1" applyBorder="1" applyAlignment="1">
      <alignment vertical="center"/>
    </xf>
    <xf numFmtId="0" fontId="12" fillId="8" borderId="11" xfId="0" applyFont="1" applyFill="1" applyBorder="1" applyAlignment="1">
      <alignment horizontal="left" vertical="center"/>
    </xf>
    <xf numFmtId="0" fontId="12" fillId="8" borderId="13" xfId="0" applyFont="1" applyFill="1" applyBorder="1" applyAlignment="1">
      <alignment horizontal="center" vertical="center"/>
    </xf>
    <xf numFmtId="0" fontId="15" fillId="8" borderId="24" xfId="0" applyFont="1" applyFill="1" applyBorder="1" applyAlignment="1">
      <alignment vertical="center"/>
    </xf>
    <xf numFmtId="0" fontId="15" fillId="8" borderId="24" xfId="0" applyFont="1" applyFill="1" applyBorder="1" applyAlignment="1">
      <alignment horizontal="left" vertical="center"/>
    </xf>
    <xf numFmtId="0" fontId="12" fillId="8" borderId="24" xfId="0" applyFont="1" applyFill="1" applyBorder="1" applyAlignment="1">
      <alignment vertical="center"/>
    </xf>
    <xf numFmtId="0" fontId="15" fillId="8" borderId="11" xfId="0" applyFont="1" applyFill="1" applyBorder="1" applyAlignment="1">
      <alignment horizontal="right" vertical="center"/>
    </xf>
    <xf numFmtId="0" fontId="14" fillId="8" borderId="11" xfId="0" applyFont="1" applyFill="1" applyBorder="1" applyAlignment="1">
      <alignment vertical="center"/>
    </xf>
    <xf numFmtId="0" fontId="15" fillId="2" borderId="11" xfId="0" applyFont="1" applyFill="1" applyBorder="1" applyAlignment="1">
      <alignment horizontal="center" vertical="center"/>
    </xf>
    <xf numFmtId="0" fontId="15" fillId="2" borderId="13" xfId="0" applyFont="1" applyFill="1" applyBorder="1" applyAlignment="1">
      <alignment vertical="center"/>
    </xf>
    <xf numFmtId="0" fontId="15" fillId="2" borderId="11" xfId="0" applyFont="1" applyFill="1" applyBorder="1" applyAlignment="1">
      <alignment vertical="center" wrapText="1"/>
    </xf>
    <xf numFmtId="0" fontId="15" fillId="2" borderId="13" xfId="0" applyFont="1" applyFill="1" applyBorder="1" applyAlignment="1">
      <alignment vertical="center" wrapText="1"/>
    </xf>
    <xf numFmtId="0" fontId="12" fillId="2" borderId="11" xfId="0" applyFont="1" applyFill="1" applyBorder="1" applyAlignment="1">
      <alignment vertical="center"/>
    </xf>
    <xf numFmtId="0" fontId="12" fillId="2" borderId="24" xfId="0" applyFont="1" applyFill="1" applyBorder="1" applyAlignment="1">
      <alignment vertical="center"/>
    </xf>
    <xf numFmtId="0" fontId="12" fillId="8" borderId="11" xfId="0" applyFont="1" applyFill="1" applyBorder="1" applyAlignment="1">
      <alignment vertical="center" wrapText="1"/>
    </xf>
    <xf numFmtId="0" fontId="12" fillId="8" borderId="26" xfId="0" applyFont="1" applyFill="1" applyBorder="1" applyAlignment="1">
      <alignment vertical="center"/>
    </xf>
    <xf numFmtId="0" fontId="12" fillId="8" borderId="25" xfId="0" applyFont="1" applyFill="1" applyBorder="1" applyAlignment="1">
      <alignment vertical="center"/>
    </xf>
    <xf numFmtId="0" fontId="15" fillId="8" borderId="11" xfId="0" applyFont="1" applyFill="1" applyBorder="1" applyAlignment="1">
      <alignment horizontal="center" vertical="center" wrapText="1"/>
    </xf>
    <xf numFmtId="0" fontId="15" fillId="8" borderId="11" xfId="0" applyFont="1" applyFill="1" applyBorder="1" applyAlignment="1">
      <alignment horizontal="left" vertical="center" wrapText="1"/>
    </xf>
    <xf numFmtId="0" fontId="15" fillId="8" borderId="11" xfId="0" applyFont="1" applyFill="1" applyBorder="1" applyAlignment="1">
      <alignment horizontal="right" vertical="center" wrapText="1"/>
    </xf>
    <xf numFmtId="0" fontId="17" fillId="8" borderId="11" xfId="0" applyFont="1" applyFill="1" applyBorder="1" applyAlignment="1">
      <alignment vertical="center"/>
    </xf>
    <xf numFmtId="0" fontId="18" fillId="0" borderId="11" xfId="3" applyFont="1" applyAlignment="1">
      <alignment horizontal="center" vertical="center" wrapText="1"/>
    </xf>
    <xf numFmtId="0" fontId="12" fillId="6" borderId="11" xfId="0" applyFont="1" applyFill="1" applyBorder="1" applyAlignment="1">
      <alignment vertical="center"/>
    </xf>
    <xf numFmtId="0" fontId="19" fillId="8" borderId="11" xfId="0" applyFont="1" applyFill="1" applyBorder="1" applyAlignment="1">
      <alignment vertical="center"/>
    </xf>
    <xf numFmtId="0" fontId="34" fillId="0" borderId="51" xfId="3" applyFont="1" applyBorder="1" applyAlignment="1">
      <alignment horizontal="center" vertical="center" wrapText="1"/>
    </xf>
    <xf numFmtId="0" fontId="27" fillId="20" borderId="30" xfId="2" applyFont="1" applyFill="1" applyBorder="1" applyAlignment="1">
      <alignment vertical="center" wrapText="1"/>
    </xf>
    <xf numFmtId="0" fontId="27" fillId="20" borderId="32" xfId="2" applyFont="1" applyFill="1" applyBorder="1" applyAlignment="1">
      <alignment vertical="center" wrapText="1"/>
    </xf>
    <xf numFmtId="2" fontId="28" fillId="0" borderId="104" xfId="5" applyNumberFormat="1" applyFont="1" applyBorder="1" applyAlignment="1">
      <alignment vertical="center"/>
    </xf>
    <xf numFmtId="169" fontId="28" fillId="0" borderId="70" xfId="5" applyNumberFormat="1" applyFont="1" applyBorder="1" applyAlignment="1">
      <alignment vertical="center"/>
    </xf>
    <xf numFmtId="169" fontId="28" fillId="0" borderId="84" xfId="5" applyNumberFormat="1" applyFont="1" applyBorder="1" applyAlignment="1">
      <alignment vertical="center"/>
    </xf>
    <xf numFmtId="2" fontId="28" fillId="0" borderId="61" xfId="5" applyNumberFormat="1" applyFont="1" applyBorder="1" applyAlignment="1">
      <alignment vertical="center"/>
    </xf>
    <xf numFmtId="0" fontId="47" fillId="29" borderId="53" xfId="0" applyFont="1" applyFill="1" applyBorder="1" applyAlignment="1">
      <alignment wrapText="1"/>
    </xf>
    <xf numFmtId="0" fontId="67" fillId="0" borderId="44" xfId="0" applyFont="1" applyBorder="1"/>
    <xf numFmtId="0" fontId="66" fillId="0" borderId="44" xfId="0" applyFont="1" applyBorder="1"/>
    <xf numFmtId="0" fontId="47" fillId="29" borderId="36" xfId="0" applyFont="1" applyFill="1" applyBorder="1" applyAlignment="1">
      <alignment wrapText="1"/>
    </xf>
    <xf numFmtId="0" fontId="47" fillId="29" borderId="44" xfId="0" applyFont="1" applyFill="1" applyBorder="1" applyAlignment="1">
      <alignment wrapText="1"/>
    </xf>
    <xf numFmtId="0" fontId="66" fillId="0" borderId="44" xfId="0" applyFont="1" applyBorder="1" applyAlignment="1">
      <alignment wrapText="1"/>
    </xf>
    <xf numFmtId="0" fontId="66" fillId="0" borderId="45" xfId="0" applyFont="1" applyBorder="1"/>
    <xf numFmtId="0" fontId="66" fillId="0" borderId="53" xfId="0" applyFont="1" applyBorder="1"/>
    <xf numFmtId="0" fontId="68" fillId="0" borderId="11" xfId="0" applyFont="1" applyBorder="1"/>
    <xf numFmtId="0" fontId="47" fillId="29" borderId="73" xfId="0" applyFont="1" applyFill="1" applyBorder="1" applyAlignment="1">
      <alignment wrapText="1"/>
    </xf>
    <xf numFmtId="0" fontId="47" fillId="30" borderId="83" xfId="0" applyFont="1" applyFill="1" applyBorder="1"/>
    <xf numFmtId="0" fontId="47" fillId="29" borderId="83" xfId="0" applyFont="1" applyFill="1" applyBorder="1"/>
    <xf numFmtId="10" fontId="47" fillId="29" borderId="83" xfId="0" applyNumberFormat="1" applyFont="1" applyFill="1" applyBorder="1"/>
    <xf numFmtId="0" fontId="47" fillId="31" borderId="83" xfId="0" applyFont="1" applyFill="1" applyBorder="1"/>
    <xf numFmtId="0" fontId="47" fillId="29" borderId="73" xfId="0" applyFont="1" applyFill="1" applyBorder="1"/>
    <xf numFmtId="9" fontId="67" fillId="32" borderId="83" xfId="0" applyNumberFormat="1" applyFont="1" applyFill="1" applyBorder="1"/>
    <xf numFmtId="0" fontId="70" fillId="0" borderId="0" xfId="0" applyFont="1" applyAlignment="1">
      <alignment wrapText="1"/>
    </xf>
    <xf numFmtId="0" fontId="1" fillId="0" borderId="84" xfId="19" applyBorder="1" applyAlignment="1">
      <alignment vertical="center" wrapText="1"/>
    </xf>
    <xf numFmtId="9" fontId="47" fillId="33" borderId="47" xfId="3" applyNumberFormat="1" applyFont="1" applyFill="1" applyBorder="1" applyAlignment="1">
      <alignment horizontal="center" vertical="center"/>
    </xf>
    <xf numFmtId="0" fontId="34" fillId="0" borderId="30" xfId="3" applyFont="1" applyBorder="1" applyAlignment="1">
      <alignment horizontal="center" vertical="center"/>
    </xf>
    <xf numFmtId="0" fontId="47" fillId="20" borderId="42" xfId="3" applyFont="1" applyFill="1" applyBorder="1" applyAlignment="1">
      <alignment horizontal="center" vertical="center" wrapText="1"/>
    </xf>
    <xf numFmtId="0" fontId="47" fillId="20" borderId="44" xfId="3" applyFont="1" applyFill="1" applyBorder="1" applyAlignment="1">
      <alignment horizontal="center" vertical="center" wrapText="1"/>
    </xf>
    <xf numFmtId="0" fontId="34" fillId="0" borderId="104" xfId="3" applyFont="1" applyBorder="1" applyAlignment="1">
      <alignment horizontal="center" vertical="center" wrapText="1"/>
    </xf>
    <xf numFmtId="0" fontId="34" fillId="0" borderId="11" xfId="3" applyFont="1" applyAlignment="1">
      <alignment vertical="center" wrapText="1"/>
    </xf>
    <xf numFmtId="0" fontId="66" fillId="0" borderId="32" xfId="0" applyFont="1" applyBorder="1" applyAlignment="1">
      <alignment wrapText="1"/>
    </xf>
    <xf numFmtId="0" fontId="33" fillId="0" borderId="44" xfId="16" applyBorder="1" applyAlignment="1">
      <alignment horizontal="center" vertical="center" wrapText="1"/>
    </xf>
    <xf numFmtId="169" fontId="28" fillId="0" borderId="65" xfId="23" applyNumberFormat="1" applyFont="1" applyBorder="1" applyAlignment="1">
      <alignment vertical="center"/>
    </xf>
    <xf numFmtId="169" fontId="28" fillId="0" borderId="73" xfId="23" applyNumberFormat="1" applyFont="1" applyBorder="1" applyAlignment="1">
      <alignment vertical="center"/>
    </xf>
    <xf numFmtId="169" fontId="28" fillId="0" borderId="46" xfId="23" applyNumberFormat="1" applyFont="1" applyBorder="1" applyAlignment="1">
      <alignment vertical="center"/>
    </xf>
    <xf numFmtId="0" fontId="34" fillId="0" borderId="51" xfId="3" applyFont="1" applyBorder="1" applyAlignment="1">
      <alignment horizontal="left" vertical="top" wrapText="1"/>
    </xf>
    <xf numFmtId="2" fontId="28" fillId="0" borderId="49" xfId="5" applyNumberFormat="1" applyFont="1" applyBorder="1" applyAlignment="1">
      <alignment horizontal="center" vertical="center"/>
    </xf>
    <xf numFmtId="4" fontId="65" fillId="34" borderId="49" xfId="0" applyNumberFormat="1" applyFont="1" applyFill="1" applyBorder="1" applyAlignment="1">
      <alignment wrapText="1"/>
    </xf>
    <xf numFmtId="0" fontId="28" fillId="0" borderId="54" xfId="3" applyFont="1" applyBorder="1" applyAlignment="1">
      <alignment horizontal="center" vertical="center"/>
    </xf>
    <xf numFmtId="175" fontId="28" fillId="0" borderId="33" xfId="3" applyNumberFormat="1" applyFont="1" applyBorder="1" applyAlignment="1">
      <alignment horizontal="center" vertical="center"/>
    </xf>
    <xf numFmtId="175" fontId="28" fillId="0" borderId="52" xfId="3" applyNumberFormat="1" applyFont="1" applyBorder="1" applyAlignment="1">
      <alignment horizontal="center" vertical="center"/>
    </xf>
    <xf numFmtId="175" fontId="28" fillId="0" borderId="53" xfId="3" applyNumberFormat="1" applyFont="1" applyBorder="1" applyAlignment="1">
      <alignment horizontal="center" vertical="center"/>
    </xf>
    <xf numFmtId="175" fontId="26" fillId="0" borderId="47" xfId="21" applyNumberFormat="1" applyFont="1" applyFill="1" applyBorder="1" applyAlignment="1">
      <alignment horizontal="center" vertical="center" wrapText="1"/>
    </xf>
    <xf numFmtId="0" fontId="66" fillId="0" borderId="33" xfId="0" applyFont="1" applyBorder="1" applyAlignment="1">
      <alignment horizontal="center" vertical="center"/>
    </xf>
    <xf numFmtId="0" fontId="47" fillId="29" borderId="30" xfId="0" applyFont="1" applyFill="1" applyBorder="1" applyAlignment="1">
      <alignment horizontal="center" vertical="center" wrapText="1"/>
    </xf>
    <xf numFmtId="0" fontId="47" fillId="29" borderId="51" xfId="0" applyFont="1" applyFill="1" applyBorder="1" applyAlignment="1">
      <alignment horizontal="center" vertical="center" wrapText="1"/>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47" fillId="29" borderId="36" xfId="0" applyFont="1" applyFill="1" applyBorder="1" applyAlignment="1">
      <alignment horizontal="center" vertical="center" wrapText="1"/>
    </xf>
    <xf numFmtId="0" fontId="47" fillId="29" borderId="53" xfId="0" applyFont="1" applyFill="1" applyBorder="1" applyAlignment="1">
      <alignment horizontal="center" vertical="center" wrapText="1"/>
    </xf>
    <xf numFmtId="0" fontId="65" fillId="0" borderId="47" xfId="0" applyFont="1" applyBorder="1" applyAlignment="1" applyProtection="1">
      <alignment wrapText="1"/>
      <protection locked="0"/>
    </xf>
    <xf numFmtId="0" fontId="65" fillId="0" borderId="73" xfId="0" applyFont="1" applyBorder="1" applyProtection="1">
      <protection locked="0"/>
    </xf>
    <xf numFmtId="0" fontId="65" fillId="0" borderId="86" xfId="0" applyFont="1" applyBorder="1" applyProtection="1">
      <protection locked="0"/>
    </xf>
    <xf numFmtId="0" fontId="66" fillId="0" borderId="44" xfId="3" applyFont="1" applyBorder="1" applyAlignment="1">
      <alignment horizontal="center" vertical="center" wrapText="1"/>
    </xf>
    <xf numFmtId="169" fontId="28" fillId="0" borderId="77" xfId="5" applyNumberFormat="1" applyFont="1" applyBorder="1" applyAlignment="1">
      <alignment vertical="center"/>
    </xf>
    <xf numFmtId="169" fontId="28" fillId="0" borderId="76" xfId="5" applyNumberFormat="1" applyFont="1" applyBorder="1" applyAlignment="1">
      <alignment vertical="center"/>
    </xf>
    <xf numFmtId="169" fontId="28" fillId="0" borderId="78" xfId="5" applyNumberFormat="1" applyFont="1" applyBorder="1" applyAlignment="1">
      <alignment vertical="center"/>
    </xf>
    <xf numFmtId="43" fontId="57" fillId="20" borderId="115" xfId="18" applyFont="1" applyFill="1" applyBorder="1" applyAlignment="1">
      <alignment horizontal="center" vertical="center" wrapText="1"/>
    </xf>
    <xf numFmtId="169" fontId="28" fillId="0" borderId="117" xfId="5" applyNumberFormat="1" applyFont="1" applyBorder="1" applyAlignment="1">
      <alignment vertical="center"/>
    </xf>
    <xf numFmtId="169" fontId="28" fillId="0" borderId="119" xfId="5" applyNumberFormat="1" applyFont="1" applyBorder="1" applyAlignment="1">
      <alignment vertical="center"/>
    </xf>
    <xf numFmtId="169" fontId="28" fillId="0" borderId="120" xfId="5" applyNumberFormat="1" applyFont="1" applyBorder="1" applyAlignment="1">
      <alignment vertical="center"/>
    </xf>
    <xf numFmtId="0" fontId="27" fillId="0" borderId="122" xfId="2" applyFont="1" applyBorder="1" applyAlignment="1">
      <alignment vertical="center" wrapText="1"/>
    </xf>
    <xf numFmtId="0" fontId="64" fillId="0" borderId="123" xfId="0" applyFont="1" applyBorder="1" applyAlignment="1">
      <alignment wrapText="1"/>
    </xf>
    <xf numFmtId="0" fontId="65" fillId="0" borderId="124" xfId="0" applyFont="1" applyBorder="1" applyAlignment="1">
      <alignment horizontal="center" vertical="center" wrapText="1"/>
    </xf>
    <xf numFmtId="169" fontId="28" fillId="0" borderId="125" xfId="5" applyNumberFormat="1" applyFont="1" applyBorder="1" applyAlignment="1">
      <alignment vertical="center"/>
    </xf>
    <xf numFmtId="169" fontId="28" fillId="0" borderId="126" xfId="5" applyNumberFormat="1" applyFont="1" applyBorder="1" applyAlignment="1">
      <alignment vertical="center"/>
    </xf>
    <xf numFmtId="169" fontId="28" fillId="0" borderId="127" xfId="5" applyNumberFormat="1" applyFont="1" applyBorder="1" applyAlignment="1">
      <alignment vertical="center"/>
    </xf>
    <xf numFmtId="169" fontId="28" fillId="0" borderId="128" xfId="5" applyNumberFormat="1" applyFont="1" applyBorder="1" applyAlignment="1">
      <alignment vertical="center"/>
    </xf>
    <xf numFmtId="0" fontId="66" fillId="0" borderId="32" xfId="0" applyFont="1" applyBorder="1" applyAlignment="1">
      <alignment vertical="center" wrapText="1"/>
    </xf>
    <xf numFmtId="0" fontId="66" fillId="0" borderId="44" xfId="0" applyFont="1" applyBorder="1" applyAlignment="1">
      <alignment vertical="center" wrapText="1"/>
    </xf>
    <xf numFmtId="0" fontId="0" fillId="0" borderId="38" xfId="0" applyBorder="1" applyProtection="1">
      <protection locked="0"/>
    </xf>
    <xf numFmtId="0" fontId="0" fillId="0" borderId="47" xfId="0" applyBorder="1" applyProtection="1">
      <protection locked="0"/>
    </xf>
    <xf numFmtId="0" fontId="8" fillId="0" borderId="0" xfId="0" applyFont="1" applyAlignment="1">
      <alignment horizontal="center" vertical="center" textRotation="90" wrapText="1"/>
    </xf>
    <xf numFmtId="0" fontId="8" fillId="5" borderId="2" xfId="0" applyFont="1" applyFill="1" applyBorder="1" applyAlignment="1">
      <alignment horizontal="center" vertical="center" wrapText="1"/>
    </xf>
    <xf numFmtId="0" fontId="6" fillId="0" borderId="11" xfId="0" applyFont="1" applyBorder="1" applyAlignment="1">
      <alignment horizontal="left" vertical="top"/>
    </xf>
    <xf numFmtId="0" fontId="8" fillId="0" borderId="2" xfId="0" applyFont="1" applyBorder="1" applyAlignment="1">
      <alignment horizontal="center" vertical="center"/>
    </xf>
    <xf numFmtId="0" fontId="8" fillId="3" borderId="2" xfId="0" applyFont="1" applyFill="1" applyBorder="1" applyAlignment="1">
      <alignment horizontal="center" vertical="center" wrapText="1"/>
    </xf>
    <xf numFmtId="0" fontId="6" fillId="0" borderId="0" xfId="0" applyFont="1" applyAlignment="1">
      <alignment horizontal="left"/>
    </xf>
    <xf numFmtId="0" fontId="8" fillId="4" borderId="2" xfId="0" applyFont="1" applyFill="1" applyBorder="1" applyAlignment="1">
      <alignment horizontal="center" vertical="center" wrapText="1"/>
    </xf>
    <xf numFmtId="0" fontId="8" fillId="17" borderId="2" xfId="0" applyFont="1" applyFill="1" applyBorder="1" applyAlignment="1">
      <alignment horizontal="center" vertical="center" wrapText="1"/>
    </xf>
    <xf numFmtId="0" fontId="5" fillId="0" borderId="0" xfId="0" applyFont="1" applyAlignment="1">
      <alignment horizontal="center"/>
    </xf>
    <xf numFmtId="0" fontId="5" fillId="0" borderId="0" xfId="0" applyFont="1" applyAlignment="1">
      <alignment horizontal="center" vertical="center" wrapText="1"/>
    </xf>
    <xf numFmtId="0" fontId="6" fillId="0" borderId="0" xfId="0" applyFont="1" applyAlignment="1">
      <alignment horizontal="right" vertical="center"/>
    </xf>
    <xf numFmtId="0" fontId="6" fillId="0" borderId="22" xfId="0" applyFont="1" applyBorder="1" applyAlignment="1">
      <alignment horizontal="center"/>
    </xf>
    <xf numFmtId="165" fontId="8" fillId="0" borderId="22" xfId="0" applyNumberFormat="1" applyFont="1" applyBorder="1" applyAlignment="1">
      <alignment vertical="center"/>
    </xf>
    <xf numFmtId="0" fontId="6" fillId="0" borderId="0" xfId="0" applyFont="1" applyAlignment="1">
      <alignment horizontal="left" vertical="top"/>
    </xf>
    <xf numFmtId="0" fontId="8" fillId="0" borderId="13" xfId="0" applyFont="1" applyBorder="1" applyAlignment="1">
      <alignment horizontal="center" vertical="center" textRotation="90"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0" fontId="8" fillId="0" borderId="4" xfId="0" applyFont="1" applyBorder="1" applyAlignment="1">
      <alignment horizontal="center" vertical="center"/>
    </xf>
    <xf numFmtId="0" fontId="8" fillId="6" borderId="2" xfId="0" applyFont="1" applyFill="1" applyBorder="1" applyAlignment="1">
      <alignment horizontal="center" vertical="center" wrapText="1"/>
    </xf>
    <xf numFmtId="0" fontId="15" fillId="2" borderId="22" xfId="0" applyFont="1" applyFill="1" applyBorder="1" applyAlignment="1">
      <alignment horizontal="center" vertical="center"/>
    </xf>
    <xf numFmtId="0" fontId="15" fillId="10" borderId="22" xfId="0" applyFont="1" applyFill="1" applyBorder="1" applyAlignment="1">
      <alignment horizontal="center" vertical="center"/>
    </xf>
    <xf numFmtId="0" fontId="15" fillId="11" borderId="22" xfId="0" applyFont="1" applyFill="1" applyBorder="1" applyAlignment="1">
      <alignment horizontal="center" vertical="center"/>
    </xf>
    <xf numFmtId="0" fontId="15" fillId="10" borderId="22" xfId="0" applyFont="1" applyFill="1" applyBorder="1" applyAlignment="1">
      <alignment horizontal="center" vertical="center" wrapText="1"/>
    </xf>
    <xf numFmtId="0" fontId="15" fillId="11" borderId="22" xfId="0" applyFont="1" applyFill="1" applyBorder="1" applyAlignment="1">
      <alignment horizontal="center" vertical="center" wrapText="1"/>
    </xf>
    <xf numFmtId="0" fontId="15" fillId="9" borderId="22" xfId="0" applyFont="1" applyFill="1" applyBorder="1" applyAlignment="1">
      <alignment horizontal="center" vertical="center"/>
    </xf>
    <xf numFmtId="0" fontId="15" fillId="9" borderId="22"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8" borderId="5" xfId="0" applyFont="1" applyFill="1" applyBorder="1" applyAlignment="1">
      <alignment horizontal="center" vertical="center" wrapText="1"/>
    </xf>
    <xf numFmtId="14" fontId="12" fillId="8" borderId="22" xfId="0" applyNumberFormat="1" applyFont="1" applyFill="1" applyBorder="1" applyAlignment="1">
      <alignment horizontal="center" vertical="center" wrapText="1"/>
    </xf>
    <xf numFmtId="0" fontId="15" fillId="8" borderId="11" xfId="0" applyFont="1" applyFill="1" applyBorder="1" applyAlignment="1">
      <alignment horizontal="center" vertical="center" wrapText="1"/>
    </xf>
    <xf numFmtId="0" fontId="15" fillId="12"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12" fillId="8" borderId="22" xfId="0" applyFont="1" applyFill="1" applyBorder="1" applyAlignment="1">
      <alignment horizontal="center" vertical="center"/>
    </xf>
    <xf numFmtId="0" fontId="15" fillId="8" borderId="11" xfId="0" applyFont="1" applyFill="1" applyBorder="1" applyAlignment="1">
      <alignment horizontal="right" vertical="center"/>
    </xf>
    <xf numFmtId="0" fontId="15" fillId="8" borderId="24" xfId="0" applyFont="1" applyFill="1" applyBorder="1" applyAlignment="1">
      <alignment horizontal="center" vertical="center" wrapText="1"/>
    </xf>
    <xf numFmtId="0" fontId="15" fillId="8" borderId="26" xfId="0" applyFont="1" applyFill="1" applyBorder="1" applyAlignment="1">
      <alignment horizontal="center" vertical="center" wrapText="1"/>
    </xf>
    <xf numFmtId="0" fontId="12" fillId="8" borderId="22" xfId="0" applyFont="1" applyFill="1" applyBorder="1" applyAlignment="1">
      <alignment horizontal="left" vertical="center"/>
    </xf>
    <xf numFmtId="0" fontId="16" fillId="8" borderId="22" xfId="0" applyFont="1" applyFill="1" applyBorder="1" applyAlignment="1">
      <alignment horizontal="left" vertical="center" wrapText="1"/>
    </xf>
    <xf numFmtId="0" fontId="12" fillId="2" borderId="5" xfId="0" applyFont="1" applyFill="1" applyBorder="1" applyAlignment="1">
      <alignment horizontal="center" vertical="center"/>
    </xf>
    <xf numFmtId="0" fontId="13" fillId="8" borderId="7" xfId="0" applyFont="1" applyFill="1" applyBorder="1" applyAlignment="1">
      <alignment horizontal="center" vertical="center" wrapText="1"/>
    </xf>
    <xf numFmtId="0" fontId="12" fillId="8" borderId="7" xfId="0" applyFont="1" applyFill="1" applyBorder="1" applyAlignment="1">
      <alignment horizontal="center" vertical="center"/>
    </xf>
    <xf numFmtId="0" fontId="15" fillId="2" borderId="11" xfId="0" applyFont="1" applyFill="1" applyBorder="1" applyAlignment="1">
      <alignment horizontal="center" vertical="center"/>
    </xf>
    <xf numFmtId="0" fontId="12" fillId="8" borderId="11" xfId="0" applyFont="1" applyFill="1" applyBorder="1" applyAlignment="1">
      <alignment horizontal="center" vertical="center"/>
    </xf>
    <xf numFmtId="0" fontId="15" fillId="2" borderId="15" xfId="0" applyFont="1" applyFill="1" applyBorder="1" applyAlignment="1">
      <alignment horizontal="center" vertical="center"/>
    </xf>
    <xf numFmtId="0" fontId="14" fillId="2" borderId="1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2" xfId="0" applyFont="1" applyFill="1" applyBorder="1" applyAlignment="1">
      <alignment horizontal="left" vertical="center" wrapText="1"/>
    </xf>
    <xf numFmtId="0" fontId="15" fillId="7" borderId="22" xfId="0" applyFont="1" applyFill="1" applyBorder="1" applyAlignment="1">
      <alignment horizontal="center" vertical="center"/>
    </xf>
    <xf numFmtId="0" fontId="12" fillId="8" borderId="18" xfId="0" applyFont="1" applyFill="1" applyBorder="1" applyAlignment="1">
      <alignment horizontal="center" vertical="center"/>
    </xf>
    <xf numFmtId="0" fontId="26" fillId="0" borderId="27" xfId="2" applyFont="1" applyBorder="1" applyAlignment="1">
      <alignment horizontal="center" vertical="center" wrapText="1"/>
    </xf>
    <xf numFmtId="0" fontId="26" fillId="0" borderId="33" xfId="2" applyFont="1" applyBorder="1" applyAlignment="1">
      <alignment horizontal="center" vertical="center" wrapText="1"/>
    </xf>
    <xf numFmtId="0" fontId="26" fillId="0" borderId="36" xfId="2" applyFont="1" applyBorder="1" applyAlignment="1">
      <alignment horizontal="center" vertical="center" wrapText="1"/>
    </xf>
    <xf numFmtId="0" fontId="27" fillId="0" borderId="27" xfId="2" applyFont="1" applyBorder="1" applyAlignment="1">
      <alignment horizontal="center" vertical="center"/>
    </xf>
    <xf numFmtId="0" fontId="27" fillId="0" borderId="43" xfId="2" applyFont="1" applyBorder="1" applyAlignment="1">
      <alignment horizontal="center" vertical="center"/>
    </xf>
    <xf numFmtId="0" fontId="27" fillId="0" borderId="42" xfId="2" applyFont="1" applyBorder="1" applyAlignment="1">
      <alignment horizontal="center" vertical="center"/>
    </xf>
    <xf numFmtId="0" fontId="51" fillId="0" borderId="30" xfId="0" applyFont="1" applyBorder="1" applyAlignment="1">
      <alignment horizontal="left" vertical="center" wrapText="1"/>
    </xf>
    <xf numFmtId="0" fontId="51" fillId="0" borderId="31" xfId="0" applyFont="1" applyBorder="1" applyAlignment="1">
      <alignment horizontal="left" vertical="center" wrapText="1"/>
    </xf>
    <xf numFmtId="0" fontId="51" fillId="0" borderId="32" xfId="0" applyFont="1" applyBorder="1" applyAlignment="1">
      <alignment horizontal="left" vertical="center" wrapText="1"/>
    </xf>
    <xf numFmtId="0" fontId="27" fillId="0" borderId="33" xfId="2" applyFont="1" applyBorder="1" applyAlignment="1">
      <alignment horizontal="center" vertical="center"/>
    </xf>
    <xf numFmtId="0" fontId="27" fillId="0" borderId="11" xfId="2" applyFont="1" applyAlignment="1">
      <alignment horizontal="center" vertical="center"/>
    </xf>
    <xf numFmtId="0" fontId="27" fillId="0" borderId="41" xfId="2" applyFont="1" applyBorder="1" applyAlignment="1">
      <alignment horizontal="center" vertical="center"/>
    </xf>
    <xf numFmtId="0" fontId="27" fillId="0" borderId="36" xfId="2" applyFont="1" applyBorder="1" applyAlignment="1">
      <alignment horizontal="center" vertical="center"/>
    </xf>
    <xf numFmtId="0" fontId="27" fillId="0" borderId="45" xfId="2" applyFont="1" applyBorder="1" applyAlignment="1">
      <alignment horizontal="center" vertical="center"/>
    </xf>
    <xf numFmtId="0" fontId="27" fillId="0" borderId="44" xfId="2" applyFont="1" applyBorder="1" applyAlignment="1">
      <alignment horizontal="center" vertical="center"/>
    </xf>
    <xf numFmtId="0" fontId="27" fillId="0" borderId="51" xfId="2" applyFont="1" applyBorder="1" applyAlignment="1">
      <alignment horizontal="center" vertical="center" wrapText="1"/>
    </xf>
    <xf numFmtId="0" fontId="27" fillId="20" borderId="51" xfId="2" applyFont="1" applyFill="1" applyBorder="1" applyAlignment="1">
      <alignment horizontal="left" vertical="center" wrapText="1"/>
    </xf>
    <xf numFmtId="0" fontId="27" fillId="0" borderId="51" xfId="2" applyFont="1" applyBorder="1" applyAlignment="1">
      <alignment horizontal="left" vertical="center" wrapText="1"/>
    </xf>
    <xf numFmtId="0" fontId="27" fillId="0" borderId="1" xfId="2" applyFont="1" applyBorder="1" applyAlignment="1">
      <alignment horizontal="center" vertical="center" wrapText="1"/>
    </xf>
    <xf numFmtId="0" fontId="28" fillId="0" borderId="51" xfId="3" applyFont="1" applyBorder="1" applyAlignment="1">
      <alignment horizontal="center" vertical="center"/>
    </xf>
    <xf numFmtId="0" fontId="27" fillId="20" borderId="32" xfId="2" applyFont="1" applyFill="1" applyBorder="1" applyAlignment="1">
      <alignment horizontal="center" vertical="center" wrapText="1"/>
    </xf>
    <xf numFmtId="0" fontId="27" fillId="20" borderId="51" xfId="2" applyFont="1" applyFill="1" applyBorder="1" applyAlignment="1">
      <alignment horizontal="center" vertical="center" wrapText="1"/>
    </xf>
    <xf numFmtId="0" fontId="27" fillId="0" borderId="51" xfId="0" applyFont="1" applyBorder="1" applyAlignment="1">
      <alignment horizontal="center" vertical="center" wrapText="1"/>
    </xf>
    <xf numFmtId="0" fontId="27" fillId="20" borderId="27" xfId="2" applyFont="1" applyFill="1" applyBorder="1" applyAlignment="1">
      <alignment horizontal="left" vertical="center" wrapText="1"/>
    </xf>
    <xf numFmtId="0" fontId="27" fillId="20" borderId="33" xfId="2" applyFont="1" applyFill="1" applyBorder="1" applyAlignment="1">
      <alignment horizontal="left" vertical="center" wrapText="1"/>
    </xf>
    <xf numFmtId="0" fontId="27" fillId="20" borderId="36" xfId="2" applyFont="1" applyFill="1" applyBorder="1" applyAlignment="1">
      <alignment horizontal="left" vertical="center" wrapText="1"/>
    </xf>
    <xf numFmtId="0" fontId="27" fillId="0" borderId="27" xfId="2" applyFont="1" applyBorder="1" applyAlignment="1">
      <alignment horizontal="left" vertical="center" wrapText="1"/>
    </xf>
    <xf numFmtId="0" fontId="27" fillId="0" borderId="43" xfId="2" applyFont="1" applyBorder="1" applyAlignment="1">
      <alignment horizontal="left" vertical="center" wrapText="1"/>
    </xf>
    <xf numFmtId="0" fontId="27" fillId="0" borderId="42" xfId="2" applyFont="1" applyBorder="1" applyAlignment="1">
      <alignment horizontal="left" vertical="center" wrapText="1"/>
    </xf>
    <xf numFmtId="0" fontId="27" fillId="0" borderId="33" xfId="2" applyFont="1" applyBorder="1" applyAlignment="1">
      <alignment horizontal="left" vertical="center" wrapText="1"/>
    </xf>
    <xf numFmtId="0" fontId="27" fillId="0" borderId="11" xfId="2" applyFont="1" applyAlignment="1">
      <alignment horizontal="left" vertical="center" wrapText="1"/>
    </xf>
    <xf numFmtId="0" fontId="27" fillId="0" borderId="41" xfId="2" applyFont="1" applyBorder="1" applyAlignment="1">
      <alignment horizontal="left" vertical="center" wrapText="1"/>
    </xf>
    <xf numFmtId="0" fontId="27" fillId="0" borderId="36" xfId="2" applyFont="1" applyBorder="1" applyAlignment="1">
      <alignment horizontal="left" vertical="center" wrapText="1"/>
    </xf>
    <xf numFmtId="0" fontId="27" fillId="0" borderId="45" xfId="2" applyFont="1" applyBorder="1" applyAlignment="1">
      <alignment horizontal="left" vertical="center" wrapText="1"/>
    </xf>
    <xf numFmtId="0" fontId="27" fillId="0" borderId="44" xfId="2" applyFont="1" applyBorder="1" applyAlignment="1">
      <alignment horizontal="left" vertical="center" wrapText="1"/>
    </xf>
    <xf numFmtId="9" fontId="35" fillId="0" borderId="36" xfId="3" applyNumberFormat="1" applyFont="1" applyBorder="1" applyAlignment="1">
      <alignment horizontal="center" vertical="center"/>
    </xf>
    <xf numFmtId="9" fontId="35" fillId="0" borderId="44" xfId="3" applyNumberFormat="1" applyFont="1" applyBorder="1" applyAlignment="1">
      <alignment horizontal="center" vertical="center"/>
    </xf>
    <xf numFmtId="0" fontId="35" fillId="0" borderId="30" xfId="3" applyFont="1" applyBorder="1" applyAlignment="1">
      <alignment horizontal="left" vertical="center"/>
    </xf>
    <xf numFmtId="0" fontId="35" fillId="0" borderId="31" xfId="3" applyFont="1" applyBorder="1" applyAlignment="1">
      <alignment horizontal="left" vertical="center"/>
    </xf>
    <xf numFmtId="0" fontId="35" fillId="0" borderId="32" xfId="3" applyFont="1" applyBorder="1" applyAlignment="1">
      <alignment horizontal="left" vertical="center"/>
    </xf>
    <xf numFmtId="0" fontId="47" fillId="20" borderId="54" xfId="3" applyFont="1" applyFill="1" applyBorder="1" applyAlignment="1">
      <alignment horizontal="center" vertical="center" wrapText="1"/>
    </xf>
    <xf numFmtId="0" fontId="47" fillId="20" borderId="53" xfId="3" applyFont="1" applyFill="1" applyBorder="1" applyAlignment="1">
      <alignment horizontal="center" vertical="center" wrapText="1"/>
    </xf>
    <xf numFmtId="0" fontId="47" fillId="20" borderId="30" xfId="3" applyFont="1" applyFill="1" applyBorder="1" applyAlignment="1">
      <alignment horizontal="center" vertical="center" wrapText="1"/>
    </xf>
    <xf numFmtId="0" fontId="47" fillId="20" borderId="32" xfId="3" applyFont="1" applyFill="1" applyBorder="1" applyAlignment="1">
      <alignment horizontal="center" vertical="center" wrapText="1"/>
    </xf>
    <xf numFmtId="0" fontId="34" fillId="19" borderId="30" xfId="3" applyFont="1" applyFill="1" applyBorder="1" applyAlignment="1">
      <alignment horizontal="center" vertical="center" wrapText="1"/>
    </xf>
    <xf numFmtId="0" fontId="34" fillId="19" borderId="32" xfId="3" applyFont="1" applyFill="1" applyBorder="1" applyAlignment="1">
      <alignment horizontal="center" vertical="center" wrapText="1"/>
    </xf>
    <xf numFmtId="0" fontId="27" fillId="19" borderId="11" xfId="2" applyFont="1" applyFill="1" applyAlignment="1">
      <alignment horizontal="left" vertical="center" wrapText="1"/>
    </xf>
    <xf numFmtId="0" fontId="27" fillId="20" borderId="30" xfId="2" applyFont="1" applyFill="1" applyBorder="1" applyAlignment="1">
      <alignment horizontal="center" vertical="center" wrapText="1"/>
    </xf>
    <xf numFmtId="0" fontId="27" fillId="20" borderId="31" xfId="2" applyFont="1" applyFill="1" applyBorder="1" applyAlignment="1">
      <alignment horizontal="center" vertical="center" wrapText="1"/>
    </xf>
    <xf numFmtId="0" fontId="35" fillId="20" borderId="30" xfId="3" applyFont="1" applyFill="1" applyBorder="1" applyAlignment="1">
      <alignment horizontal="center" vertical="center"/>
    </xf>
    <xf numFmtId="0" fontId="35" fillId="20" borderId="31" xfId="3" applyFont="1" applyFill="1" applyBorder="1" applyAlignment="1">
      <alignment horizontal="center" vertical="center"/>
    </xf>
    <xf numFmtId="0" fontId="35" fillId="20" borderId="32" xfId="3" applyFont="1" applyFill="1" applyBorder="1" applyAlignment="1">
      <alignment horizontal="center" vertical="center"/>
    </xf>
    <xf numFmtId="0" fontId="35" fillId="0" borderId="30" xfId="3" applyFont="1" applyBorder="1" applyAlignment="1">
      <alignment horizontal="center" vertical="center" wrapText="1"/>
    </xf>
    <xf numFmtId="0" fontId="35" fillId="0" borderId="31" xfId="3" applyFont="1" applyBorder="1" applyAlignment="1">
      <alignment horizontal="center" vertical="center" wrapText="1"/>
    </xf>
    <xf numFmtId="0" fontId="35" fillId="0" borderId="32" xfId="3" applyFont="1" applyBorder="1" applyAlignment="1">
      <alignment horizontal="center" vertical="center" wrapText="1"/>
    </xf>
    <xf numFmtId="0" fontId="35" fillId="0" borderId="51" xfId="3" applyFont="1" applyBorder="1" applyAlignment="1">
      <alignment horizontal="center" vertical="center"/>
    </xf>
    <xf numFmtId="0" fontId="66" fillId="8" borderId="48" xfId="0" applyFont="1" applyFill="1" applyBorder="1" applyAlignment="1">
      <alignment horizontal="center" vertical="center" wrapText="1"/>
    </xf>
    <xf numFmtId="0" fontId="66" fillId="8" borderId="50" xfId="0" applyFont="1" applyFill="1" applyBorder="1" applyAlignment="1">
      <alignment horizontal="center" vertical="center" wrapText="1"/>
    </xf>
    <xf numFmtId="0" fontId="66" fillId="0" borderId="30" xfId="3" applyFont="1" applyBorder="1" applyAlignment="1">
      <alignment horizontal="center" vertical="center" wrapText="1"/>
    </xf>
    <xf numFmtId="0" fontId="66" fillId="0" borderId="32" xfId="3" applyFont="1" applyBorder="1" applyAlignment="1">
      <alignment horizontal="center" vertical="center" wrapText="1"/>
    </xf>
    <xf numFmtId="0" fontId="34" fillId="0" borderId="30" xfId="3" applyFont="1" applyBorder="1" applyAlignment="1">
      <alignment horizontal="center" vertical="center"/>
    </xf>
    <xf numFmtId="0" fontId="34" fillId="0" borderId="32" xfId="3" applyFont="1" applyBorder="1" applyAlignment="1">
      <alignment horizontal="center" vertical="center"/>
    </xf>
    <xf numFmtId="0" fontId="34" fillId="0" borderId="31" xfId="3" applyFont="1" applyBorder="1" applyAlignment="1">
      <alignment horizontal="center" vertical="center"/>
    </xf>
    <xf numFmtId="0" fontId="47" fillId="20" borderId="47" xfId="2" applyFont="1" applyFill="1" applyBorder="1" applyAlignment="1">
      <alignment horizontal="center" vertical="center" wrapText="1"/>
    </xf>
    <xf numFmtId="171" fontId="47" fillId="20" borderId="48" xfId="3" applyNumberFormat="1" applyFont="1" applyFill="1" applyBorder="1" applyAlignment="1">
      <alignment horizontal="center" vertical="center" wrapText="1"/>
    </xf>
    <xf numFmtId="171" fontId="47" fillId="20" borderId="50" xfId="3" applyNumberFormat="1" applyFont="1" applyFill="1" applyBorder="1" applyAlignment="1">
      <alignment horizontal="center" vertical="center"/>
    </xf>
    <xf numFmtId="10" fontId="28" fillId="0" borderId="48" xfId="1" applyNumberFormat="1" applyFont="1" applyBorder="1" applyAlignment="1">
      <alignment horizontal="center" vertical="center"/>
    </xf>
    <xf numFmtId="10" fontId="28" fillId="0" borderId="50" xfId="1" applyNumberFormat="1" applyFont="1" applyBorder="1" applyAlignment="1">
      <alignment horizontal="center" vertical="center"/>
    </xf>
    <xf numFmtId="0" fontId="34" fillId="0" borderId="48" xfId="3" applyFont="1" applyBorder="1" applyAlignment="1">
      <alignment horizontal="center" vertical="center" wrapText="1"/>
    </xf>
    <xf numFmtId="0" fontId="34" fillId="0" borderId="50" xfId="3" applyFont="1" applyBorder="1" applyAlignment="1">
      <alignment horizontal="center" vertical="center" wrapText="1"/>
    </xf>
    <xf numFmtId="0" fontId="48" fillId="0" borderId="48" xfId="3" applyFont="1" applyBorder="1" applyAlignment="1">
      <alignment horizontal="center" vertical="center" wrapText="1"/>
    </xf>
    <xf numFmtId="0" fontId="48" fillId="0" borderId="50" xfId="3" applyFont="1" applyBorder="1" applyAlignment="1">
      <alignment horizontal="center" vertical="center" wrapText="1"/>
    </xf>
    <xf numFmtId="0" fontId="44" fillId="16" borderId="76" xfId="2" applyFont="1" applyFill="1" applyBorder="1" applyAlignment="1">
      <alignment horizontal="center" vertical="center" wrapText="1"/>
    </xf>
    <xf numFmtId="0" fontId="44" fillId="16" borderId="73" xfId="2" applyFont="1" applyFill="1" applyBorder="1" applyAlignment="1">
      <alignment horizontal="center" vertical="center" wrapText="1"/>
    </xf>
    <xf numFmtId="0" fontId="34" fillId="0" borderId="48" xfId="3" applyFont="1" applyBorder="1" applyAlignment="1">
      <alignment horizontal="left" vertical="center" wrapText="1"/>
    </xf>
    <xf numFmtId="0" fontId="34" fillId="0" borderId="50" xfId="3" applyFont="1" applyBorder="1" applyAlignment="1">
      <alignment horizontal="left" vertical="center" wrapText="1"/>
    </xf>
    <xf numFmtId="0" fontId="48" fillId="0" borderId="48" xfId="3" applyFont="1" applyBorder="1" applyAlignment="1">
      <alignment horizontal="left" vertical="center" wrapText="1"/>
    </xf>
    <xf numFmtId="0" fontId="48" fillId="0" borderId="50" xfId="3" applyFont="1" applyBorder="1" applyAlignment="1">
      <alignment horizontal="left" vertical="center" wrapText="1"/>
    </xf>
    <xf numFmtId="0" fontId="46" fillId="0" borderId="50" xfId="3" applyFont="1" applyBorder="1" applyAlignment="1">
      <alignment horizontal="left" vertical="center" wrapText="1"/>
    </xf>
    <xf numFmtId="0" fontId="48" fillId="8" borderId="48" xfId="0" applyFont="1" applyFill="1" applyBorder="1" applyAlignment="1">
      <alignment horizontal="center" vertical="center" wrapText="1"/>
    </xf>
    <xf numFmtId="0" fontId="48" fillId="8" borderId="50" xfId="0" applyFont="1" applyFill="1" applyBorder="1" applyAlignment="1">
      <alignment horizontal="center" vertical="center" wrapText="1"/>
    </xf>
    <xf numFmtId="0" fontId="33" fillId="0" borderId="48" xfId="16" applyFill="1" applyBorder="1" applyAlignment="1">
      <alignment wrapText="1"/>
    </xf>
    <xf numFmtId="0" fontId="33" fillId="0" borderId="100" xfId="16" applyFill="1" applyBorder="1" applyAlignment="1">
      <alignment wrapText="1"/>
    </xf>
    <xf numFmtId="0" fontId="33" fillId="33" borderId="48" xfId="16" applyFill="1" applyBorder="1" applyAlignment="1">
      <alignment horizontal="center" vertical="center" wrapText="1"/>
    </xf>
    <xf numFmtId="0" fontId="33" fillId="33" borderId="50" xfId="16" applyFill="1" applyBorder="1" applyAlignment="1">
      <alignment horizontal="center" vertical="center" wrapText="1"/>
    </xf>
    <xf numFmtId="0" fontId="34" fillId="33" borderId="48" xfId="3" applyFont="1" applyFill="1" applyBorder="1" applyAlignment="1">
      <alignment horizontal="left" vertical="center" wrapText="1"/>
    </xf>
    <xf numFmtId="0" fontId="34" fillId="33" borderId="50" xfId="3" applyFont="1" applyFill="1" applyBorder="1" applyAlignment="1">
      <alignment horizontal="left" vertical="center" wrapText="1"/>
    </xf>
    <xf numFmtId="0" fontId="46" fillId="0" borderId="50" xfId="3" applyFont="1" applyBorder="1" applyAlignment="1">
      <alignment horizontal="center" vertical="center" wrapText="1"/>
    </xf>
    <xf numFmtId="0" fontId="45" fillId="0" borderId="48" xfId="3" applyFont="1" applyBorder="1" applyAlignment="1">
      <alignment horizontal="left" vertical="center" wrapText="1"/>
    </xf>
    <xf numFmtId="0" fontId="45" fillId="0" borderId="50" xfId="3" applyFont="1" applyBorder="1" applyAlignment="1">
      <alignment horizontal="left" vertical="center" wrapText="1"/>
    </xf>
    <xf numFmtId="0" fontId="33" fillId="0" borderId="48" xfId="16" applyBorder="1" applyAlignment="1">
      <alignment horizontal="center" vertical="center" wrapText="1"/>
    </xf>
    <xf numFmtId="0" fontId="33" fillId="0" borderId="50" xfId="16" applyBorder="1" applyAlignment="1">
      <alignment horizontal="center" vertical="center" wrapText="1"/>
    </xf>
    <xf numFmtId="0" fontId="34" fillId="0" borderId="48" xfId="3" applyFont="1" applyBorder="1" applyAlignment="1">
      <alignment horizontal="center" vertical="center"/>
    </xf>
    <xf numFmtId="0" fontId="34" fillId="0" borderId="50" xfId="3" applyFont="1" applyBorder="1" applyAlignment="1">
      <alignment horizontal="center" vertical="center"/>
    </xf>
    <xf numFmtId="0" fontId="34" fillId="0" borderId="47" xfId="3" applyFont="1" applyBorder="1" applyAlignment="1">
      <alignment horizontal="center" vertical="center"/>
    </xf>
    <xf numFmtId="0" fontId="34" fillId="0" borderId="47" xfId="0" applyFont="1" applyBorder="1" applyAlignment="1">
      <alignment horizontal="center"/>
    </xf>
    <xf numFmtId="43" fontId="34" fillId="0" borderId="47" xfId="18" applyFont="1" applyBorder="1" applyAlignment="1">
      <alignment horizontal="center"/>
    </xf>
    <xf numFmtId="43" fontId="34" fillId="0" borderId="48" xfId="18" applyFont="1" applyBorder="1" applyAlignment="1">
      <alignment horizontal="center"/>
    </xf>
    <xf numFmtId="43" fontId="34" fillId="0" borderId="50" xfId="18" applyFont="1" applyBorder="1" applyAlignment="1">
      <alignment horizontal="center"/>
    </xf>
    <xf numFmtId="0" fontId="60" fillId="0" borderId="5" xfId="20" applyFont="1" applyBorder="1" applyAlignment="1">
      <alignment horizontal="center" vertical="center" wrapText="1"/>
    </xf>
    <xf numFmtId="0" fontId="60" fillId="0" borderId="7" xfId="20" applyFont="1" applyBorder="1" applyAlignment="1">
      <alignment horizontal="center" vertical="center" wrapText="1"/>
    </xf>
    <xf numFmtId="0" fontId="60" fillId="0" borderId="8" xfId="20" applyFont="1" applyBorder="1" applyAlignment="1">
      <alignment horizontal="center" vertical="center" wrapText="1"/>
    </xf>
    <xf numFmtId="0" fontId="60" fillId="0" borderId="6" xfId="20" applyFont="1" applyBorder="1" applyAlignment="1">
      <alignment horizontal="center" vertical="center" wrapText="1"/>
    </xf>
    <xf numFmtId="0" fontId="60" fillId="0" borderId="11" xfId="20" applyFont="1" applyAlignment="1">
      <alignment horizontal="center" vertical="center" wrapText="1"/>
    </xf>
    <xf numFmtId="0" fontId="60" fillId="0" borderId="13" xfId="20" applyFont="1" applyBorder="1" applyAlignment="1">
      <alignment horizontal="center" vertical="center" wrapText="1"/>
    </xf>
    <xf numFmtId="0" fontId="60" fillId="0" borderId="26" xfId="20" applyFont="1" applyBorder="1" applyAlignment="1">
      <alignment horizontal="center" vertical="center" wrapText="1"/>
    </xf>
    <xf numFmtId="0" fontId="60" fillId="0" borderId="24" xfId="20" applyFont="1" applyBorder="1" applyAlignment="1">
      <alignment horizontal="center" vertical="center" wrapText="1"/>
    </xf>
    <xf numFmtId="0" fontId="60" fillId="0" borderId="25" xfId="20" applyFont="1" applyBorder="1" applyAlignment="1">
      <alignment horizontal="center" vertical="center" wrapText="1"/>
    </xf>
    <xf numFmtId="0" fontId="61" fillId="0" borderId="5" xfId="20" applyFont="1" applyBorder="1" applyAlignment="1">
      <alignment horizontal="center" vertical="center" wrapText="1"/>
    </xf>
    <xf numFmtId="0" fontId="61" fillId="0" borderId="7" xfId="20" applyFont="1" applyBorder="1" applyAlignment="1">
      <alignment horizontal="center" vertical="center" wrapText="1"/>
    </xf>
    <xf numFmtId="0" fontId="61" fillId="0" borderId="26" xfId="20" applyFont="1" applyBorder="1" applyAlignment="1">
      <alignment horizontal="center" vertical="center" wrapText="1"/>
    </xf>
    <xf numFmtId="0" fontId="61" fillId="0" borderId="24" xfId="20" applyFont="1" applyBorder="1" applyAlignment="1">
      <alignment horizontal="center" vertical="center" wrapText="1"/>
    </xf>
    <xf numFmtId="0" fontId="61" fillId="16" borderId="22" xfId="20" applyFont="1" applyFill="1" applyBorder="1" applyAlignment="1">
      <alignment horizontal="center" vertical="center" wrapText="1"/>
    </xf>
    <xf numFmtId="0" fontId="61" fillId="16" borderId="12" xfId="20" applyFont="1" applyFill="1" applyBorder="1" applyAlignment="1">
      <alignment horizontal="center" vertical="center" wrapText="1"/>
    </xf>
    <xf numFmtId="0" fontId="61" fillId="16" borderId="25" xfId="20" applyFont="1" applyFill="1" applyBorder="1" applyAlignment="1">
      <alignment horizontal="center" vertical="center" wrapText="1"/>
    </xf>
    <xf numFmtId="0" fontId="61" fillId="16" borderId="23" xfId="20" applyFont="1" applyFill="1" applyBorder="1" applyAlignment="1">
      <alignment horizontal="center" vertical="center" wrapText="1"/>
    </xf>
    <xf numFmtId="0" fontId="32" fillId="0" borderId="22" xfId="20" applyFont="1" applyBorder="1" applyAlignment="1">
      <alignment horizontal="center" vertical="center" wrapText="1"/>
    </xf>
    <xf numFmtId="0" fontId="32" fillId="0" borderId="12" xfId="20" applyFont="1" applyBorder="1" applyAlignment="1">
      <alignment horizontal="center" vertical="center" wrapText="1"/>
    </xf>
    <xf numFmtId="0" fontId="32" fillId="0" borderId="23" xfId="20" applyFont="1" applyBorder="1" applyAlignment="1">
      <alignment horizontal="center" vertical="center" wrapText="1"/>
    </xf>
    <xf numFmtId="0" fontId="61" fillId="16" borderId="5" xfId="20" applyFont="1" applyFill="1" applyBorder="1" applyAlignment="1">
      <alignment horizontal="center" vertical="center" wrapText="1"/>
    </xf>
    <xf numFmtId="0" fontId="61" fillId="16" borderId="7" xfId="20" applyFont="1" applyFill="1" applyBorder="1" applyAlignment="1">
      <alignment horizontal="center" vertical="center" wrapText="1"/>
    </xf>
    <xf numFmtId="0" fontId="61" fillId="16" borderId="13" xfId="20" applyFont="1" applyFill="1" applyBorder="1" applyAlignment="1">
      <alignment horizontal="center" vertical="center" wrapText="1"/>
    </xf>
    <xf numFmtId="0" fontId="61" fillId="16" borderId="47" xfId="20" applyFont="1" applyFill="1" applyBorder="1" applyAlignment="1">
      <alignment horizontal="center" vertical="center" wrapText="1"/>
    </xf>
    <xf numFmtId="0" fontId="32" fillId="0" borderId="47" xfId="20" applyFont="1" applyBorder="1" applyAlignment="1">
      <alignment horizontal="left" vertical="center" wrapText="1"/>
    </xf>
    <xf numFmtId="0" fontId="61" fillId="16" borderId="26" xfId="20" applyFont="1" applyFill="1" applyBorder="1" applyAlignment="1">
      <alignment horizontal="center" vertical="center" wrapText="1"/>
    </xf>
    <xf numFmtId="0" fontId="61" fillId="16" borderId="24" xfId="20" applyFont="1" applyFill="1" applyBorder="1" applyAlignment="1">
      <alignment horizontal="center" vertical="center" wrapText="1"/>
    </xf>
    <xf numFmtId="0" fontId="32" fillId="0" borderId="26" xfId="20" applyFont="1" applyBorder="1" applyAlignment="1">
      <alignment horizontal="left" vertical="center" wrapText="1"/>
    </xf>
    <xf numFmtId="0" fontId="32" fillId="0" borderId="24" xfId="20" applyFont="1" applyBorder="1" applyAlignment="1">
      <alignment horizontal="left" vertical="center" wrapText="1"/>
    </xf>
    <xf numFmtId="0" fontId="32" fillId="0" borderId="25" xfId="20" applyFont="1" applyBorder="1" applyAlignment="1">
      <alignment horizontal="left" vertical="center" wrapText="1"/>
    </xf>
    <xf numFmtId="0" fontId="32" fillId="0" borderId="22" xfId="20" applyFont="1" applyBorder="1" applyAlignment="1">
      <alignment horizontal="left" vertical="center" wrapText="1"/>
    </xf>
    <xf numFmtId="0" fontId="32" fillId="0" borderId="12" xfId="20" applyFont="1" applyBorder="1" applyAlignment="1">
      <alignment horizontal="left" vertical="center" wrapText="1"/>
    </xf>
    <xf numFmtId="0" fontId="32" fillId="0" borderId="23" xfId="20" applyFont="1" applyBorder="1" applyAlignment="1">
      <alignment horizontal="left" vertical="center" wrapText="1"/>
    </xf>
    <xf numFmtId="9" fontId="60" fillId="0" borderId="22" xfId="1" applyFont="1" applyBorder="1" applyAlignment="1">
      <alignment horizontal="center" vertical="center" shrinkToFit="1"/>
    </xf>
    <xf numFmtId="9" fontId="60" fillId="0" borderId="12" xfId="1" applyFont="1" applyBorder="1" applyAlignment="1">
      <alignment horizontal="center" vertical="center" shrinkToFit="1"/>
    </xf>
    <xf numFmtId="9" fontId="60" fillId="0" borderId="23" xfId="1" applyFont="1" applyBorder="1" applyAlignment="1">
      <alignment horizontal="center" vertical="center" shrinkToFit="1"/>
    </xf>
    <xf numFmtId="0" fontId="61" fillId="16" borderId="8" xfId="20" applyFont="1" applyFill="1" applyBorder="1" applyAlignment="1">
      <alignment horizontal="center" vertical="center" wrapText="1"/>
    </xf>
    <xf numFmtId="0" fontId="60" fillId="0" borderId="22" xfId="20" applyFont="1" applyBorder="1" applyAlignment="1">
      <alignment horizontal="center" vertical="center" wrapText="1"/>
    </xf>
    <xf numFmtId="0" fontId="60" fillId="0" borderId="23" xfId="20" applyFont="1" applyBorder="1" applyAlignment="1">
      <alignment horizontal="center" vertical="center" wrapText="1"/>
    </xf>
    <xf numFmtId="0" fontId="60" fillId="0" borderId="12" xfId="20" applyFont="1" applyBorder="1" applyAlignment="1">
      <alignment horizontal="center" vertical="center" wrapText="1"/>
    </xf>
    <xf numFmtId="10" fontId="32" fillId="0" borderId="22" xfId="20" applyNumberFormat="1" applyFont="1" applyBorder="1" applyAlignment="1">
      <alignment horizontal="center" vertical="center" wrapText="1"/>
    </xf>
    <xf numFmtId="0" fontId="60" fillId="0" borderId="47" xfId="20" applyFont="1" applyBorder="1" applyAlignment="1">
      <alignment horizontal="center" vertical="top"/>
    </xf>
    <xf numFmtId="0" fontId="32" fillId="0" borderId="24" xfId="20" applyFont="1" applyBorder="1" applyAlignment="1">
      <alignment horizontal="center" vertical="center" wrapText="1"/>
    </xf>
    <xf numFmtId="0" fontId="32" fillId="0" borderId="25" xfId="20" applyFont="1" applyBorder="1" applyAlignment="1">
      <alignment horizontal="center" vertical="center" wrapText="1"/>
    </xf>
    <xf numFmtId="0" fontId="34" fillId="0" borderId="30" xfId="3" applyFont="1" applyBorder="1" applyAlignment="1">
      <alignment horizontal="center" vertical="center" wrapText="1"/>
    </xf>
    <xf numFmtId="0" fontId="34" fillId="0" borderId="32" xfId="3" applyFont="1" applyBorder="1" applyAlignment="1">
      <alignment horizontal="center" vertical="center" wrapText="1"/>
    </xf>
    <xf numFmtId="0" fontId="27" fillId="0" borderId="101" xfId="2" applyFont="1" applyBorder="1" applyAlignment="1">
      <alignment horizontal="center" vertical="center" wrapText="1"/>
    </xf>
    <xf numFmtId="0" fontId="27" fillId="0" borderId="102" xfId="2" applyFont="1" applyBorder="1" applyAlignment="1">
      <alignment horizontal="center" vertical="center" wrapText="1"/>
    </xf>
    <xf numFmtId="0" fontId="27" fillId="0" borderId="103" xfId="2" applyFont="1" applyBorder="1" applyAlignment="1">
      <alignment horizontal="center" vertical="center" wrapText="1"/>
    </xf>
    <xf numFmtId="0" fontId="33" fillId="0" borderId="48" xfId="16" applyFill="1" applyBorder="1" applyAlignment="1">
      <alignment horizontal="center" vertical="center" wrapText="1"/>
    </xf>
    <xf numFmtId="0" fontId="33" fillId="0" borderId="50" xfId="16" applyFill="1" applyBorder="1" applyAlignment="1">
      <alignment horizontal="center" vertical="center" wrapText="1"/>
    </xf>
    <xf numFmtId="0" fontId="34" fillId="0" borderId="30" xfId="3" applyFont="1" applyBorder="1" applyAlignment="1">
      <alignment horizontal="left" vertical="top" wrapText="1"/>
    </xf>
    <xf numFmtId="0" fontId="34" fillId="0" borderId="32" xfId="3" applyFont="1" applyBorder="1" applyAlignment="1">
      <alignment horizontal="left" vertical="top" wrapText="1"/>
    </xf>
    <xf numFmtId="0" fontId="45" fillId="0" borderId="50" xfId="3" applyFont="1" applyBorder="1" applyAlignment="1">
      <alignment horizontal="center" vertical="center" wrapText="1"/>
    </xf>
    <xf numFmtId="0" fontId="45" fillId="0" borderId="48" xfId="3" applyFont="1" applyBorder="1" applyAlignment="1">
      <alignment horizontal="center" vertical="center" wrapText="1"/>
    </xf>
    <xf numFmtId="10" fontId="60" fillId="0" borderId="22" xfId="1" applyNumberFormat="1" applyFont="1" applyBorder="1" applyAlignment="1">
      <alignment horizontal="center" vertical="center" shrinkToFit="1"/>
    </xf>
    <xf numFmtId="10" fontId="60" fillId="0" borderId="12" xfId="1" applyNumberFormat="1" applyFont="1" applyBorder="1" applyAlignment="1">
      <alignment horizontal="center" vertical="center" shrinkToFit="1"/>
    </xf>
    <xf numFmtId="10" fontId="60" fillId="0" borderId="23" xfId="1" applyNumberFormat="1" applyFont="1" applyBorder="1" applyAlignment="1">
      <alignment horizontal="center" vertical="center" shrinkToFit="1"/>
    </xf>
    <xf numFmtId="10" fontId="34" fillId="0" borderId="48" xfId="3" applyNumberFormat="1" applyFont="1" applyBorder="1" applyAlignment="1">
      <alignment horizontal="left" vertical="center" wrapText="1"/>
    </xf>
    <xf numFmtId="0" fontId="51" fillId="0" borderId="30" xfId="19" applyFont="1" applyBorder="1" applyAlignment="1">
      <alignment horizontal="left" vertical="center" wrapText="1"/>
    </xf>
    <xf numFmtId="0" fontId="51" fillId="0" borderId="31" xfId="19" applyFont="1" applyBorder="1" applyAlignment="1">
      <alignment horizontal="left" vertical="center" wrapText="1"/>
    </xf>
    <xf numFmtId="0" fontId="51" fillId="0" borderId="32" xfId="19" applyFont="1" applyBorder="1" applyAlignment="1">
      <alignment horizontal="left" vertical="center" wrapText="1"/>
    </xf>
    <xf numFmtId="0" fontId="28" fillId="0" borderId="51" xfId="22" applyFont="1" applyBorder="1" applyAlignment="1">
      <alignment horizontal="center" vertical="center"/>
    </xf>
    <xf numFmtId="0" fontId="27" fillId="0" borderId="51" xfId="19" applyFont="1" applyBorder="1" applyAlignment="1">
      <alignment horizontal="center" vertical="center" wrapText="1"/>
    </xf>
    <xf numFmtId="0" fontId="47" fillId="29" borderId="52" xfId="0" applyFont="1" applyFill="1" applyBorder="1" applyAlignment="1">
      <alignment wrapText="1"/>
    </xf>
    <xf numFmtId="0" fontId="47" fillId="29" borderId="106" xfId="0" applyFont="1" applyFill="1" applyBorder="1" applyAlignment="1">
      <alignment wrapText="1"/>
    </xf>
    <xf numFmtId="0" fontId="47" fillId="29" borderId="31" xfId="0" applyFont="1" applyFill="1" applyBorder="1" applyAlignment="1">
      <alignment wrapText="1"/>
    </xf>
    <xf numFmtId="0" fontId="47" fillId="29" borderId="105" xfId="0" applyFont="1" applyFill="1" applyBorder="1" applyAlignment="1">
      <alignment wrapText="1"/>
    </xf>
    <xf numFmtId="0" fontId="66" fillId="0" borderId="31" xfId="0" applyFont="1" applyBorder="1" applyAlignment="1">
      <alignment wrapText="1"/>
    </xf>
    <xf numFmtId="0" fontId="66" fillId="0" borderId="105" xfId="0" applyFont="1" applyBorder="1" applyAlignment="1">
      <alignment wrapText="1"/>
    </xf>
    <xf numFmtId="0" fontId="67" fillId="0" borderId="31" xfId="0" applyFont="1" applyBorder="1" applyAlignment="1">
      <alignment wrapText="1"/>
    </xf>
    <xf numFmtId="0" fontId="67" fillId="0" borderId="105" xfId="0" applyFont="1" applyBorder="1" applyAlignment="1">
      <alignment wrapText="1"/>
    </xf>
    <xf numFmtId="0" fontId="66" fillId="0" borderId="30" xfId="0" applyFont="1" applyBorder="1" applyAlignment="1">
      <alignment wrapText="1"/>
    </xf>
    <xf numFmtId="0" fontId="66" fillId="0" borderId="31" xfId="0" applyFont="1" applyBorder="1" applyAlignment="1">
      <alignment vertical="top" wrapText="1"/>
    </xf>
    <xf numFmtId="0" fontId="66" fillId="0" borderId="105" xfId="0" applyFont="1" applyBorder="1" applyAlignment="1">
      <alignment vertical="top" wrapText="1"/>
    </xf>
    <xf numFmtId="0" fontId="47" fillId="29" borderId="30" xfId="0" applyFont="1" applyFill="1" applyBorder="1" applyAlignment="1">
      <alignment wrapText="1"/>
    </xf>
    <xf numFmtId="0" fontId="66" fillId="0" borderId="30" xfId="0" applyFont="1" applyBorder="1" applyAlignment="1">
      <alignment vertical="center" wrapText="1"/>
    </xf>
    <xf numFmtId="0" fontId="66" fillId="0" borderId="105" xfId="0" applyFont="1" applyBorder="1" applyAlignment="1">
      <alignment vertical="center" wrapText="1"/>
    </xf>
    <xf numFmtId="0" fontId="47" fillId="29" borderId="68" xfId="0" applyFont="1" applyFill="1" applyBorder="1" applyAlignment="1">
      <alignment wrapText="1"/>
    </xf>
    <xf numFmtId="0" fontId="47" fillId="29" borderId="100" xfId="0" applyFont="1" applyFill="1" applyBorder="1" applyAlignment="1">
      <alignment wrapText="1"/>
    </xf>
    <xf numFmtId="0" fontId="47" fillId="29" borderId="48" xfId="0" applyFont="1" applyFill="1" applyBorder="1" applyAlignment="1">
      <alignment wrapText="1"/>
    </xf>
    <xf numFmtId="0" fontId="47" fillId="29" borderId="50" xfId="0" applyFont="1" applyFill="1" applyBorder="1" applyAlignment="1">
      <alignment wrapText="1"/>
    </xf>
    <xf numFmtId="0" fontId="44" fillId="30" borderId="60" xfId="0" applyFont="1" applyFill="1" applyBorder="1" applyAlignment="1">
      <alignment wrapText="1"/>
    </xf>
    <xf numFmtId="0" fontId="44" fillId="30" borderId="108" xfId="0" applyFont="1" applyFill="1" applyBorder="1" applyAlignment="1">
      <alignment wrapText="1"/>
    </xf>
    <xf numFmtId="0" fontId="66" fillId="0" borderId="68" xfId="0" applyFont="1" applyBorder="1" applyAlignment="1">
      <alignment wrapText="1"/>
    </xf>
    <xf numFmtId="0" fontId="66" fillId="0" borderId="100" xfId="0" applyFont="1" applyBorder="1" applyAlignment="1">
      <alignment wrapText="1"/>
    </xf>
    <xf numFmtId="0" fontId="69" fillId="0" borderId="68" xfId="0" applyFont="1" applyBorder="1" applyAlignment="1">
      <alignment wrapText="1"/>
    </xf>
    <xf numFmtId="0" fontId="69" fillId="0" borderId="100" xfId="0" applyFont="1" applyBorder="1" applyAlignment="1">
      <alignment wrapText="1"/>
    </xf>
    <xf numFmtId="0" fontId="66" fillId="0" borderId="68" xfId="0" applyFont="1" applyBorder="1" applyAlignment="1">
      <alignment horizontal="center" wrapText="1"/>
    </xf>
    <xf numFmtId="0" fontId="66" fillId="0" borderId="100" xfId="0" applyFont="1" applyBorder="1" applyAlignment="1">
      <alignment horizontal="center" wrapText="1"/>
    </xf>
    <xf numFmtId="0" fontId="69" fillId="8" borderId="68" xfId="0" applyFont="1" applyFill="1" applyBorder="1" applyAlignment="1">
      <alignment wrapText="1"/>
    </xf>
    <xf numFmtId="0" fontId="69" fillId="8" borderId="100" xfId="0" applyFont="1" applyFill="1" applyBorder="1" applyAlignment="1">
      <alignment wrapText="1"/>
    </xf>
    <xf numFmtId="0" fontId="66" fillId="0" borderId="48" xfId="0" applyFont="1" applyBorder="1" applyAlignment="1">
      <alignment wrapText="1"/>
    </xf>
    <xf numFmtId="0" fontId="66" fillId="0" borderId="48" xfId="0" applyFont="1" applyBorder="1" applyAlignment="1">
      <alignment horizontal="center" wrapText="1"/>
    </xf>
    <xf numFmtId="9" fontId="60" fillId="0" borderId="22" xfId="24" applyFont="1" applyBorder="1" applyAlignment="1">
      <alignment horizontal="center" vertical="center" shrinkToFit="1"/>
    </xf>
    <xf numFmtId="9" fontId="60" fillId="0" borderId="12" xfId="24" applyFont="1" applyBorder="1" applyAlignment="1">
      <alignment horizontal="center" vertical="center" shrinkToFit="1"/>
    </xf>
    <xf numFmtId="9" fontId="60" fillId="0" borderId="23" xfId="24" applyFont="1" applyBorder="1" applyAlignment="1">
      <alignment horizontal="center" vertical="center" shrinkToFit="1"/>
    </xf>
    <xf numFmtId="0" fontId="32" fillId="19" borderId="22" xfId="20" applyFont="1" applyFill="1" applyBorder="1" applyAlignment="1">
      <alignment horizontal="center" vertical="center" wrapText="1"/>
    </xf>
    <xf numFmtId="0" fontId="32" fillId="19" borderId="12" xfId="20" applyFont="1" applyFill="1" applyBorder="1" applyAlignment="1">
      <alignment horizontal="center" vertical="center" wrapText="1"/>
    </xf>
    <xf numFmtId="0" fontId="32" fillId="19" borderId="23" xfId="20" applyFont="1" applyFill="1" applyBorder="1" applyAlignment="1">
      <alignment horizontal="center" vertical="center" wrapText="1"/>
    </xf>
    <xf numFmtId="171" fontId="47" fillId="20" borderId="48" xfId="3" applyNumberFormat="1" applyFont="1" applyFill="1" applyBorder="1" applyAlignment="1">
      <alignment horizontal="center" vertical="center"/>
    </xf>
    <xf numFmtId="0" fontId="28" fillId="0" borderId="48" xfId="3" applyFont="1" applyBorder="1" applyAlignment="1">
      <alignment horizontal="center" vertical="center"/>
    </xf>
    <xf numFmtId="0" fontId="28" fillId="0" borderId="50" xfId="3" applyFont="1" applyBorder="1" applyAlignment="1">
      <alignment horizontal="center" vertical="center"/>
    </xf>
    <xf numFmtId="0" fontId="34" fillId="0" borderId="48" xfId="0" applyFont="1" applyBorder="1" applyAlignment="1">
      <alignment horizontal="center"/>
    </xf>
    <xf numFmtId="0" fontId="34" fillId="0" borderId="50" xfId="0" applyFont="1" applyBorder="1" applyAlignment="1">
      <alignment horizontal="center"/>
    </xf>
    <xf numFmtId="0" fontId="28" fillId="0" borderId="48" xfId="3" applyFont="1" applyBorder="1" applyAlignment="1">
      <alignment horizontal="left" vertical="center" wrapText="1"/>
    </xf>
    <xf numFmtId="0" fontId="28" fillId="0" borderId="50" xfId="3" applyFont="1" applyBorder="1" applyAlignment="1">
      <alignment horizontal="left" vertical="center" wrapText="1"/>
    </xf>
    <xf numFmtId="0" fontId="12" fillId="0" borderId="48" xfId="3" applyFont="1" applyBorder="1" applyAlignment="1">
      <alignment horizontal="left" vertical="center" wrapText="1"/>
    </xf>
    <xf numFmtId="0" fontId="12" fillId="0" borderId="50" xfId="3" applyFont="1" applyBorder="1" applyAlignment="1">
      <alignment horizontal="left" vertical="center" wrapText="1"/>
    </xf>
    <xf numFmtId="0" fontId="26" fillId="0" borderId="11" xfId="2" applyFont="1" applyAlignment="1">
      <alignment horizontal="center" vertical="center" wrapText="1"/>
    </xf>
    <xf numFmtId="0" fontId="26" fillId="0" borderId="45" xfId="2" applyFont="1" applyBorder="1" applyAlignment="1">
      <alignment horizontal="center" vertical="center" wrapText="1"/>
    </xf>
    <xf numFmtId="0" fontId="27" fillId="25" borderId="36" xfId="2" applyFont="1" applyFill="1" applyBorder="1" applyAlignment="1">
      <alignment horizontal="center" vertical="center"/>
    </xf>
    <xf numFmtId="0" fontId="27" fillId="25" borderId="45" xfId="2" applyFont="1" applyFill="1" applyBorder="1" applyAlignment="1">
      <alignment horizontal="center" vertical="center"/>
    </xf>
    <xf numFmtId="0" fontId="27" fillId="25" borderId="44" xfId="2" applyFont="1" applyFill="1" applyBorder="1" applyAlignment="1">
      <alignment horizontal="center" vertical="center"/>
    </xf>
    <xf numFmtId="0" fontId="27" fillId="16" borderId="51" xfId="2" applyFont="1" applyFill="1" applyBorder="1" applyAlignment="1">
      <alignment horizontal="left" vertical="center" wrapText="1"/>
    </xf>
    <xf numFmtId="0" fontId="51" fillId="0" borderId="51" xfId="0" applyFont="1" applyBorder="1" applyAlignment="1">
      <alignment horizontal="left" vertical="center" wrapText="1"/>
    </xf>
    <xf numFmtId="0" fontId="27" fillId="25" borderId="54" xfId="2" applyFont="1" applyFill="1" applyBorder="1" applyAlignment="1">
      <alignment horizontal="center" vertical="center"/>
    </xf>
    <xf numFmtId="0" fontId="27" fillId="25" borderId="52" xfId="2" applyFont="1" applyFill="1" applyBorder="1" applyAlignment="1">
      <alignment horizontal="center" vertical="center"/>
    </xf>
    <xf numFmtId="0" fontId="26" fillId="0" borderId="30" xfId="0" applyFont="1" applyBorder="1" applyAlignment="1">
      <alignment horizontal="center" vertical="center"/>
    </xf>
    <xf numFmtId="0" fontId="26" fillId="0" borderId="32" xfId="0" applyFont="1" applyBorder="1" applyAlignment="1">
      <alignment horizontal="center" vertical="center"/>
    </xf>
    <xf numFmtId="0" fontId="27" fillId="16" borderId="27" xfId="0" applyFont="1" applyFill="1" applyBorder="1" applyAlignment="1">
      <alignment horizontal="center" vertical="center"/>
    </xf>
    <xf numFmtId="0" fontId="27" fillId="16" borderId="43" xfId="0" applyFont="1" applyFill="1" applyBorder="1" applyAlignment="1">
      <alignment horizontal="center" vertical="center"/>
    </xf>
    <xf numFmtId="0" fontId="27" fillId="16" borderId="42" xfId="0" applyFont="1" applyFill="1" applyBorder="1" applyAlignment="1">
      <alignment horizontal="center" vertical="center"/>
    </xf>
    <xf numFmtId="0" fontId="27" fillId="16" borderId="33" xfId="0" applyFont="1" applyFill="1" applyBorder="1" applyAlignment="1">
      <alignment horizontal="center" vertical="center"/>
    </xf>
    <xf numFmtId="0" fontId="27" fillId="16" borderId="11" xfId="0" applyFont="1" applyFill="1" applyBorder="1" applyAlignment="1">
      <alignment horizontal="center" vertical="center"/>
    </xf>
    <xf numFmtId="0" fontId="27" fillId="16" borderId="41" xfId="0" applyFont="1" applyFill="1" applyBorder="1" applyAlignment="1">
      <alignment horizontal="center" vertical="center"/>
    </xf>
    <xf numFmtId="0" fontId="27" fillId="16" borderId="36" xfId="0" applyFont="1" applyFill="1" applyBorder="1" applyAlignment="1">
      <alignment horizontal="center" vertical="center"/>
    </xf>
    <xf numFmtId="0" fontId="27" fillId="16" borderId="45" xfId="0" applyFont="1" applyFill="1" applyBorder="1" applyAlignment="1">
      <alignment horizontal="center" vertical="center"/>
    </xf>
    <xf numFmtId="0" fontId="27" fillId="16" borderId="44" xfId="0" applyFont="1" applyFill="1" applyBorder="1" applyAlignment="1">
      <alignment horizontal="center" vertical="center"/>
    </xf>
    <xf numFmtId="0" fontId="26" fillId="0" borderId="51" xfId="0" applyFont="1" applyBorder="1" applyAlignment="1">
      <alignment horizontal="left" vertical="center" wrapText="1"/>
    </xf>
    <xf numFmtId="0" fontId="39" fillId="26" borderId="34" xfId="14" applyNumberFormat="1" applyFill="1" applyBorder="1" applyAlignment="1">
      <alignment horizontal="center" vertical="center" wrapText="1"/>
    </xf>
    <xf numFmtId="0" fontId="39" fillId="26" borderId="38" xfId="14" applyNumberFormat="1" applyFill="1" applyBorder="1" applyAlignment="1">
      <alignment horizontal="center" vertical="center" wrapText="1"/>
    </xf>
    <xf numFmtId="0" fontId="39" fillId="26" borderId="34" xfId="14" quotePrefix="1" applyNumberFormat="1" applyFill="1" applyBorder="1" applyAlignment="1">
      <alignment horizontal="center" vertical="center" wrapText="1"/>
    </xf>
    <xf numFmtId="0" fontId="39" fillId="26" borderId="38" xfId="14" quotePrefix="1" applyNumberFormat="1" applyFill="1" applyBorder="1" applyAlignment="1">
      <alignment horizontal="center" vertical="center" wrapText="1"/>
    </xf>
    <xf numFmtId="0" fontId="39" fillId="16" borderId="34" xfId="12" quotePrefix="1" applyNumberFormat="1" applyFont="1" applyFill="1" applyBorder="1" applyAlignment="1">
      <alignment horizontal="center" vertical="center" wrapText="1"/>
    </xf>
    <xf numFmtId="0" fontId="39" fillId="16" borderId="38" xfId="12" quotePrefix="1" applyNumberFormat="1" applyFont="1" applyFill="1" applyBorder="1" applyAlignment="1">
      <alignment horizontal="center" vertical="center" wrapText="1"/>
    </xf>
    <xf numFmtId="0" fontId="58" fillId="20" borderId="58" xfId="19" applyFont="1" applyFill="1" applyBorder="1" applyAlignment="1">
      <alignment horizontal="center" vertical="center" wrapText="1"/>
    </xf>
    <xf numFmtId="0" fontId="58" fillId="20" borderId="86" xfId="19" applyFont="1" applyFill="1" applyBorder="1" applyAlignment="1">
      <alignment horizontal="center" vertical="center" wrapText="1"/>
    </xf>
    <xf numFmtId="0" fontId="58" fillId="20" borderId="62" xfId="19" applyFont="1" applyFill="1" applyBorder="1" applyAlignment="1">
      <alignment horizontal="center" vertical="center"/>
    </xf>
    <xf numFmtId="0" fontId="58" fillId="20" borderId="63" xfId="19" applyFont="1" applyFill="1" applyBorder="1" applyAlignment="1">
      <alignment horizontal="center" vertical="center"/>
    </xf>
    <xf numFmtId="0" fontId="58" fillId="20" borderId="82" xfId="19" applyFont="1" applyFill="1" applyBorder="1" applyAlignment="1">
      <alignment horizontal="center" vertical="center"/>
    </xf>
    <xf numFmtId="0" fontId="58" fillId="20" borderId="85" xfId="19" applyFont="1" applyFill="1" applyBorder="1" applyAlignment="1">
      <alignment horizontal="center" vertical="center"/>
    </xf>
    <xf numFmtId="0" fontId="54" fillId="16" borderId="35" xfId="19" applyFont="1" applyFill="1" applyBorder="1" applyAlignment="1">
      <alignment horizontal="center" vertical="center" wrapText="1"/>
    </xf>
    <xf numFmtId="0" fontId="54" fillId="16" borderId="39" xfId="19" applyFont="1" applyFill="1" applyBorder="1" applyAlignment="1">
      <alignment horizontal="center" vertical="center" wrapText="1"/>
    </xf>
    <xf numFmtId="0" fontId="39" fillId="26" borderId="81" xfId="14" quotePrefix="1" applyNumberFormat="1" applyFill="1" applyBorder="1" applyAlignment="1">
      <alignment horizontal="center" vertical="center" wrapText="1"/>
    </xf>
    <xf numFmtId="0" fontId="39" fillId="26" borderId="37" xfId="14" quotePrefix="1" applyNumberFormat="1" applyFill="1" applyBorder="1" applyAlignment="1">
      <alignment horizontal="center" vertical="center" wrapText="1"/>
    </xf>
    <xf numFmtId="0" fontId="1" fillId="25" borderId="11" xfId="19" applyFill="1" applyAlignment="1">
      <alignment horizontal="center"/>
    </xf>
    <xf numFmtId="0" fontId="58" fillId="20" borderId="34" xfId="19" applyFont="1" applyFill="1" applyBorder="1" applyAlignment="1">
      <alignment horizontal="center" vertical="center" wrapText="1"/>
    </xf>
    <xf numFmtId="0" fontId="58" fillId="20" borderId="38" xfId="19" applyFont="1" applyFill="1" applyBorder="1" applyAlignment="1">
      <alignment horizontal="center" vertical="center" wrapText="1"/>
    </xf>
    <xf numFmtId="0" fontId="58" fillId="20" borderId="35" xfId="19" applyFont="1" applyFill="1" applyBorder="1" applyAlignment="1">
      <alignment horizontal="center" vertical="center" wrapText="1"/>
    </xf>
    <xf numFmtId="0" fontId="58" fillId="20" borderId="39" xfId="19" applyFont="1" applyFill="1" applyBorder="1" applyAlignment="1">
      <alignment horizontal="center" vertical="center" wrapText="1"/>
    </xf>
    <xf numFmtId="2" fontId="28" fillId="0" borderId="88" xfId="5" applyNumberFormat="1" applyFont="1" applyBorder="1" applyAlignment="1">
      <alignment horizontal="center" vertical="center"/>
    </xf>
    <xf numFmtId="2" fontId="28" fillId="0" borderId="61" xfId="5" applyNumberFormat="1" applyFont="1" applyBorder="1" applyAlignment="1">
      <alignment horizontal="center" vertical="center"/>
    </xf>
    <xf numFmtId="2" fontId="28" fillId="0" borderId="74" xfId="5" applyNumberFormat="1" applyFont="1" applyBorder="1" applyAlignment="1">
      <alignment horizontal="center" vertical="center"/>
    </xf>
    <xf numFmtId="2" fontId="28" fillId="0" borderId="78" xfId="5" applyNumberFormat="1" applyFont="1" applyBorder="1" applyAlignment="1">
      <alignment horizontal="center" vertical="center"/>
    </xf>
    <xf numFmtId="0" fontId="27" fillId="20" borderId="62" xfId="2" applyFont="1" applyFill="1" applyBorder="1" applyAlignment="1">
      <alignment horizontal="center" vertical="center" wrapText="1"/>
    </xf>
    <xf numFmtId="0" fontId="27" fillId="20" borderId="63" xfId="2" applyFont="1" applyFill="1" applyBorder="1" applyAlignment="1">
      <alignment horizontal="center" vertical="center" wrapText="1"/>
    </xf>
    <xf numFmtId="0" fontId="27" fillId="20" borderId="64" xfId="2" applyFont="1" applyFill="1" applyBorder="1" applyAlignment="1">
      <alignment horizontal="center" vertical="center" wrapText="1"/>
    </xf>
    <xf numFmtId="0" fontId="27" fillId="20" borderId="81" xfId="2" applyFont="1" applyFill="1" applyBorder="1" applyAlignment="1">
      <alignment horizontal="center" vertical="center" wrapText="1"/>
    </xf>
    <xf numFmtId="0" fontId="27" fillId="20" borderId="37" xfId="2" applyFont="1" applyFill="1" applyBorder="1" applyAlignment="1">
      <alignment horizontal="center" vertical="center" wrapText="1"/>
    </xf>
    <xf numFmtId="0" fontId="27" fillId="20" borderId="34" xfId="2" applyFont="1" applyFill="1" applyBorder="1" applyAlignment="1">
      <alignment horizontal="center" vertical="center" wrapText="1"/>
    </xf>
    <xf numFmtId="0" fontId="27" fillId="20" borderId="38" xfId="2" applyFont="1" applyFill="1" applyBorder="1" applyAlignment="1">
      <alignment horizontal="center" vertical="center" wrapText="1"/>
    </xf>
    <xf numFmtId="0" fontId="27" fillId="20" borderId="88" xfId="2" applyFont="1" applyFill="1" applyBorder="1" applyAlignment="1">
      <alignment horizontal="center" vertical="center" wrapText="1"/>
    </xf>
    <xf numFmtId="0" fontId="27" fillId="20" borderId="61" xfId="2" applyFont="1" applyFill="1" applyBorder="1" applyAlignment="1">
      <alignment horizontal="center" vertical="center" wrapText="1"/>
    </xf>
    <xf numFmtId="0" fontId="27" fillId="16" borderId="109" xfId="2" applyFont="1" applyFill="1" applyBorder="1" applyAlignment="1">
      <alignment horizontal="center" vertical="center" wrapText="1"/>
    </xf>
    <xf numFmtId="0" fontId="27" fillId="16" borderId="110" xfId="2" applyFont="1" applyFill="1" applyBorder="1" applyAlignment="1">
      <alignment horizontal="center" vertical="center" wrapText="1"/>
    </xf>
    <xf numFmtId="0" fontId="27" fillId="16" borderId="111" xfId="2" applyFont="1" applyFill="1" applyBorder="1" applyAlignment="1">
      <alignment horizontal="center" vertical="center" wrapText="1"/>
    </xf>
    <xf numFmtId="0" fontId="27" fillId="16" borderId="30" xfId="2" applyFont="1" applyFill="1" applyBorder="1" applyAlignment="1">
      <alignment horizontal="center" vertical="center"/>
    </xf>
    <xf numFmtId="0" fontId="27" fillId="16" borderId="31" xfId="2" applyFont="1" applyFill="1" applyBorder="1" applyAlignment="1">
      <alignment horizontal="center" vertical="center"/>
    </xf>
    <xf numFmtId="0" fontId="27" fillId="16" borderId="32" xfId="2" applyFont="1" applyFill="1" applyBorder="1" applyAlignment="1">
      <alignment horizontal="center" vertical="center"/>
    </xf>
    <xf numFmtId="0" fontId="27" fillId="20" borderId="113" xfId="2" applyFont="1" applyFill="1" applyBorder="1" applyAlignment="1">
      <alignment horizontal="center" vertical="center" wrapText="1"/>
    </xf>
    <xf numFmtId="0" fontId="27" fillId="20" borderId="89" xfId="2" applyFont="1" applyFill="1" applyBorder="1" applyAlignment="1">
      <alignment horizontal="center" vertical="center" wrapText="1"/>
    </xf>
    <xf numFmtId="0" fontId="27" fillId="0" borderId="94" xfId="2" applyFont="1" applyBorder="1" applyAlignment="1">
      <alignment horizontal="center" vertical="center" wrapText="1"/>
    </xf>
    <xf numFmtId="0" fontId="27" fillId="0" borderId="59" xfId="2" applyFont="1" applyBorder="1" applyAlignment="1">
      <alignment horizontal="center" vertical="center" wrapText="1"/>
    </xf>
    <xf numFmtId="0" fontId="27" fillId="0" borderId="65" xfId="2" applyFont="1" applyBorder="1" applyAlignment="1">
      <alignment horizontal="center" vertical="center" wrapText="1"/>
    </xf>
    <xf numFmtId="0" fontId="27" fillId="20" borderId="112" xfId="2" applyFont="1" applyFill="1" applyBorder="1" applyAlignment="1">
      <alignment horizontal="center" vertical="center" wrapText="1"/>
    </xf>
    <xf numFmtId="0" fontId="27" fillId="20" borderId="114" xfId="2" applyFont="1" applyFill="1" applyBorder="1" applyAlignment="1">
      <alignment horizontal="center" vertical="center" wrapText="1"/>
    </xf>
    <xf numFmtId="0" fontId="27" fillId="16" borderId="30" xfId="2" applyFont="1" applyFill="1" applyBorder="1" applyAlignment="1">
      <alignment horizontal="center" vertical="center" wrapText="1"/>
    </xf>
    <xf numFmtId="0" fontId="27" fillId="16" borderId="31" xfId="2" applyFont="1" applyFill="1" applyBorder="1" applyAlignment="1">
      <alignment horizontal="center" vertical="center" wrapText="1"/>
    </xf>
    <xf numFmtId="0" fontId="27" fillId="16" borderId="32" xfId="2" applyFont="1" applyFill="1" applyBorder="1" applyAlignment="1">
      <alignment horizontal="center" vertical="center" wrapText="1"/>
    </xf>
    <xf numFmtId="0" fontId="27" fillId="16" borderId="51" xfId="2" applyFont="1" applyFill="1" applyBorder="1" applyAlignment="1">
      <alignment horizontal="center" vertical="center" wrapText="1"/>
    </xf>
    <xf numFmtId="0" fontId="27" fillId="0" borderId="116" xfId="2" applyFont="1" applyBorder="1" applyAlignment="1">
      <alignment horizontal="center" vertical="center" wrapText="1"/>
    </xf>
    <xf numFmtId="0" fontId="27" fillId="0" borderId="118" xfId="2" applyFont="1" applyBorder="1" applyAlignment="1">
      <alignment horizontal="center" vertical="center" wrapText="1"/>
    </xf>
    <xf numFmtId="0" fontId="27" fillId="0" borderId="121" xfId="2" applyFont="1" applyBorder="1" applyAlignment="1">
      <alignment horizontal="center" vertical="center" wrapText="1"/>
    </xf>
    <xf numFmtId="0" fontId="65" fillId="0" borderId="1" xfId="2" applyFont="1" applyBorder="1" applyAlignment="1">
      <alignment horizontal="center" vertical="center" wrapText="1"/>
    </xf>
    <xf numFmtId="0" fontId="65" fillId="0" borderId="1" xfId="0" applyFont="1" applyBorder="1" applyAlignment="1">
      <alignment horizontal="center" vertical="center" wrapText="1"/>
    </xf>
    <xf numFmtId="0" fontId="27" fillId="0" borderId="11" xfId="0" applyFont="1" applyBorder="1" applyAlignment="1">
      <alignment horizontal="center" vertical="center" wrapText="1"/>
    </xf>
    <xf numFmtId="169" fontId="28" fillId="0" borderId="99" xfId="5" applyNumberFormat="1" applyFont="1" applyBorder="1" applyAlignment="1">
      <alignment horizontal="center" vertical="center"/>
    </xf>
    <xf numFmtId="169" fontId="28" fillId="0" borderId="83" xfId="5" applyNumberFormat="1" applyFont="1" applyBorder="1" applyAlignment="1">
      <alignment horizontal="center" vertical="center"/>
    </xf>
    <xf numFmtId="169" fontId="28" fillId="0" borderId="58" xfId="5" applyNumberFormat="1" applyFont="1" applyBorder="1" applyAlignment="1">
      <alignment horizontal="center" vertical="center"/>
    </xf>
    <xf numFmtId="169" fontId="28" fillId="0" borderId="73" xfId="5" applyNumberFormat="1" applyFont="1" applyBorder="1" applyAlignment="1">
      <alignment horizontal="center" vertical="center"/>
    </xf>
    <xf numFmtId="169" fontId="28" fillId="0" borderId="88" xfId="5" applyNumberFormat="1" applyFont="1" applyBorder="1" applyAlignment="1">
      <alignment horizontal="center" vertical="center"/>
    </xf>
    <xf numFmtId="169" fontId="28" fillId="0" borderId="61" xfId="5" applyNumberFormat="1" applyFont="1" applyBorder="1" applyAlignment="1">
      <alignment horizontal="center" vertical="center"/>
    </xf>
    <xf numFmtId="169" fontId="28" fillId="0" borderId="74" xfId="5" applyNumberFormat="1" applyFont="1" applyBorder="1" applyAlignment="1">
      <alignment horizontal="center" vertical="center"/>
    </xf>
    <xf numFmtId="169" fontId="28" fillId="0" borderId="78" xfId="5" applyNumberFormat="1" applyFont="1" applyBorder="1" applyAlignment="1">
      <alignment horizontal="center" vertical="center"/>
    </xf>
    <xf numFmtId="0" fontId="43" fillId="0" borderId="57" xfId="3" applyFont="1" applyBorder="1" applyAlignment="1">
      <alignment horizontal="center" vertical="center"/>
    </xf>
    <xf numFmtId="0" fontId="27" fillId="20" borderId="54" xfId="3" applyFont="1" applyFill="1" applyBorder="1" applyAlignment="1">
      <alignment horizontal="center" vertical="center" wrapText="1"/>
    </xf>
    <xf numFmtId="0" fontId="27" fillId="20" borderId="53" xfId="3" applyFont="1" applyFill="1" applyBorder="1" applyAlignment="1">
      <alignment horizontal="center" vertical="center" wrapText="1"/>
    </xf>
    <xf numFmtId="0" fontId="27" fillId="20" borderId="30" xfId="3" applyFont="1" applyFill="1" applyBorder="1" applyAlignment="1">
      <alignment horizontal="center" vertical="center" wrapText="1"/>
    </xf>
    <xf numFmtId="0" fontId="27" fillId="20" borderId="32" xfId="3" applyFont="1" applyFill="1" applyBorder="1" applyAlignment="1">
      <alignment horizontal="center" vertical="center" wrapText="1"/>
    </xf>
    <xf numFmtId="0" fontId="28" fillId="0" borderId="30" xfId="3" applyFont="1" applyBorder="1" applyAlignment="1">
      <alignment horizontal="center" vertical="center"/>
    </xf>
    <xf numFmtId="0" fontId="28" fillId="0" borderId="32" xfId="3" applyFont="1" applyBorder="1" applyAlignment="1">
      <alignment horizontal="center" vertical="center"/>
    </xf>
    <xf numFmtId="0" fontId="28" fillId="0" borderId="31" xfId="3" applyFont="1" applyBorder="1" applyAlignment="1">
      <alignment horizontal="center" vertical="center"/>
    </xf>
    <xf numFmtId="0" fontId="59" fillId="0" borderId="30" xfId="3" applyFont="1" applyBorder="1" applyAlignment="1">
      <alignment horizontal="center" vertical="center" wrapText="1"/>
    </xf>
    <xf numFmtId="0" fontId="59" fillId="0" borderId="32" xfId="3" applyFont="1" applyBorder="1" applyAlignment="1">
      <alignment horizontal="center" vertical="center" wrapText="1"/>
    </xf>
    <xf numFmtId="0" fontId="28" fillId="0" borderId="30"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54" xfId="3" applyFont="1" applyBorder="1" applyAlignment="1">
      <alignment horizontal="center" vertical="center"/>
    </xf>
    <xf numFmtId="0" fontId="28" fillId="0" borderId="52" xfId="3" applyFont="1" applyBorder="1" applyAlignment="1">
      <alignment horizontal="center" vertical="center"/>
    </xf>
    <xf numFmtId="0" fontId="28" fillId="0" borderId="53" xfId="3" applyFont="1" applyBorder="1" applyAlignment="1">
      <alignment horizontal="center" vertical="center"/>
    </xf>
    <xf numFmtId="0" fontId="28" fillId="0" borderId="31" xfId="3" applyFont="1" applyBorder="1" applyAlignment="1">
      <alignment horizontal="center" vertical="center" wrapText="1"/>
    </xf>
    <xf numFmtId="0" fontId="27" fillId="20" borderId="27" xfId="2" applyFont="1" applyFill="1" applyBorder="1" applyAlignment="1">
      <alignment horizontal="center" vertical="center" wrapText="1"/>
    </xf>
    <xf numFmtId="0" fontId="27" fillId="20" borderId="33" xfId="2" applyFont="1" applyFill="1" applyBorder="1" applyAlignment="1">
      <alignment horizontal="center" vertical="center" wrapText="1"/>
    </xf>
    <xf numFmtId="0" fontId="27" fillId="20" borderId="36" xfId="2" applyFont="1" applyFill="1" applyBorder="1" applyAlignment="1">
      <alignment horizontal="center" vertical="center" wrapText="1"/>
    </xf>
    <xf numFmtId="0" fontId="18" fillId="20" borderId="51" xfId="3" applyFont="1" applyFill="1" applyBorder="1" applyAlignment="1">
      <alignment horizontal="center" vertical="center"/>
    </xf>
    <xf numFmtId="0" fontId="27" fillId="0" borderId="33" xfId="2" applyFont="1" applyBorder="1" applyAlignment="1">
      <alignment horizontal="center" vertical="center" wrapText="1"/>
    </xf>
    <xf numFmtId="0" fontId="27" fillId="0" borderId="11" xfId="2" applyFont="1" applyAlignment="1">
      <alignment horizontal="center" vertical="center" wrapText="1"/>
    </xf>
    <xf numFmtId="0" fontId="18" fillId="20" borderId="30" xfId="3" applyFont="1" applyFill="1" applyBorder="1" applyAlignment="1">
      <alignment horizontal="center" vertical="center" wrapText="1"/>
    </xf>
    <xf numFmtId="0" fontId="18" fillId="20" borderId="31" xfId="3" applyFont="1" applyFill="1" applyBorder="1" applyAlignment="1">
      <alignment horizontal="center" vertical="center" wrapText="1"/>
    </xf>
    <xf numFmtId="0" fontId="18" fillId="20" borderId="32" xfId="3" applyFont="1" applyFill="1" applyBorder="1" applyAlignment="1">
      <alignment horizontal="center" vertical="center" wrapText="1"/>
    </xf>
    <xf numFmtId="0" fontId="18" fillId="0" borderId="30" xfId="3" applyFont="1" applyBorder="1" applyAlignment="1">
      <alignment horizontal="center" vertical="center"/>
    </xf>
    <xf numFmtId="0" fontId="18" fillId="0" borderId="31" xfId="3" applyFont="1" applyBorder="1" applyAlignment="1">
      <alignment horizontal="center" vertical="center"/>
    </xf>
    <xf numFmtId="0" fontId="18" fillId="0" borderId="32" xfId="3" applyFont="1" applyBorder="1" applyAlignment="1">
      <alignment horizontal="center" vertical="center"/>
    </xf>
    <xf numFmtId="0" fontId="18" fillId="0" borderId="51" xfId="3" applyFont="1" applyBorder="1" applyAlignment="1">
      <alignment horizontal="left" vertical="center" wrapText="1"/>
    </xf>
    <xf numFmtId="0" fontId="18" fillId="0" borderId="51" xfId="3" applyFont="1" applyBorder="1" applyAlignment="1">
      <alignment horizontal="left" vertical="center"/>
    </xf>
    <xf numFmtId="0" fontId="27" fillId="16" borderId="30" xfId="3" applyFont="1" applyFill="1" applyBorder="1" applyAlignment="1">
      <alignment horizontal="center" vertical="center" wrapText="1"/>
    </xf>
    <xf numFmtId="0" fontId="27" fillId="16" borderId="31" xfId="3" applyFont="1" applyFill="1" applyBorder="1" applyAlignment="1">
      <alignment horizontal="center" vertical="center" wrapText="1"/>
    </xf>
    <xf numFmtId="0" fontId="27" fillId="16" borderId="32" xfId="3" applyFont="1" applyFill="1" applyBorder="1" applyAlignment="1">
      <alignment horizontal="center" vertical="center" wrapText="1"/>
    </xf>
    <xf numFmtId="0" fontId="27" fillId="16" borderId="36" xfId="3" applyFont="1" applyFill="1" applyBorder="1" applyAlignment="1">
      <alignment horizontal="center" vertical="center" wrapText="1"/>
    </xf>
    <xf numFmtId="0" fontId="27" fillId="16" borderId="45" xfId="3" applyFont="1" applyFill="1" applyBorder="1" applyAlignment="1">
      <alignment horizontal="center" vertical="center" wrapText="1"/>
    </xf>
    <xf numFmtId="0" fontId="27" fillId="16" borderId="44" xfId="3" applyFont="1" applyFill="1" applyBorder="1" applyAlignment="1">
      <alignment horizontal="center" vertical="center" wrapText="1"/>
    </xf>
    <xf numFmtId="0" fontId="27" fillId="20" borderId="36" xfId="3" applyFont="1" applyFill="1" applyBorder="1" applyAlignment="1">
      <alignment horizontal="center" vertical="center" wrapText="1"/>
    </xf>
    <xf numFmtId="0" fontId="27" fillId="20" borderId="44" xfId="3" applyFont="1" applyFill="1" applyBorder="1" applyAlignment="1">
      <alignment horizontal="center" vertical="center" wrapText="1"/>
    </xf>
    <xf numFmtId="0" fontId="47" fillId="20" borderId="52" xfId="3" applyFont="1" applyFill="1" applyBorder="1" applyAlignment="1">
      <alignment horizontal="center" vertical="center" wrapText="1"/>
    </xf>
    <xf numFmtId="0" fontId="47" fillId="20" borderId="51" xfId="3" applyFont="1" applyFill="1" applyBorder="1" applyAlignment="1">
      <alignment horizontal="center" vertical="center" wrapText="1"/>
    </xf>
    <xf numFmtId="0" fontId="27" fillId="20" borderId="31" xfId="3" applyFont="1" applyFill="1" applyBorder="1" applyAlignment="1">
      <alignment horizontal="center" vertical="center" wrapText="1"/>
    </xf>
    <xf numFmtId="0" fontId="34" fillId="20" borderId="31" xfId="3" applyFont="1" applyFill="1" applyBorder="1" applyAlignment="1">
      <alignment horizontal="center" vertical="center" wrapText="1"/>
    </xf>
    <xf numFmtId="0" fontId="34" fillId="20" borderId="32" xfId="3" applyFont="1" applyFill="1" applyBorder="1" applyAlignment="1">
      <alignment horizontal="center" vertical="center" wrapText="1"/>
    </xf>
    <xf numFmtId="0" fontId="51" fillId="25" borderId="27" xfId="2" applyFont="1" applyFill="1" applyBorder="1" applyAlignment="1">
      <alignment horizontal="center" vertical="center" wrapText="1"/>
    </xf>
    <xf numFmtId="0" fontId="51" fillId="25" borderId="43" xfId="2" applyFont="1" applyFill="1" applyBorder="1" applyAlignment="1">
      <alignment horizontal="center" vertical="center" wrapText="1"/>
    </xf>
    <xf numFmtId="0" fontId="51" fillId="25" borderId="42" xfId="2" applyFont="1" applyFill="1" applyBorder="1" applyAlignment="1">
      <alignment horizontal="center" vertical="center" wrapText="1"/>
    </xf>
    <xf numFmtId="0" fontId="51" fillId="25" borderId="33" xfId="2" applyFont="1" applyFill="1" applyBorder="1" applyAlignment="1">
      <alignment horizontal="center" vertical="center" wrapText="1"/>
    </xf>
    <xf numFmtId="0" fontId="51" fillId="25" borderId="11" xfId="2" applyFont="1" applyFill="1" applyAlignment="1">
      <alignment horizontal="center" vertical="center" wrapText="1"/>
    </xf>
    <xf numFmtId="0" fontId="51" fillId="25" borderId="41" xfId="2" applyFont="1" applyFill="1" applyBorder="1" applyAlignment="1">
      <alignment horizontal="center" vertical="center" wrapText="1"/>
    </xf>
    <xf numFmtId="0" fontId="51" fillId="25" borderId="36" xfId="2" applyFont="1" applyFill="1" applyBorder="1" applyAlignment="1">
      <alignment horizontal="center" vertical="center" wrapText="1"/>
    </xf>
    <xf numFmtId="0" fontId="51" fillId="25" borderId="45" xfId="2" applyFont="1" applyFill="1" applyBorder="1" applyAlignment="1">
      <alignment horizontal="center" vertical="center" wrapText="1"/>
    </xf>
    <xf numFmtId="0" fontId="51" fillId="25" borderId="44" xfId="2" applyFont="1" applyFill="1" applyBorder="1" applyAlignment="1">
      <alignment horizontal="center" vertical="center" wrapText="1"/>
    </xf>
    <xf numFmtId="0" fontId="27" fillId="20" borderId="30" xfId="2" applyFont="1" applyFill="1" applyBorder="1" applyAlignment="1">
      <alignment horizontal="left" vertical="center" wrapText="1"/>
    </xf>
    <xf numFmtId="0" fontId="27" fillId="20" borderId="32" xfId="2" applyFont="1" applyFill="1" applyBorder="1" applyAlignment="1">
      <alignment horizontal="left" vertical="center" wrapText="1"/>
    </xf>
    <xf numFmtId="0" fontId="55" fillId="0" borderId="27" xfId="2" applyFont="1" applyBorder="1" applyAlignment="1">
      <alignment horizontal="center" vertical="center" wrapText="1"/>
    </xf>
    <xf numFmtId="0" fontId="55" fillId="0" borderId="43" xfId="2" applyFont="1" applyBorder="1" applyAlignment="1">
      <alignment horizontal="center" vertical="center" wrapText="1"/>
    </xf>
    <xf numFmtId="0" fontId="55" fillId="0" borderId="42" xfId="2" applyFont="1" applyBorder="1" applyAlignment="1">
      <alignment horizontal="center" vertical="center" wrapText="1"/>
    </xf>
    <xf numFmtId="0" fontId="55" fillId="0" borderId="33" xfId="2" applyFont="1" applyBorder="1" applyAlignment="1">
      <alignment horizontal="center" vertical="center" wrapText="1"/>
    </xf>
    <xf numFmtId="0" fontId="55" fillId="0" borderId="11" xfId="2" applyFont="1" applyAlignment="1">
      <alignment horizontal="center" vertical="center" wrapText="1"/>
    </xf>
    <xf numFmtId="0" fontId="55" fillId="0" borderId="41" xfId="2" applyFont="1" applyBorder="1" applyAlignment="1">
      <alignment horizontal="center" vertical="center" wrapText="1"/>
    </xf>
    <xf numFmtId="0" fontId="55" fillId="0" borderId="36" xfId="2" applyFont="1" applyBorder="1" applyAlignment="1">
      <alignment horizontal="center" vertical="center" wrapText="1"/>
    </xf>
    <xf numFmtId="0" fontId="55" fillId="0" borderId="45" xfId="2" applyFont="1" applyBorder="1" applyAlignment="1">
      <alignment horizontal="center" vertical="center" wrapText="1"/>
    </xf>
    <xf numFmtId="0" fontId="55" fillId="0" borderId="44" xfId="2" applyFont="1" applyBorder="1" applyAlignment="1">
      <alignment horizontal="center" vertical="center" wrapText="1"/>
    </xf>
    <xf numFmtId="0" fontId="27" fillId="28" borderId="85" xfId="3" applyFont="1" applyFill="1" applyBorder="1" applyAlignment="1">
      <alignment horizontal="center" vertical="center" wrapText="1"/>
    </xf>
    <xf numFmtId="0" fontId="27" fillId="28" borderId="82" xfId="3" applyFont="1" applyFill="1" applyBorder="1" applyAlignment="1">
      <alignment horizontal="center" vertical="center" wrapText="1"/>
    </xf>
    <xf numFmtId="0" fontId="47" fillId="28" borderId="30" xfId="3" applyFont="1" applyFill="1" applyBorder="1" applyAlignment="1">
      <alignment horizontal="center" vertical="center" wrapText="1"/>
    </xf>
    <xf numFmtId="0" fontId="47" fillId="28" borderId="32" xfId="3" applyFont="1" applyFill="1" applyBorder="1" applyAlignment="1">
      <alignment horizontal="center" vertical="center" wrapText="1"/>
    </xf>
    <xf numFmtId="0" fontId="34" fillId="28" borderId="30" xfId="3" applyFont="1" applyFill="1" applyBorder="1" applyAlignment="1">
      <alignment horizontal="center" vertical="center" wrapText="1"/>
    </xf>
    <xf numFmtId="0" fontId="34" fillId="28" borderId="31" xfId="3" applyFont="1" applyFill="1" applyBorder="1" applyAlignment="1">
      <alignment horizontal="center" vertical="center" wrapText="1"/>
    </xf>
    <xf numFmtId="0" fontId="34" fillId="28" borderId="32" xfId="3" applyFont="1" applyFill="1" applyBorder="1" applyAlignment="1">
      <alignment horizontal="center" vertical="center" wrapText="1"/>
    </xf>
    <xf numFmtId="0" fontId="47" fillId="20" borderId="42" xfId="3" applyFont="1" applyFill="1" applyBorder="1" applyAlignment="1">
      <alignment horizontal="center" vertical="center" wrapText="1"/>
    </xf>
    <xf numFmtId="0" fontId="47" fillId="20" borderId="11" xfId="3" applyFont="1" applyFill="1" applyAlignment="1">
      <alignment horizontal="center" vertical="center" wrapText="1"/>
    </xf>
    <xf numFmtId="0" fontId="47" fillId="20" borderId="45" xfId="3" applyFont="1" applyFill="1" applyBorder="1" applyAlignment="1">
      <alignment horizontal="center" vertical="center" wrapText="1"/>
    </xf>
    <xf numFmtId="0" fontId="47" fillId="20" borderId="36" xfId="3" applyFont="1" applyFill="1" applyBorder="1" applyAlignment="1">
      <alignment horizontal="center" vertical="center" wrapText="1"/>
    </xf>
    <xf numFmtId="0" fontId="47" fillId="28" borderId="58" xfId="3" applyFont="1" applyFill="1" applyBorder="1" applyAlignment="1">
      <alignment horizontal="center" vertical="center" wrapText="1"/>
    </xf>
    <xf numFmtId="0" fontId="47" fillId="28" borderId="73" xfId="3" applyFont="1" applyFill="1" applyBorder="1" applyAlignment="1">
      <alignment horizontal="center" vertical="center" wrapText="1"/>
    </xf>
    <xf numFmtId="0" fontId="47" fillId="28" borderId="60" xfId="3" applyFont="1" applyFill="1" applyBorder="1" applyAlignment="1">
      <alignment horizontal="center" vertical="center" wrapText="1"/>
    </xf>
    <xf numFmtId="0" fontId="27" fillId="28" borderId="47" xfId="3" applyFont="1" applyFill="1" applyBorder="1" applyAlignment="1">
      <alignment horizontal="center" vertical="center" wrapText="1"/>
    </xf>
    <xf numFmtId="0" fontId="27" fillId="20" borderId="70" xfId="2" applyFont="1" applyFill="1" applyBorder="1" applyAlignment="1">
      <alignment horizontal="center" vertical="center" wrapText="1"/>
    </xf>
    <xf numFmtId="0" fontId="27" fillId="20" borderId="71" xfId="2" applyFont="1" applyFill="1" applyBorder="1" applyAlignment="1">
      <alignment horizontal="center" vertical="center" wrapText="1"/>
    </xf>
    <xf numFmtId="0" fontId="26" fillId="0" borderId="51" xfId="2" applyFont="1" applyBorder="1" applyAlignment="1">
      <alignment horizontal="center" vertical="center" wrapText="1"/>
    </xf>
    <xf numFmtId="0" fontId="27" fillId="0" borderId="54" xfId="2" applyFont="1" applyBorder="1" applyAlignment="1">
      <alignment horizontal="center" vertical="center"/>
    </xf>
    <xf numFmtId="0" fontId="27" fillId="0" borderId="52" xfId="2" applyFont="1" applyBorder="1" applyAlignment="1">
      <alignment horizontal="center" vertical="center"/>
    </xf>
    <xf numFmtId="0" fontId="27" fillId="0" borderId="41" xfId="2" applyFont="1" applyBorder="1" applyAlignment="1">
      <alignment horizontal="center" vertical="center" wrapText="1"/>
    </xf>
    <xf numFmtId="0" fontId="27" fillId="0" borderId="36" xfId="2" applyFont="1" applyBorder="1" applyAlignment="1">
      <alignment horizontal="center" vertical="center" wrapText="1"/>
    </xf>
    <xf numFmtId="0" fontId="27" fillId="0" borderId="45" xfId="2" applyFont="1" applyBorder="1" applyAlignment="1">
      <alignment horizontal="center" vertical="center" wrapText="1"/>
    </xf>
    <xf numFmtId="0" fontId="27" fillId="0" borderId="44" xfId="2" applyFont="1" applyBorder="1" applyAlignment="1">
      <alignment horizontal="center" vertical="center" wrapText="1"/>
    </xf>
    <xf numFmtId="0" fontId="28" fillId="0" borderId="92"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8" xfId="0" applyFont="1" applyBorder="1" applyAlignment="1">
      <alignment horizontal="center" vertical="center" wrapText="1"/>
    </xf>
    <xf numFmtId="0" fontId="28" fillId="0" borderId="39" xfId="0" applyFont="1" applyBorder="1" applyAlignment="1">
      <alignment horizontal="center" vertical="center" wrapText="1"/>
    </xf>
    <xf numFmtId="0" fontId="12" fillId="7" borderId="22" xfId="0" applyFont="1" applyFill="1" applyBorder="1" applyAlignment="1">
      <alignment horizontal="center" vertical="center" wrapText="1"/>
    </xf>
    <xf numFmtId="0" fontId="18" fillId="8" borderId="11" xfId="0" applyFont="1" applyFill="1" applyBorder="1" applyAlignment="1">
      <alignment horizontal="center" vertical="center"/>
    </xf>
    <xf numFmtId="0" fontId="12" fillId="2" borderId="22"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12" fillId="0" borderId="22" xfId="0" applyFont="1" applyBorder="1" applyAlignment="1">
      <alignment horizontal="center" vertical="center" wrapText="1"/>
    </xf>
    <xf numFmtId="0" fontId="0" fillId="0" borderId="0" xfId="0" applyAlignment="1"/>
    <xf numFmtId="0" fontId="7" fillId="0" borderId="23" xfId="0" applyFont="1" applyBorder="1" applyAlignment="1"/>
    <xf numFmtId="0" fontId="7" fillId="0" borderId="3" xfId="0" applyFont="1" applyBorder="1" applyAlignment="1"/>
    <xf numFmtId="0" fontId="7" fillId="0" borderId="4" xfId="0" applyFont="1" applyBorder="1" applyAlignment="1"/>
    <xf numFmtId="0" fontId="7" fillId="17" borderId="3" xfId="0" applyFont="1" applyFill="1" applyBorder="1" applyAlignment="1"/>
    <xf numFmtId="0" fontId="7" fillId="17" borderId="4" xfId="0" applyFont="1" applyFill="1" applyBorder="1" applyAlignment="1"/>
    <xf numFmtId="0" fontId="7" fillId="0" borderId="7" xfId="0" applyFont="1" applyBorder="1" applyAlignment="1"/>
    <xf numFmtId="0" fontId="7" fillId="0" borderId="8" xfId="0" applyFont="1" applyBorder="1" applyAlignment="1"/>
    <xf numFmtId="0" fontId="7" fillId="0" borderId="6" xfId="0" applyFont="1" applyBorder="1" applyAlignment="1"/>
    <xf numFmtId="0" fontId="7" fillId="0" borderId="13" xfId="0" applyFont="1" applyBorder="1" applyAlignment="1"/>
    <xf numFmtId="0" fontId="7" fillId="0" borderId="11" xfId="0" applyFont="1" applyBorder="1" applyAlignment="1"/>
    <xf numFmtId="0" fontId="7" fillId="0" borderId="26" xfId="0" applyFont="1" applyBorder="1" applyAlignment="1"/>
    <xf numFmtId="0" fontId="7" fillId="0" borderId="24" xfId="0" applyFont="1" applyBorder="1" applyAlignment="1"/>
    <xf numFmtId="0" fontId="7" fillId="0" borderId="25" xfId="0" applyFont="1" applyBorder="1" applyAlignment="1"/>
    <xf numFmtId="0" fontId="7" fillId="0" borderId="12" xfId="0" applyFont="1" applyBorder="1" applyAlignment="1"/>
    <xf numFmtId="0" fontId="7" fillId="0" borderId="14" xfId="0" applyFont="1" applyBorder="1" applyAlignment="1"/>
    <xf numFmtId="0" fontId="7" fillId="0" borderId="16" xfId="0" applyFont="1" applyBorder="1" applyAlignment="1"/>
    <xf numFmtId="0" fontId="7" fillId="0" borderId="19" xfId="0" applyFont="1" applyBorder="1" applyAlignment="1"/>
    <xf numFmtId="0" fontId="7" fillId="0" borderId="20" xfId="0" applyFont="1" applyBorder="1" applyAlignment="1"/>
    <xf numFmtId="0" fontId="67" fillId="29" borderId="30" xfId="0" applyFont="1" applyFill="1" applyBorder="1" applyAlignment="1"/>
    <xf numFmtId="0" fontId="67" fillId="29" borderId="31" xfId="0" applyFont="1" applyFill="1" applyBorder="1" applyAlignment="1"/>
    <xf numFmtId="0" fontId="67" fillId="29" borderId="105" xfId="0" applyFont="1" applyFill="1" applyBorder="1" applyAlignment="1"/>
    <xf numFmtId="0" fontId="67" fillId="0" borderId="52" xfId="0" applyFont="1" applyBorder="1" applyAlignment="1"/>
    <xf numFmtId="0" fontId="67" fillId="0" borderId="27" xfId="0" applyFont="1" applyBorder="1" applyAlignment="1"/>
    <xf numFmtId="0" fontId="67" fillId="0" borderId="42" xfId="0" applyFont="1" applyBorder="1" applyAlignment="1"/>
    <xf numFmtId="0" fontId="67" fillId="0" borderId="53" xfId="0" applyFont="1" applyBorder="1" applyAlignment="1"/>
    <xf numFmtId="0" fontId="67" fillId="0" borderId="36" xfId="0" applyFont="1" applyBorder="1" applyAlignment="1"/>
    <xf numFmtId="0" fontId="67" fillId="0" borderId="44" xfId="0" applyFont="1" applyBorder="1" applyAlignment="1"/>
    <xf numFmtId="9" fontId="67" fillId="0" borderId="36" xfId="0" applyNumberFormat="1" applyFont="1" applyBorder="1" applyAlignment="1"/>
    <xf numFmtId="0" fontId="67" fillId="0" borderId="107" xfId="0" applyFont="1" applyBorder="1" applyAlignment="1"/>
    <xf numFmtId="0" fontId="67" fillId="0" borderId="31" xfId="0" applyFont="1" applyBorder="1" applyAlignment="1"/>
    <xf numFmtId="0" fontId="67" fillId="0" borderId="105" xfId="0" applyFont="1" applyBorder="1" applyAlignment="1"/>
    <xf numFmtId="0" fontId="66" fillId="0" borderId="31" xfId="0" applyFont="1" applyBorder="1" applyAlignment="1"/>
    <xf numFmtId="0" fontId="66" fillId="0" borderId="105" xfId="0" applyFont="1" applyBorder="1" applyAlignment="1"/>
    <xf numFmtId="0" fontId="66" fillId="0" borderId="30" xfId="0" applyFont="1" applyBorder="1" applyAlignment="1"/>
    <xf numFmtId="0" fontId="47" fillId="29" borderId="68" xfId="0" applyFont="1" applyFill="1" applyBorder="1" applyAlignment="1"/>
    <xf numFmtId="0" fontId="47" fillId="29" borderId="100" xfId="0" applyFont="1" applyFill="1" applyBorder="1" applyAlignment="1"/>
    <xf numFmtId="9" fontId="68" fillId="0" borderId="68" xfId="0" applyNumberFormat="1" applyFont="1" applyBorder="1" applyAlignment="1"/>
    <xf numFmtId="0" fontId="68" fillId="0" borderId="100" xfId="0" applyFont="1" applyBorder="1" applyAlignment="1"/>
    <xf numFmtId="0" fontId="68" fillId="0" borderId="68" xfId="0" applyFont="1" applyBorder="1" applyAlignment="1"/>
    <xf numFmtId="0" fontId="66" fillId="0" borderId="68" xfId="0" applyFont="1" applyBorder="1" applyAlignment="1"/>
    <xf numFmtId="0" fontId="66" fillId="0" borderId="50" xfId="0" applyFont="1" applyBorder="1" applyAlignment="1"/>
    <xf numFmtId="0" fontId="66" fillId="0" borderId="100" xfId="0" applyFont="1" applyBorder="1" applyAlignment="1"/>
  </cellXfs>
  <cellStyles count="26">
    <cellStyle name="Hyperlink" xfId="16" xr:uid="{FF327CB4-B363-4859-B3D4-FEC05C720CF9}"/>
    <cellStyle name="Millares" xfId="18" builtinId="3"/>
    <cellStyle name="Millares [0]" xfId="21" builtinId="6"/>
    <cellStyle name="Millares [0] 2" xfId="7" xr:uid="{00000000-0005-0000-0000-000001000000}"/>
    <cellStyle name="Millares 2" xfId="5" xr:uid="{00000000-0005-0000-0000-000002000000}"/>
    <cellStyle name="Millares 2 2" xfId="23" xr:uid="{1A62E8EA-66E0-4C47-B958-546941E87F89}"/>
    <cellStyle name="Millares 3" xfId="25" xr:uid="{F977FC02-E32F-E749-B696-7DA9D3B3BC10}"/>
    <cellStyle name="Moneda [0] 2" xfId="8" xr:uid="{00000000-0005-0000-0000-000003000000}"/>
    <cellStyle name="Moneda 2" xfId="4" xr:uid="{00000000-0005-0000-0000-000004000000}"/>
    <cellStyle name="Normal" xfId="0" builtinId="0"/>
    <cellStyle name="Normal 2" xfId="2" xr:uid="{00000000-0005-0000-0000-000006000000}"/>
    <cellStyle name="Normal 3" xfId="3" xr:uid="{00000000-0005-0000-0000-000007000000}"/>
    <cellStyle name="Normal 3 2" xfId="22" xr:uid="{0F21432B-4197-A64F-8337-A9DA5500B3B0}"/>
    <cellStyle name="Normal 4" xfId="17" xr:uid="{49FC8E33-C0C3-4E0D-B8A8-D530E73D4CC5}"/>
    <cellStyle name="Normal 5" xfId="19" xr:uid="{C52B7D4A-D246-4DB4-9679-A0B39302B7C5}"/>
    <cellStyle name="Normal 6" xfId="20" xr:uid="{11AB634A-331F-444F-86F9-70FBF7AA1F92}"/>
    <cellStyle name="Porcentaje" xfId="1" builtinId="5"/>
    <cellStyle name="Porcentaje 2" xfId="6" xr:uid="{00000000-0005-0000-0000-000009000000}"/>
    <cellStyle name="Porcentaje 2 2" xfId="10" xr:uid="{00000000-0005-0000-0000-00000A000000}"/>
    <cellStyle name="Porcentaje 3" xfId="24" xr:uid="{C18D73FD-9650-4C4D-82B5-B19CACA78D16}"/>
    <cellStyle name="Porcentual 2" xfId="9" xr:uid="{00000000-0005-0000-0000-00000B000000}"/>
    <cellStyle name="SAPDataCell" xfId="11" xr:uid="{DB261AAE-92BF-411E-8264-C02101257907}"/>
    <cellStyle name="SAPDimensionCell" xfId="14" xr:uid="{DF68E837-F06B-466F-833B-06542571CC9F}"/>
    <cellStyle name="SAPFormula" xfId="15" xr:uid="{32829057-54D9-4D64-AB08-B92E15436789}"/>
    <cellStyle name="SAPMemberCell" xfId="12" xr:uid="{A419A9E6-F61B-42CA-8C33-84FC4AC3518C}"/>
    <cellStyle name="SAPMemberCell 3" xfId="13" xr:uid="{6FE03FBF-914A-4F85-B511-960822982A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customschemas.google.com/relationships/workbookmetadata" Target="metadata"/><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3.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775EA864-1060-E94D-A6FB-489941863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2E0E9FF4-09C8-B643-83D9-5D72FF538D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E25EC15-9258-7C4D-A188-8FF7D1A2C4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3F1DACD-2DBA-2C43-AA27-E4CB200EFCA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C4B253ED-70BA-4BF3-86DC-8C9F80C2378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8F71D823-6826-4BBF-A36B-F1637B2DB3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3BAA811E-FF34-5C4F-A79F-4817DFB53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DD5C478-95F7-604A-A9B8-384509F50B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AC32EB40-34E0-0D49-A4CF-C28D799098F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299358</xdr:colOff>
      <xdr:row>0</xdr:row>
      <xdr:rowOff>140154</xdr:rowOff>
    </xdr:from>
    <xdr:to>
      <xdr:col>1</xdr:col>
      <xdr:colOff>446315</xdr:colOff>
      <xdr:row>3</xdr:row>
      <xdr:rowOff>197304</xdr:rowOff>
    </xdr:to>
    <xdr:pic>
      <xdr:nvPicPr>
        <xdr:cNvPr id="3" name="Picture 47">
          <a:extLst>
            <a:ext uri="{FF2B5EF4-FFF2-40B4-BE49-F238E27FC236}">
              <a16:creationId xmlns:a16="http://schemas.microsoft.com/office/drawing/2014/main" id="{DF37CC7C-931E-4083-8B3C-BDD1E72B6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8" y="140154"/>
          <a:ext cx="990600"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0BD9F0A4-6D5B-B347-A919-3B3C7E6F8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4F5F39-3F81-4848-AA1C-D899AA89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0" y="85725"/>
          <a:ext cx="1171575" cy="1159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802822</xdr:colOff>
      <xdr:row>0</xdr:row>
      <xdr:rowOff>58510</xdr:rowOff>
    </xdr:from>
    <xdr:to>
      <xdr:col>0</xdr:col>
      <xdr:colOff>1974397</xdr:colOff>
      <xdr:row>3</xdr:row>
      <xdr:rowOff>115660</xdr:rowOff>
    </xdr:to>
    <xdr:pic>
      <xdr:nvPicPr>
        <xdr:cNvPr id="2" name="Picture 47">
          <a:extLst>
            <a:ext uri="{FF2B5EF4-FFF2-40B4-BE49-F238E27FC236}">
              <a16:creationId xmlns:a16="http://schemas.microsoft.com/office/drawing/2014/main" id="{0632DC0D-F39B-47C5-8923-1BAA9854F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822" y="58510"/>
          <a:ext cx="1171575" cy="669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300595</xdr:colOff>
      <xdr:row>0</xdr:row>
      <xdr:rowOff>121228</xdr:rowOff>
    </xdr:from>
    <xdr:to>
      <xdr:col>0</xdr:col>
      <xdr:colOff>1363311</xdr:colOff>
      <xdr:row>3</xdr:row>
      <xdr:rowOff>306161</xdr:rowOff>
    </xdr:to>
    <xdr:pic>
      <xdr:nvPicPr>
        <xdr:cNvPr id="2" name="Picture 47">
          <a:extLst>
            <a:ext uri="{FF2B5EF4-FFF2-40B4-BE49-F238E27FC236}">
              <a16:creationId xmlns:a16="http://schemas.microsoft.com/office/drawing/2014/main" id="{8B89C2B5-CDDA-4520-966F-685110491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0595" y="121228"/>
          <a:ext cx="1062716" cy="860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1052739</xdr:colOff>
      <xdr:row>3</xdr:row>
      <xdr:rowOff>133350</xdr:rowOff>
    </xdr:to>
    <xdr:pic>
      <xdr:nvPicPr>
        <xdr:cNvPr id="2" name="Picture 47">
          <a:extLst>
            <a:ext uri="{FF2B5EF4-FFF2-40B4-BE49-F238E27FC236}">
              <a16:creationId xmlns:a16="http://schemas.microsoft.com/office/drawing/2014/main" id="{4913A00F-7532-491D-BFBD-DCA17F5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96701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3DC17CDA-D028-BD4A-BF92-645CC85B0DA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2</xdr:col>
      <xdr:colOff>295275</xdr:colOff>
      <xdr:row>1</xdr:row>
      <xdr:rowOff>142875</xdr:rowOff>
    </xdr:from>
    <xdr:ext cx="1276350" cy="923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1329EF9C-E69B-4BEB-AFEC-09ACA3B3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1E72D656-D929-4045-A693-11DC9660382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025" y="44451"/>
          <a:ext cx="930275" cy="8286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E07C12B9-6BA4-164E-8B2F-C120BEE8CB3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CA7CDE6-2CF3-4B4D-8F37-4F39A6C53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B8EEE1D5-9945-0245-82A8-A0DC54AF7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234950</xdr:colOff>
      <xdr:row>0</xdr:row>
      <xdr:rowOff>44451</xdr:rowOff>
    </xdr:from>
    <xdr:to>
      <xdr:col>3</xdr:col>
      <xdr:colOff>165100</xdr:colOff>
      <xdr:row>3</xdr:row>
      <xdr:rowOff>158751</xdr:rowOff>
    </xdr:to>
    <xdr:pic>
      <xdr:nvPicPr>
        <xdr:cNvPr id="2" name="Imagen 1">
          <a:extLst>
            <a:ext uri="{FF2B5EF4-FFF2-40B4-BE49-F238E27FC236}">
              <a16:creationId xmlns:a16="http://schemas.microsoft.com/office/drawing/2014/main" id="{D695E8D4-3B84-D74D-A83C-123DADBB0BC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950" y="44451"/>
          <a:ext cx="1073150" cy="8001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19/04/relationships/externalLinkLongPath" Target="Formato_Plan%20de%20Accion_2025_FORMULACIO&#769;N%20CONTRATACIO&#76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ACTIVIDAD_6"/>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secretariadistritald-my.sharepoint.com/:f:/g/personal/mcgranados_sdmujer_gov_co/EtBvq3-4PJFLvOpyy28WYQYBlZg0r7tG9PzRV5mD_mrBEQ?e=SHSgl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hyperlink" Target="https://secretariadistritald-my.sharepoint.com/:f:/g/personal/mcgranados_sdmujer_gov_co/ElfHbAbhW-lDsPZk8baKjfsB3VCsuDRkcpfKyhcQc3n15Q?e=9dzTb9" TargetMode="External"/><Relationship Id="rId7" Type="http://schemas.openxmlformats.org/officeDocument/2006/relationships/comments" Target="../comments5.xml"/><Relationship Id="rId2" Type="http://schemas.openxmlformats.org/officeDocument/2006/relationships/hyperlink" Target="https://secretariadistritald-my.sharepoint.com/:f:/g/personal/jbuitrago_sdmujer_gov_co/EptYooAOfcRAiDljHadlBiQBBzzG2QkE2yk912a-wkB3rg?e=XbZSJD"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vmlDrawing" Target="../drawings/vmlDrawing5.vml"/><Relationship Id="rId5" Type="http://schemas.openxmlformats.org/officeDocument/2006/relationships/drawing" Target="../drawings/drawing10.xml"/><Relationship Id="rId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https://secretariadistritald-my.sharepoint.com/:x:/g/personal/mcgranados_sdmujer_gov_co/ESol_eLAUmBGn9Lq27u8qJ8BkQHr7QL5PpIb5TWNEo6s5Q?e=t2oDmB" TargetMode="External"/><Relationship Id="rId3" Type="http://schemas.openxmlformats.org/officeDocument/2006/relationships/hyperlink" Target="https://secretariadistritald.sharepoint.com/:x:/s/ADMINISTRATIVA/EXnVItBhHJNGlsXaDYtIrjEBHvOLPBrVWXq1L8AIpiAjMg?e=dJztoQ" TargetMode="External"/><Relationship Id="rId7" Type="http://schemas.openxmlformats.org/officeDocument/2006/relationships/hyperlink" Target="https://secretariadistritald-my.sharepoint.com/:x:/g/personal/mcgranados_sdmujer_gov_co/EYGX_F6M1YpCrKTSW6XssUEBQII3fgOK9gVawA9J7XUQLA?e=MD2K8E" TargetMode="External"/><Relationship Id="rId12" Type="http://schemas.openxmlformats.org/officeDocument/2006/relationships/comments" Target="../comments7.xml"/><Relationship Id="rId2" Type="http://schemas.openxmlformats.org/officeDocument/2006/relationships/hyperlink" Target="https://secretariadistritald.sharepoint.com/:x:/s/ADMINISTRATIVA/EZF0DpjRQRdIm-YHsA4aANsBngKqJ_LYFGjh2Mu24UKlnA?e=Rkt28C" TargetMode="External"/><Relationship Id="rId1" Type="http://schemas.openxmlformats.org/officeDocument/2006/relationships/hyperlink" Target="https://secretariadistritald.sharepoint.com/:x:/s/ADMINISTRATIVA/EYgzCZoGgX5KtKF_nOfCV4cBya-3mxnoCZs-TysNs0jkvw?e=OCryg6" TargetMode="External"/><Relationship Id="rId6" Type="http://schemas.openxmlformats.org/officeDocument/2006/relationships/hyperlink" Target="https://secretariadistritald-my.sharepoint.com/:x:/g/personal/mcgranados_sdmujer_gov_co/EV0-Pqk421xPrU3qJqbzsmQBxqEVqtKJOm9AumMxboJerw?e=9W6stf" TargetMode="External"/><Relationship Id="rId11" Type="http://schemas.openxmlformats.org/officeDocument/2006/relationships/vmlDrawing" Target="../drawings/vmlDrawing7.vml"/><Relationship Id="rId5" Type="http://schemas.openxmlformats.org/officeDocument/2006/relationships/hyperlink" Target="https://secretariadistritald-my.sharepoint.com/:x:/g/personal/mcgranados_sdmujer_gov_co/EXe48Yd06ylMgIJeKudMLKsBTJ71jLEpje5IsU6VXR6RHg?e=EQ6W0P" TargetMode="External"/><Relationship Id="rId10" Type="http://schemas.openxmlformats.org/officeDocument/2006/relationships/drawing" Target="../drawings/drawing15.xml"/><Relationship Id="rId4" Type="http://schemas.openxmlformats.org/officeDocument/2006/relationships/hyperlink" Target="https://secretariadistritald.sharepoint.com/:x:/s/ADMINISTRATIVA/Eci2dBQbKStAqYLz7ZPX7JIBvoTssqEH967nb1UPSmCiEA?e=cVZp6Y" TargetMode="External"/><Relationship Id="rId9"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hyperlink" Target="https://secretariadistritald-my.sharepoint.com/personal/mcgranados_sdmujer_gov_co/_layouts/15/onedrive.aspx?ct=1746723410760&amp;or=OWA%2DNT%2DMail&amp;ga=1&amp;id=%2Fpersonal%2Fmcgranados%5Fsdmujer%5Fgov%5Fco%2FDocuments%2F2025%2F05%2E%20MAYO%2F01%2E%20OBLIGACI%C3%93N%2F8225%20SEGUIMIENTO%20ABRIL%2FEVIDENCIAS" TargetMode="External"/><Relationship Id="rId7" Type="http://schemas.openxmlformats.org/officeDocument/2006/relationships/comments" Target="../comments8.xml"/><Relationship Id="rId2" Type="http://schemas.openxmlformats.org/officeDocument/2006/relationships/hyperlink" Target="https://secretariadistritald-my.sharepoint.com/personal/mcgranados_sdmujer_gov_co/_layouts/15/onedrive.aspx?id=%2Fpersonal%2Fmcgranados%5Fsdmujer%5Fgov%5Fco%2FDocuments%2F2025%2F04%2E%20ABRIL%2F01%2E%20OBLIGACI%C3%93N%2F8225%20%2D%20SEGUIMIENTO%20MARZO%202025%2FEVIDENCIAS&amp;ct=1744144233427&amp;or=OWA%2DNT%2DMail&amp;ga=1"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vmlDrawing" Target="../drawings/vmlDrawing8.vml"/><Relationship Id="rId5" Type="http://schemas.openxmlformats.org/officeDocument/2006/relationships/drawing" Target="../drawings/drawing16.xml"/><Relationship Id="rId4"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https://secretariadistritald-my.sharepoint.com/:f:/g/personal/mcgranados_sdmujer_gov_co/EtRIgt4A0fFAgjKokCiCXNEBL7Q2GE_86LGyMmHKmBHiUg?e=yGZvhM"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retariadistritald-my.sharepoint.com/:f:/g/personal/mcgranados_sdmujer_gov_co/EvkBuNnvF3NMrijwX8zlGGgBBSXOpFUIdImLcJQ0eVN1XA?e=PhnP18" TargetMode="External"/><Relationship Id="rId1" Type="http://schemas.openxmlformats.org/officeDocument/2006/relationships/hyperlink" Target="https://secretariadistritald-my.sharepoint.com/:f:/g/personal/mcgranados_sdmujer_gov_co/ErbYiGmdLBhMjxkUj8_Tqr8Blfjl0uWVu8K8fVwO_BYs1w?e=2OL4gC"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hyperlink" Target="https://secretariadistritald-my.sharepoint.com/:f:/g/personal/mcgranados_sdmujer_gov_co/EhdQDNbQuvhJloDIZTJKsM0BkWftnbhAnnJQvQbjrqGCSg?e=st5bAL" TargetMode="External"/><Relationship Id="rId7" Type="http://schemas.openxmlformats.org/officeDocument/2006/relationships/comments" Target="../comments2.xml"/><Relationship Id="rId2" Type="http://schemas.openxmlformats.org/officeDocument/2006/relationships/hyperlink" Target="https://secretariadistritald-my.sharepoint.com/:f:/g/personal/mcgranados_sdmujer_gov_co/Eth4S311CjJDib4m0Y8QrrMB4vNQCpxvM81Yge8kCT_FmA?e=3fOoWa" TargetMode="External"/><Relationship Id="rId1" Type="http://schemas.openxmlformats.org/officeDocument/2006/relationships/hyperlink" Target="https://secretariadistritald.sharepoint.com/:f:/s/ADMINISTRATIVA/EnopOPq0T15Hhf9jHsr_wOoBBR-JilucdghyOj5rHbIZKg?e=sEotYz"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hyperlink" Target="https://secretariadistritald-my.sharepoint.com/:f:/g/personal/mcgranados_sdmujer_gov_co/EjMRqI1nZPdKkEi3rHTj66UBdbuzp3fYU1QC746X2Wucxg?e=zkTQBF" TargetMode="External"/><Relationship Id="rId7" Type="http://schemas.openxmlformats.org/officeDocument/2006/relationships/comments" Target="../comments3.xml"/><Relationship Id="rId2" Type="http://schemas.openxmlformats.org/officeDocument/2006/relationships/hyperlink" Target="https://secretariadistritald-my.sharepoint.com/:f:/g/personal/jbuitrago_sdmujer_gov_co/EptYooAOfcRAiDljHadlBiQBBzzG2QkE2yk912a-wkB3rg?e=XbZSJD" TargetMode="External"/><Relationship Id="rId1" Type="http://schemas.openxmlformats.org/officeDocument/2006/relationships/hyperlink" Target="https://secretariadistritald-my.sharepoint.com/:f:/g/personal/mcgranados_sdmujer_gov_co/EtBvq3-4PJFLvOpyy28WYQYBlZg0r7tG9PzRV5mD_mrBEQ?e=SHSglR" TargetMode="External"/><Relationship Id="rId6" Type="http://schemas.openxmlformats.org/officeDocument/2006/relationships/vmlDrawing" Target="../drawings/vmlDrawing3.vml"/><Relationship Id="rId5" Type="http://schemas.openxmlformats.org/officeDocument/2006/relationships/drawing" Target="../drawings/drawing7.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003F0-2A79-448F-A0A9-A5C8667C9C57}">
  <dimension ref="A1:L23"/>
  <sheetViews>
    <sheetView workbookViewId="0">
      <selection activeCell="H22" sqref="H22"/>
    </sheetView>
  </sheetViews>
  <sheetFormatPr defaultColWidth="12" defaultRowHeight="12.95"/>
  <cols>
    <col min="1" max="4" width="15.7109375" style="307" customWidth="1"/>
    <col min="5" max="5" width="34.28515625" style="302" customWidth="1"/>
    <col min="6" max="6" width="31" style="302" customWidth="1"/>
    <col min="7" max="7" width="20.140625" style="302" customWidth="1"/>
    <col min="8" max="8" width="19.140625" style="302" customWidth="1"/>
    <col min="9" max="9" width="24" style="302" customWidth="1"/>
    <col min="10" max="10" width="18.7109375" style="302" customWidth="1"/>
    <col min="11" max="11" width="21.7109375" style="302" customWidth="1"/>
    <col min="12" max="16384" width="12" style="302"/>
  </cols>
  <sheetData>
    <row r="1" spans="1:12" ht="14.1">
      <c r="A1" s="305" t="s">
        <v>0</v>
      </c>
      <c r="B1" s="305" t="s">
        <v>1</v>
      </c>
      <c r="C1" s="305" t="s">
        <v>2</v>
      </c>
      <c r="D1" s="305" t="s">
        <v>3</v>
      </c>
      <c r="E1" s="306" t="s">
        <v>4</v>
      </c>
      <c r="F1" s="306" t="s">
        <v>5</v>
      </c>
      <c r="G1" s="306" t="s">
        <v>6</v>
      </c>
      <c r="H1" s="306" t="s">
        <v>7</v>
      </c>
      <c r="I1" s="306" t="s">
        <v>8</v>
      </c>
      <c r="J1" s="306" t="s">
        <v>9</v>
      </c>
      <c r="K1" s="306" t="s">
        <v>10</v>
      </c>
      <c r="L1" s="306" t="s">
        <v>11</v>
      </c>
    </row>
    <row r="2" spans="1:12" ht="27.95">
      <c r="A2" s="307" t="s">
        <v>12</v>
      </c>
      <c r="B2" s="307" t="s">
        <v>13</v>
      </c>
      <c r="C2" s="307" t="s">
        <v>14</v>
      </c>
      <c r="D2" s="307" t="s">
        <v>15</v>
      </c>
      <c r="E2" s="302" t="s">
        <v>16</v>
      </c>
      <c r="F2" s="302" t="s">
        <v>17</v>
      </c>
      <c r="G2" s="307" t="s">
        <v>18</v>
      </c>
      <c r="H2" s="302" t="s">
        <v>19</v>
      </c>
      <c r="I2" s="302" t="s">
        <v>20</v>
      </c>
      <c r="J2" s="302" t="s">
        <v>21</v>
      </c>
      <c r="K2" s="302" t="s">
        <v>22</v>
      </c>
      <c r="L2" s="302" t="s">
        <v>23</v>
      </c>
    </row>
    <row r="3" spans="1:12" ht="27.95">
      <c r="A3" s="307" t="s">
        <v>24</v>
      </c>
      <c r="B3" s="307" t="s">
        <v>25</v>
      </c>
      <c r="C3" s="307" t="s">
        <v>26</v>
      </c>
      <c r="D3" s="307" t="s">
        <v>27</v>
      </c>
      <c r="E3" s="302" t="s">
        <v>28</v>
      </c>
      <c r="F3" s="302" t="s">
        <v>29</v>
      </c>
      <c r="G3" s="307" t="s">
        <v>30</v>
      </c>
      <c r="H3" s="302" t="s">
        <v>31</v>
      </c>
      <c r="I3" s="302" t="s">
        <v>32</v>
      </c>
      <c r="J3" s="302" t="s">
        <v>33</v>
      </c>
      <c r="K3" s="302" t="s">
        <v>34</v>
      </c>
      <c r="L3" s="302" t="s">
        <v>35</v>
      </c>
    </row>
    <row r="4" spans="1:12" ht="27.95">
      <c r="A4" s="307" t="s">
        <v>36</v>
      </c>
      <c r="B4" s="307" t="s">
        <v>37</v>
      </c>
      <c r="D4" s="307" t="s">
        <v>38</v>
      </c>
      <c r="E4" s="302" t="s">
        <v>39</v>
      </c>
      <c r="F4" s="302" t="s">
        <v>40</v>
      </c>
      <c r="G4" s="307" t="s">
        <v>41</v>
      </c>
      <c r="I4" s="302" t="s">
        <v>42</v>
      </c>
      <c r="J4" s="302" t="s">
        <v>23</v>
      </c>
      <c r="K4" s="302" t="s">
        <v>43</v>
      </c>
      <c r="L4" s="302" t="s">
        <v>26</v>
      </c>
    </row>
    <row r="5" spans="1:12" ht="27.95">
      <c r="A5" s="307" t="s">
        <v>44</v>
      </c>
      <c r="B5" s="307" t="s">
        <v>45</v>
      </c>
      <c r="D5" s="307" t="s">
        <v>46</v>
      </c>
      <c r="E5" s="302" t="s">
        <v>47</v>
      </c>
      <c r="F5" s="302" t="s">
        <v>48</v>
      </c>
      <c r="G5" s="307" t="s">
        <v>49</v>
      </c>
      <c r="I5" s="302" t="s">
        <v>50</v>
      </c>
      <c r="J5" s="302" t="s">
        <v>51</v>
      </c>
    </row>
    <row r="6" spans="1:12" ht="27.95">
      <c r="B6" s="307" t="s">
        <v>52</v>
      </c>
      <c r="D6" s="307" t="s">
        <v>53</v>
      </c>
      <c r="E6" s="302" t="s">
        <v>54</v>
      </c>
      <c r="F6" s="302" t="s">
        <v>55</v>
      </c>
      <c r="G6" s="307" t="s">
        <v>56</v>
      </c>
      <c r="I6" s="302" t="s">
        <v>57</v>
      </c>
    </row>
    <row r="7" spans="1:12" ht="27.95">
      <c r="D7" s="307" t="s">
        <v>58</v>
      </c>
      <c r="E7" s="302" t="s">
        <v>59</v>
      </c>
      <c r="F7" s="302" t="s">
        <v>60</v>
      </c>
      <c r="G7" s="307" t="s">
        <v>61</v>
      </c>
      <c r="I7" s="302" t="s">
        <v>62</v>
      </c>
    </row>
    <row r="8" spans="1:12">
      <c r="E8" s="302" t="s">
        <v>63</v>
      </c>
      <c r="F8" s="302" t="s">
        <v>64</v>
      </c>
      <c r="G8" s="302" t="s">
        <v>65</v>
      </c>
    </row>
    <row r="9" spans="1:12">
      <c r="E9" s="302" t="s">
        <v>66</v>
      </c>
      <c r="F9" s="302" t="s">
        <v>67</v>
      </c>
    </row>
    <row r="10" spans="1:12">
      <c r="E10" s="302" t="s">
        <v>68</v>
      </c>
      <c r="F10" s="302" t="s">
        <v>69</v>
      </c>
    </row>
    <row r="11" spans="1:12">
      <c r="E11" s="302" t="s">
        <v>70</v>
      </c>
      <c r="F11" s="302" t="s">
        <v>71</v>
      </c>
    </row>
    <row r="12" spans="1:12">
      <c r="E12" s="302" t="s">
        <v>72</v>
      </c>
      <c r="F12" s="302" t="s">
        <v>73</v>
      </c>
    </row>
    <row r="13" spans="1:12">
      <c r="E13" s="302" t="s">
        <v>74</v>
      </c>
      <c r="F13" s="302" t="s">
        <v>75</v>
      </c>
    </row>
    <row r="14" spans="1:12">
      <c r="E14" s="302" t="s">
        <v>76</v>
      </c>
      <c r="F14" s="302" t="s">
        <v>77</v>
      </c>
    </row>
    <row r="15" spans="1:12">
      <c r="E15" s="302" t="s">
        <v>78</v>
      </c>
      <c r="F15" s="302" t="s">
        <v>79</v>
      </c>
    </row>
    <row r="16" spans="1:12">
      <c r="E16" s="302" t="s">
        <v>80</v>
      </c>
      <c r="F16" s="302" t="s">
        <v>81</v>
      </c>
    </row>
    <row r="17" spans="5:6">
      <c r="E17" s="302" t="s">
        <v>82</v>
      </c>
      <c r="F17" s="302" t="s">
        <v>83</v>
      </c>
    </row>
    <row r="18" spans="5:6">
      <c r="E18" s="302" t="s">
        <v>84</v>
      </c>
      <c r="F18" s="302" t="s">
        <v>85</v>
      </c>
    </row>
    <row r="19" spans="5:6">
      <c r="E19" s="302" t="s">
        <v>86</v>
      </c>
    </row>
    <row r="20" spans="5:6">
      <c r="E20" s="302" t="s">
        <v>87</v>
      </c>
    </row>
    <row r="21" spans="5:6">
      <c r="E21" s="302" t="s">
        <v>88</v>
      </c>
    </row>
    <row r="22" spans="5:6">
      <c r="E22" s="302" t="s">
        <v>89</v>
      </c>
    </row>
    <row r="23" spans="5:6">
      <c r="E23" s="302" t="s">
        <v>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6638F-238A-9D46-A70B-BFB552D07C5A}">
  <sheetPr>
    <tabColor theme="5" tint="0.59999389629810485"/>
    <pageSetUpPr fitToPage="1"/>
  </sheetPr>
  <dimension ref="A1:U126"/>
  <sheetViews>
    <sheetView showGridLines="0" topLeftCell="A43" zoomScale="75" zoomScaleNormal="60" workbookViewId="0">
      <selection activeCell="E27" sqref="E27"/>
    </sheetView>
  </sheetViews>
  <sheetFormatPr defaultColWidth="10.7109375" defaultRowHeight="14.1"/>
  <cols>
    <col min="1" max="1" width="49.7109375" style="68" customWidth="1"/>
    <col min="2" max="4" width="35.7109375" style="68" customWidth="1"/>
    <col min="5" max="5" width="63" style="68" customWidth="1"/>
    <col min="6"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6" customFormat="1" ht="32.25" customHeight="1" thickBot="1">
      <c r="A1" s="555"/>
      <c r="B1" s="558" t="s">
        <v>182</v>
      </c>
      <c r="C1" s="559"/>
      <c r="D1" s="559"/>
      <c r="E1" s="559"/>
      <c r="F1" s="559"/>
      <c r="G1" s="559"/>
      <c r="H1" s="559"/>
      <c r="I1" s="559"/>
      <c r="J1" s="559"/>
      <c r="K1" s="559"/>
      <c r="L1" s="560"/>
      <c r="M1" s="561" t="s">
        <v>183</v>
      </c>
      <c r="N1" s="562"/>
      <c r="O1" s="563"/>
    </row>
    <row r="2" spans="1:21" s="156" customFormat="1" ht="30.75" customHeight="1" thickBot="1">
      <c r="A2" s="556"/>
      <c r="B2" s="564" t="s">
        <v>184</v>
      </c>
      <c r="C2" s="565"/>
      <c r="D2" s="565"/>
      <c r="E2" s="565"/>
      <c r="F2" s="565"/>
      <c r="G2" s="565"/>
      <c r="H2" s="565"/>
      <c r="I2" s="565"/>
      <c r="J2" s="565"/>
      <c r="K2" s="565"/>
      <c r="L2" s="566"/>
      <c r="M2" s="561" t="s">
        <v>185</v>
      </c>
      <c r="N2" s="562"/>
      <c r="O2" s="563"/>
    </row>
    <row r="3" spans="1:21" s="156" customFormat="1" ht="24" customHeight="1" thickBot="1">
      <c r="A3" s="556"/>
      <c r="B3" s="564" t="s">
        <v>186</v>
      </c>
      <c r="C3" s="565"/>
      <c r="D3" s="565"/>
      <c r="E3" s="565"/>
      <c r="F3" s="565"/>
      <c r="G3" s="565"/>
      <c r="H3" s="565"/>
      <c r="I3" s="565"/>
      <c r="J3" s="565"/>
      <c r="K3" s="565"/>
      <c r="L3" s="566"/>
      <c r="M3" s="561" t="s">
        <v>187</v>
      </c>
      <c r="N3" s="562"/>
      <c r="O3" s="563"/>
    </row>
    <row r="4" spans="1:21" s="156" customFormat="1" ht="21.75" customHeight="1" thickBot="1">
      <c r="A4" s="557"/>
      <c r="B4" s="567" t="s">
        <v>188</v>
      </c>
      <c r="C4" s="568"/>
      <c r="D4" s="568"/>
      <c r="E4" s="568"/>
      <c r="F4" s="568"/>
      <c r="G4" s="568"/>
      <c r="H4" s="568"/>
      <c r="I4" s="568"/>
      <c r="J4" s="568"/>
      <c r="K4" s="568"/>
      <c r="L4" s="569"/>
      <c r="M4" s="561" t="s">
        <v>189</v>
      </c>
      <c r="N4" s="562"/>
      <c r="O4" s="563"/>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21"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21"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78" t="s">
        <v>209</v>
      </c>
      <c r="B11" s="581" t="s">
        <v>359</v>
      </c>
      <c r="C11" s="582"/>
      <c r="D11" s="582"/>
      <c r="E11" s="582"/>
      <c r="F11" s="582"/>
      <c r="G11" s="582"/>
      <c r="H11" s="582"/>
      <c r="I11" s="582"/>
      <c r="J11" s="582"/>
      <c r="K11" s="582"/>
      <c r="L11" s="582"/>
      <c r="M11" s="582"/>
      <c r="N11" s="582"/>
      <c r="O11" s="583"/>
    </row>
    <row r="12" spans="1:21" ht="15" customHeight="1">
      <c r="A12" s="579"/>
      <c r="B12" s="584"/>
      <c r="C12" s="585"/>
      <c r="D12" s="585"/>
      <c r="E12" s="585"/>
      <c r="F12" s="585"/>
      <c r="G12" s="585"/>
      <c r="H12" s="585"/>
      <c r="I12" s="585"/>
      <c r="J12" s="585"/>
      <c r="K12" s="585"/>
      <c r="L12" s="585"/>
      <c r="M12" s="585"/>
      <c r="N12" s="585"/>
      <c r="O12" s="586"/>
    </row>
    <row r="13" spans="1:21" ht="15" customHeight="1" thickBot="1">
      <c r="A13" s="580"/>
      <c r="B13" s="587"/>
      <c r="C13" s="588"/>
      <c r="D13" s="588"/>
      <c r="E13" s="588"/>
      <c r="F13" s="588"/>
      <c r="G13" s="588"/>
      <c r="H13" s="588"/>
      <c r="I13" s="588"/>
      <c r="J13" s="588"/>
      <c r="K13" s="588"/>
      <c r="L13" s="588"/>
      <c r="M13" s="588"/>
      <c r="N13" s="588"/>
      <c r="O13" s="589"/>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70" t="s">
        <v>212</v>
      </c>
      <c r="C15" s="570"/>
      <c r="D15" s="570"/>
      <c r="E15" s="570"/>
      <c r="F15" s="570"/>
      <c r="G15" s="571" t="s">
        <v>213</v>
      </c>
      <c r="H15" s="571"/>
      <c r="I15" s="572" t="s">
        <v>360</v>
      </c>
      <c r="J15" s="572"/>
      <c r="K15" s="572"/>
      <c r="L15" s="572"/>
      <c r="M15" s="572"/>
      <c r="N15" s="572"/>
      <c r="O15" s="572"/>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70" t="s">
        <v>216</v>
      </c>
      <c r="C17" s="570"/>
      <c r="D17" s="570"/>
      <c r="E17" s="570"/>
      <c r="F17" s="126" t="s">
        <v>217</v>
      </c>
      <c r="G17" s="574" t="s">
        <v>218</v>
      </c>
      <c r="H17" s="574"/>
      <c r="I17" s="574"/>
      <c r="J17" s="126" t="s">
        <v>219</v>
      </c>
      <c r="K17" s="570" t="s">
        <v>220</v>
      </c>
      <c r="L17" s="570"/>
      <c r="M17" s="570"/>
      <c r="N17" s="570"/>
      <c r="O17" s="570"/>
    </row>
    <row r="18" spans="1:21" ht="9" customHeight="1">
      <c r="A18" s="72"/>
      <c r="B18" s="69"/>
      <c r="C18" s="601"/>
      <c r="D18" s="601"/>
      <c r="E18" s="601"/>
      <c r="F18" s="601"/>
      <c r="G18" s="601"/>
      <c r="H18" s="601"/>
      <c r="I18" s="601"/>
      <c r="J18" s="601"/>
      <c r="K18" s="601"/>
      <c r="L18" s="601"/>
      <c r="M18" s="601"/>
      <c r="N18" s="601"/>
      <c r="O18" s="601"/>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1" customHeight="1" thickBot="1">
      <c r="A21" s="602" t="s">
        <v>221</v>
      </c>
      <c r="B21" s="603"/>
      <c r="C21" s="603"/>
      <c r="D21" s="603"/>
      <c r="E21" s="603"/>
      <c r="F21" s="603"/>
      <c r="G21" s="603"/>
      <c r="H21" s="603"/>
      <c r="I21" s="603"/>
      <c r="J21" s="603"/>
      <c r="K21" s="603"/>
      <c r="L21" s="603"/>
      <c r="M21" s="603"/>
      <c r="N21" s="603"/>
      <c r="O21" s="575"/>
    </row>
    <row r="22" spans="1:21" ht="32.1" customHeight="1" thickBot="1">
      <c r="A22" s="602" t="s">
        <v>222</v>
      </c>
      <c r="B22" s="603"/>
      <c r="C22" s="603"/>
      <c r="D22" s="603"/>
      <c r="E22" s="603"/>
      <c r="F22" s="603"/>
      <c r="G22" s="603"/>
      <c r="H22" s="603"/>
      <c r="I22" s="603"/>
      <c r="J22" s="603"/>
      <c r="K22" s="603"/>
      <c r="L22" s="603"/>
      <c r="M22" s="603"/>
      <c r="N22" s="603"/>
      <c r="O22" s="575"/>
    </row>
    <row r="23" spans="1:21"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1" customHeight="1">
      <c r="A24" s="90" t="s">
        <v>225</v>
      </c>
      <c r="B24" s="91">
        <v>317445000</v>
      </c>
      <c r="C24" s="91">
        <v>317445000</v>
      </c>
      <c r="D24" s="366">
        <v>317445000</v>
      </c>
      <c r="E24" s="91">
        <v>301792671</v>
      </c>
      <c r="F24" s="91"/>
      <c r="G24" s="91"/>
      <c r="H24" s="88"/>
      <c r="I24" s="88"/>
      <c r="J24" s="88"/>
      <c r="K24" s="88"/>
      <c r="L24" s="88"/>
      <c r="M24" s="88"/>
      <c r="N24" s="88">
        <f>SUM(B24:M24)</f>
        <v>1254127671</v>
      </c>
      <c r="O24" s="89"/>
      <c r="P24" s="88">
        <f>SUM(D24:O24)</f>
        <v>1873365342</v>
      </c>
      <c r="Q24" s="89"/>
      <c r="R24" s="88">
        <f>SUM(F24:Q24)</f>
        <v>3127493013</v>
      </c>
      <c r="S24" s="89"/>
      <c r="T24" s="88">
        <f>SUM(H24:S24)</f>
        <v>6254986026</v>
      </c>
      <c r="U24" s="89"/>
    </row>
    <row r="25" spans="1:21" ht="32.1" customHeight="1">
      <c r="A25" s="90" t="s">
        <v>226</v>
      </c>
      <c r="B25" s="91"/>
      <c r="C25" s="91">
        <v>301792667</v>
      </c>
      <c r="D25" s="366">
        <v>301792667</v>
      </c>
      <c r="E25" s="91">
        <v>301792667</v>
      </c>
      <c r="F25" s="91"/>
      <c r="G25" s="91"/>
      <c r="H25" s="91"/>
      <c r="I25" s="91"/>
      <c r="J25" s="91"/>
      <c r="K25" s="91"/>
      <c r="L25" s="91"/>
      <c r="M25" s="91"/>
      <c r="N25" s="91"/>
      <c r="O25" s="125">
        <f>+(B25+C25+D25+E25+F25+G25+H25+I25+J25+K25+L25+M25)/N24</f>
        <v>0.72191852706517634</v>
      </c>
      <c r="P25" s="91"/>
      <c r="Q25" s="125">
        <f>+(D25+E25+F25+G25+H25+I25+J25+K25+L25+M25+N25+O25)/P24</f>
        <v>0.32219307210921949</v>
      </c>
      <c r="R25" s="91"/>
      <c r="S25" s="125">
        <f>+(F25+G25+H25+I25+J25+K25+L25+M25+N25+O25+P25+Q25)/R24</f>
        <v>3.3384937866666816E-10</v>
      </c>
      <c r="T25" s="91"/>
      <c r="U25" s="125">
        <f>+(H25+I25+J25+K25+L25+M25+N25+O25+P25+Q25+R25+S25)/T24</f>
        <v>1.6692468938670739E-10</v>
      </c>
    </row>
    <row r="26" spans="1:21" ht="32.1" customHeight="1">
      <c r="A26" s="90" t="s">
        <v>227</v>
      </c>
      <c r="B26" s="91"/>
      <c r="C26" s="91">
        <v>7037386</v>
      </c>
      <c r="D26" s="366">
        <v>34473083</v>
      </c>
      <c r="E26" s="91">
        <v>61908780</v>
      </c>
      <c r="F26" s="91"/>
      <c r="G26" s="91"/>
      <c r="H26" s="91"/>
      <c r="I26" s="91"/>
      <c r="J26" s="91"/>
      <c r="K26" s="91"/>
      <c r="L26" s="91"/>
      <c r="M26" s="91"/>
      <c r="N26" s="91"/>
      <c r="O26" s="125"/>
      <c r="P26" s="91"/>
      <c r="Q26" s="125"/>
      <c r="R26" s="91"/>
      <c r="S26" s="125"/>
      <c r="T26" s="91"/>
      <c r="U26" s="125"/>
    </row>
    <row r="27" spans="1:21" ht="32.1" customHeight="1">
      <c r="A27" s="90" t="s">
        <v>228</v>
      </c>
      <c r="B27" s="91"/>
      <c r="C27" s="91"/>
      <c r="D27" s="91"/>
      <c r="E27" s="91"/>
      <c r="F27" s="91"/>
      <c r="G27" s="91"/>
      <c r="H27" s="91"/>
      <c r="I27" s="91"/>
      <c r="J27" s="91"/>
      <c r="K27" s="91"/>
      <c r="L27" s="91"/>
      <c r="M27" s="91"/>
      <c r="N27" s="91"/>
      <c r="O27" s="92"/>
      <c r="P27" s="91"/>
      <c r="Q27" s="92"/>
      <c r="R27" s="91"/>
      <c r="S27" s="92"/>
      <c r="T27" s="91"/>
      <c r="U27" s="92"/>
    </row>
    <row r="28" spans="1:21" ht="32.1"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1" customHeight="1" thickBot="1">
      <c r="A29" s="93" t="s">
        <v>230</v>
      </c>
      <c r="B29" s="94">
        <v>0</v>
      </c>
      <c r="C29" s="94"/>
      <c r="D29" s="94"/>
      <c r="E29" s="94"/>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04" t="s">
        <v>231</v>
      </c>
      <c r="B33" s="605"/>
      <c r="C33" s="605"/>
      <c r="D33" s="605"/>
      <c r="E33" s="605"/>
      <c r="F33" s="605"/>
      <c r="G33" s="605"/>
      <c r="H33" s="605"/>
      <c r="I33" s="606"/>
      <c r="J33" s="100"/>
    </row>
    <row r="34" spans="1:21" ht="50.25" customHeight="1" thickBot="1">
      <c r="A34" s="109" t="s">
        <v>232</v>
      </c>
      <c r="B34" s="607" t="str">
        <f>+B11</f>
        <v>Implementar 1 plan de fortalecimiento de la gestión de conocimiento e innovación alineado con la apuesta distrital</v>
      </c>
      <c r="C34" s="608"/>
      <c r="D34" s="608"/>
      <c r="E34" s="608"/>
      <c r="F34" s="608"/>
      <c r="G34" s="608"/>
      <c r="H34" s="608"/>
      <c r="I34" s="609"/>
      <c r="J34" s="98"/>
    </row>
    <row r="35" spans="1:21" ht="18.75" customHeight="1">
      <c r="A35" s="595" t="s">
        <v>233</v>
      </c>
      <c r="B35" s="164">
        <v>2024</v>
      </c>
      <c r="C35" s="164">
        <v>2025</v>
      </c>
      <c r="D35" s="164">
        <v>2026</v>
      </c>
      <c r="E35" s="164">
        <v>2027</v>
      </c>
      <c r="F35" s="164" t="s">
        <v>234</v>
      </c>
      <c r="G35" s="610" t="s">
        <v>235</v>
      </c>
      <c r="H35" s="610" t="s">
        <v>21</v>
      </c>
      <c r="I35" s="610"/>
      <c r="J35" s="98"/>
    </row>
    <row r="36" spans="1:21" ht="50.25" customHeight="1">
      <c r="A36" s="596"/>
      <c r="B36" s="379">
        <v>1</v>
      </c>
      <c r="C36" s="379">
        <v>1</v>
      </c>
      <c r="D36" s="379">
        <v>1</v>
      </c>
      <c r="E36" s="379">
        <v>1</v>
      </c>
      <c r="F36" s="379">
        <v>1</v>
      </c>
      <c r="G36" s="610"/>
      <c r="H36" s="610"/>
      <c r="I36" s="610"/>
      <c r="J36" s="98"/>
    </row>
    <row r="37" spans="1:21" ht="52.5" customHeight="1">
      <c r="A37" s="110" t="s">
        <v>236</v>
      </c>
      <c r="B37" s="590">
        <v>0.05</v>
      </c>
      <c r="C37" s="591"/>
      <c r="D37" s="592" t="s">
        <v>237</v>
      </c>
      <c r="E37" s="593"/>
      <c r="F37" s="593"/>
      <c r="G37" s="593"/>
      <c r="H37" s="593"/>
      <c r="I37" s="594"/>
    </row>
    <row r="38" spans="1:21" s="99" customFormat="1" ht="48" customHeight="1" thickBot="1">
      <c r="A38" s="595" t="s">
        <v>238</v>
      </c>
      <c r="B38" s="110" t="s">
        <v>239</v>
      </c>
      <c r="C38" s="109" t="s">
        <v>240</v>
      </c>
      <c r="D38" s="597" t="s">
        <v>241</v>
      </c>
      <c r="E38" s="598"/>
      <c r="F38" s="597" t="s">
        <v>242</v>
      </c>
      <c r="G38" s="598"/>
      <c r="H38" s="111" t="s">
        <v>243</v>
      </c>
      <c r="I38" s="113" t="s">
        <v>244</v>
      </c>
      <c r="U38" s="68"/>
    </row>
    <row r="39" spans="1:21" ht="120.75" customHeight="1">
      <c r="A39" s="596"/>
      <c r="B39" s="380">
        <v>0</v>
      </c>
      <c r="C39" s="380"/>
      <c r="D39" s="698"/>
      <c r="E39" s="699"/>
      <c r="F39" s="698"/>
      <c r="G39" s="699"/>
      <c r="H39" s="101"/>
      <c r="I39" s="102"/>
    </row>
    <row r="40" spans="1:21" s="99" customFormat="1" ht="54" customHeight="1">
      <c r="A40" s="595" t="s">
        <v>245</v>
      </c>
      <c r="B40" s="112" t="s">
        <v>239</v>
      </c>
      <c r="C40" s="111" t="s">
        <v>240</v>
      </c>
      <c r="D40" s="597" t="s">
        <v>241</v>
      </c>
      <c r="E40" s="598"/>
      <c r="F40" s="597" t="s">
        <v>242</v>
      </c>
      <c r="G40" s="598"/>
      <c r="H40" s="111" t="s">
        <v>243</v>
      </c>
      <c r="I40" s="458" t="s">
        <v>244</v>
      </c>
      <c r="U40" s="68"/>
    </row>
    <row r="41" spans="1:21" ht="240" customHeight="1">
      <c r="A41" s="596"/>
      <c r="B41" s="380">
        <v>8.3333333333333329E-2</v>
      </c>
      <c r="C41" s="380">
        <v>8.3333333333333329E-2</v>
      </c>
      <c r="D41" s="698" t="s">
        <v>361</v>
      </c>
      <c r="E41" s="699"/>
      <c r="F41" s="698" t="s">
        <v>361</v>
      </c>
      <c r="G41" s="699"/>
      <c r="H41" s="457" t="s">
        <v>246</v>
      </c>
      <c r="I41" s="460" t="s">
        <v>361</v>
      </c>
      <c r="J41" s="461"/>
      <c r="K41" s="351"/>
    </row>
    <row r="42" spans="1:21" s="99" customFormat="1" ht="35.1" customHeight="1">
      <c r="A42" s="595" t="s">
        <v>248</v>
      </c>
      <c r="B42" s="112" t="s">
        <v>239</v>
      </c>
      <c r="C42" s="111" t="s">
        <v>240</v>
      </c>
      <c r="D42" s="597" t="s">
        <v>241</v>
      </c>
      <c r="E42" s="598"/>
      <c r="F42" s="597" t="s">
        <v>242</v>
      </c>
      <c r="G42" s="598"/>
      <c r="H42" s="111" t="s">
        <v>243</v>
      </c>
      <c r="I42" s="459" t="s">
        <v>244</v>
      </c>
      <c r="K42" s="351"/>
      <c r="U42" s="68"/>
    </row>
    <row r="43" spans="1:21" ht="380.1" customHeight="1">
      <c r="A43" s="596"/>
      <c r="B43" s="380">
        <v>0.16700000000000001</v>
      </c>
      <c r="C43" s="380">
        <v>0.16700000000000001</v>
      </c>
      <c r="D43" s="698" t="s">
        <v>362</v>
      </c>
      <c r="E43" s="699"/>
      <c r="F43" s="698" t="s">
        <v>363</v>
      </c>
      <c r="G43" s="699"/>
      <c r="H43" s="101" t="s">
        <v>246</v>
      </c>
      <c r="I43" s="102" t="s">
        <v>364</v>
      </c>
      <c r="K43" s="351"/>
    </row>
    <row r="44" spans="1:21" s="99" customFormat="1" ht="35.1" customHeight="1">
      <c r="A44" s="595" t="s">
        <v>251</v>
      </c>
      <c r="B44" s="112" t="s">
        <v>239</v>
      </c>
      <c r="C44" s="112" t="s">
        <v>240</v>
      </c>
      <c r="D44" s="597" t="s">
        <v>241</v>
      </c>
      <c r="E44" s="598"/>
      <c r="F44" s="597" t="s">
        <v>242</v>
      </c>
      <c r="G44" s="598"/>
      <c r="H44" s="111" t="s">
        <v>243</v>
      </c>
      <c r="I44" s="111" t="s">
        <v>244</v>
      </c>
      <c r="K44" s="351"/>
      <c r="U44" s="68"/>
    </row>
    <row r="45" spans="1:21" ht="120.75" customHeight="1">
      <c r="A45" s="596"/>
      <c r="B45" s="380">
        <v>8.3333333333333329E-2</v>
      </c>
      <c r="C45" s="104"/>
      <c r="D45" s="613" t="s">
        <v>365</v>
      </c>
      <c r="E45" s="614"/>
      <c r="F45" s="613" t="s">
        <v>366</v>
      </c>
      <c r="G45" s="614"/>
      <c r="H45" s="121"/>
      <c r="I45" s="485" t="s">
        <v>367</v>
      </c>
      <c r="K45" s="351"/>
    </row>
    <row r="46" spans="1:21" s="99" customFormat="1" ht="35.1" customHeight="1">
      <c r="A46" s="595" t="s">
        <v>255</v>
      </c>
      <c r="B46" s="112" t="s">
        <v>239</v>
      </c>
      <c r="C46" s="111" t="s">
        <v>240</v>
      </c>
      <c r="D46" s="597" t="s">
        <v>241</v>
      </c>
      <c r="E46" s="598"/>
      <c r="F46" s="597" t="s">
        <v>242</v>
      </c>
      <c r="G46" s="598"/>
      <c r="H46" s="111" t="s">
        <v>243</v>
      </c>
      <c r="I46" s="113" t="s">
        <v>244</v>
      </c>
      <c r="K46" s="351"/>
      <c r="U46" s="68"/>
    </row>
    <row r="47" spans="1:21" ht="120.75" customHeight="1">
      <c r="A47" s="596"/>
      <c r="B47" s="380">
        <v>8.3333333333333329E-2</v>
      </c>
      <c r="C47" s="104"/>
      <c r="D47" s="615"/>
      <c r="E47" s="616"/>
      <c r="F47" s="615"/>
      <c r="G47" s="616"/>
      <c r="H47" s="101"/>
      <c r="I47" s="103"/>
      <c r="K47" s="351"/>
    </row>
    <row r="48" spans="1:21" s="99" customFormat="1" ht="35.1" customHeight="1">
      <c r="A48" s="595" t="s">
        <v>256</v>
      </c>
      <c r="B48" s="112" t="s">
        <v>239</v>
      </c>
      <c r="C48" s="111" t="s">
        <v>240</v>
      </c>
      <c r="D48" s="597" t="s">
        <v>241</v>
      </c>
      <c r="E48" s="598"/>
      <c r="F48" s="597" t="s">
        <v>242</v>
      </c>
      <c r="G48" s="598"/>
      <c r="H48" s="111" t="s">
        <v>243</v>
      </c>
      <c r="I48" s="113" t="s">
        <v>244</v>
      </c>
      <c r="K48" s="351"/>
      <c r="U48" s="68"/>
    </row>
    <row r="49" spans="1:19" ht="120.75" customHeight="1">
      <c r="A49" s="596"/>
      <c r="B49" s="380">
        <v>8.3333333333333329E-2</v>
      </c>
      <c r="C49" s="105"/>
      <c r="D49" s="615"/>
      <c r="E49" s="616"/>
      <c r="F49" s="615"/>
      <c r="G49" s="616"/>
      <c r="H49" s="101"/>
      <c r="I49" s="103"/>
      <c r="K49" s="351"/>
    </row>
    <row r="50" spans="1:19" ht="35.1" customHeight="1">
      <c r="A50" s="595" t="s">
        <v>257</v>
      </c>
      <c r="B50" s="110" t="s">
        <v>239</v>
      </c>
      <c r="C50" s="109" t="s">
        <v>240</v>
      </c>
      <c r="D50" s="597" t="s">
        <v>241</v>
      </c>
      <c r="E50" s="598"/>
      <c r="F50" s="597" t="s">
        <v>242</v>
      </c>
      <c r="G50" s="598"/>
      <c r="H50" s="111" t="s">
        <v>243</v>
      </c>
      <c r="I50" s="113" t="s">
        <v>244</v>
      </c>
      <c r="K50" s="351"/>
    </row>
    <row r="51" spans="1:19" ht="120.75" customHeight="1">
      <c r="A51" s="596"/>
      <c r="B51" s="380">
        <v>8.3333333333333329E-2</v>
      </c>
      <c r="C51" s="105"/>
      <c r="D51" s="615"/>
      <c r="E51" s="617"/>
      <c r="F51" s="615"/>
      <c r="G51" s="616"/>
      <c r="H51" s="101"/>
      <c r="I51" s="103"/>
      <c r="K51" s="351"/>
    </row>
    <row r="52" spans="1:19" ht="35.1" customHeight="1">
      <c r="A52" s="595" t="s">
        <v>258</v>
      </c>
      <c r="B52" s="110" t="s">
        <v>239</v>
      </c>
      <c r="C52" s="109" t="s">
        <v>240</v>
      </c>
      <c r="D52" s="597" t="s">
        <v>241</v>
      </c>
      <c r="E52" s="598"/>
      <c r="F52" s="597" t="s">
        <v>242</v>
      </c>
      <c r="G52" s="598"/>
      <c r="H52" s="111" t="s">
        <v>243</v>
      </c>
      <c r="I52" s="113" t="s">
        <v>244</v>
      </c>
      <c r="K52" s="351"/>
    </row>
    <row r="53" spans="1:19" ht="120.75" customHeight="1">
      <c r="A53" s="596"/>
      <c r="B53" s="380">
        <v>8.3333333333333329E-2</v>
      </c>
      <c r="C53" s="105"/>
      <c r="D53" s="615"/>
      <c r="E53" s="617"/>
      <c r="F53" s="615"/>
      <c r="G53" s="616"/>
      <c r="H53" s="122"/>
      <c r="I53" s="103"/>
      <c r="K53" s="351"/>
    </row>
    <row r="54" spans="1:19" ht="35.1" customHeight="1">
      <c r="A54" s="595" t="s">
        <v>259</v>
      </c>
      <c r="B54" s="110" t="s">
        <v>239</v>
      </c>
      <c r="C54" s="109" t="s">
        <v>240</v>
      </c>
      <c r="D54" s="597" t="s">
        <v>241</v>
      </c>
      <c r="E54" s="598"/>
      <c r="F54" s="597" t="s">
        <v>242</v>
      </c>
      <c r="G54" s="598"/>
      <c r="H54" s="111" t="s">
        <v>243</v>
      </c>
      <c r="I54" s="113" t="s">
        <v>244</v>
      </c>
      <c r="K54" s="351"/>
    </row>
    <row r="55" spans="1:19" ht="120.75" customHeight="1">
      <c r="A55" s="596"/>
      <c r="B55" s="380">
        <v>8.3333333333333329E-2</v>
      </c>
      <c r="C55" s="105"/>
      <c r="D55" s="615"/>
      <c r="E55" s="616"/>
      <c r="F55" s="615"/>
      <c r="G55" s="616"/>
      <c r="H55" s="101"/>
      <c r="I55" s="101"/>
      <c r="K55" s="351"/>
    </row>
    <row r="56" spans="1:19" ht="35.1" customHeight="1">
      <c r="A56" s="595" t="s">
        <v>260</v>
      </c>
      <c r="B56" s="110" t="s">
        <v>239</v>
      </c>
      <c r="C56" s="109" t="s">
        <v>240</v>
      </c>
      <c r="D56" s="597" t="s">
        <v>241</v>
      </c>
      <c r="E56" s="598"/>
      <c r="F56" s="597" t="s">
        <v>242</v>
      </c>
      <c r="G56" s="598"/>
      <c r="H56" s="111" t="s">
        <v>243</v>
      </c>
      <c r="I56" s="113" t="s">
        <v>244</v>
      </c>
      <c r="K56" s="351"/>
    </row>
    <row r="57" spans="1:19" ht="120.75" customHeight="1">
      <c r="A57" s="596"/>
      <c r="B57" s="380">
        <v>8.3333333333333329E-2</v>
      </c>
      <c r="C57" s="105"/>
      <c r="D57" s="615"/>
      <c r="E57" s="616"/>
      <c r="F57" s="615"/>
      <c r="G57" s="616"/>
      <c r="H57" s="101"/>
      <c r="I57" s="103"/>
      <c r="K57" s="351"/>
    </row>
    <row r="58" spans="1:19" ht="35.1" customHeight="1">
      <c r="A58" s="595" t="s">
        <v>261</v>
      </c>
      <c r="B58" s="110" t="s">
        <v>239</v>
      </c>
      <c r="C58" s="109" t="s">
        <v>240</v>
      </c>
      <c r="D58" s="597" t="s">
        <v>241</v>
      </c>
      <c r="E58" s="598"/>
      <c r="F58" s="597" t="s">
        <v>242</v>
      </c>
      <c r="G58" s="598"/>
      <c r="H58" s="111" t="s">
        <v>243</v>
      </c>
      <c r="I58" s="113" t="s">
        <v>244</v>
      </c>
      <c r="K58" s="351"/>
    </row>
    <row r="59" spans="1:19" ht="120.75" customHeight="1">
      <c r="A59" s="596"/>
      <c r="B59" s="380">
        <v>8.3333333333333329E-2</v>
      </c>
      <c r="C59" s="105"/>
      <c r="D59" s="615"/>
      <c r="E59" s="616"/>
      <c r="F59" s="617"/>
      <c r="G59" s="617"/>
      <c r="H59" s="101"/>
      <c r="I59" s="101"/>
      <c r="K59" s="351"/>
    </row>
    <row r="60" spans="1:19" ht="35.1" customHeight="1">
      <c r="A60" s="595" t="s">
        <v>262</v>
      </c>
      <c r="B60" s="110" t="s">
        <v>239</v>
      </c>
      <c r="C60" s="109" t="s">
        <v>240</v>
      </c>
      <c r="D60" s="597" t="s">
        <v>241</v>
      </c>
      <c r="E60" s="598"/>
      <c r="F60" s="597" t="s">
        <v>242</v>
      </c>
      <c r="G60" s="598"/>
      <c r="H60" s="111" t="s">
        <v>243</v>
      </c>
      <c r="I60" s="113" t="s">
        <v>244</v>
      </c>
      <c r="K60" s="351"/>
    </row>
    <row r="61" spans="1:19" ht="120.75" customHeight="1">
      <c r="A61" s="596"/>
      <c r="B61" s="380">
        <v>8.3333333333333329E-2</v>
      </c>
      <c r="C61" s="105"/>
      <c r="D61" s="615"/>
      <c r="E61" s="616"/>
      <c r="F61" s="615"/>
      <c r="G61" s="616"/>
      <c r="H61" s="101"/>
      <c r="I61" s="101"/>
      <c r="K61" s="351"/>
    </row>
    <row r="62" spans="1:19" ht="17.100000000000001">
      <c r="I62" s="348"/>
    </row>
    <row r="63" spans="1:19" ht="17.100000000000001">
      <c r="I63" s="348"/>
    </row>
    <row r="64" spans="1:19" s="98" customFormat="1" ht="30" customHeight="1">
      <c r="A64" s="68"/>
      <c r="B64" s="68"/>
      <c r="C64" s="68"/>
      <c r="D64" s="68"/>
      <c r="E64" s="68"/>
      <c r="F64" s="68"/>
      <c r="G64" s="68"/>
      <c r="S64" s="68"/>
    </row>
    <row r="65" spans="1:15" ht="34.5" customHeight="1">
      <c r="A65" s="618" t="s">
        <v>263</v>
      </c>
      <c r="B65" s="618"/>
      <c r="C65" s="618"/>
      <c r="D65" s="618"/>
      <c r="E65" s="618"/>
      <c r="F65" s="618"/>
      <c r="G65" s="618"/>
      <c r="H65" s="618"/>
      <c r="I65" s="618"/>
    </row>
    <row r="66" spans="1:15" ht="144.75" customHeight="1">
      <c r="A66" s="114" t="s">
        <v>264</v>
      </c>
      <c r="B66" s="619" t="s">
        <v>368</v>
      </c>
      <c r="C66" s="620"/>
      <c r="D66" s="619"/>
      <c r="E66" s="620"/>
      <c r="F66" s="619"/>
      <c r="G66" s="620"/>
      <c r="H66" s="619"/>
      <c r="I66" s="620"/>
      <c r="J66" s="619"/>
      <c r="K66" s="620"/>
      <c r="L66" s="619"/>
      <c r="M66" s="620"/>
      <c r="N66" s="619"/>
      <c r="O66" s="620"/>
    </row>
    <row r="67" spans="1:15" ht="40.5" customHeight="1">
      <c r="A67" s="114" t="s">
        <v>266</v>
      </c>
      <c r="B67" s="621">
        <v>1</v>
      </c>
      <c r="C67" s="622"/>
      <c r="D67" s="621"/>
      <c r="E67" s="622"/>
      <c r="F67" s="621"/>
      <c r="G67" s="622"/>
      <c r="H67" s="621"/>
      <c r="I67" s="622"/>
      <c r="J67" s="621"/>
      <c r="K67" s="622"/>
      <c r="L67" s="621"/>
      <c r="M67" s="622"/>
      <c r="N67" s="621"/>
      <c r="O67" s="622"/>
    </row>
    <row r="68" spans="1:15" ht="30" customHeight="1">
      <c r="A68" s="627" t="s">
        <v>191</v>
      </c>
      <c r="B68" s="171" t="s">
        <v>99</v>
      </c>
      <c r="C68" s="171" t="s">
        <v>240</v>
      </c>
      <c r="D68" s="171"/>
      <c r="E68" s="171"/>
      <c r="F68" s="171"/>
      <c r="G68" s="171"/>
      <c r="H68" s="171"/>
      <c r="I68" s="171"/>
      <c r="J68" s="171"/>
      <c r="K68" s="171"/>
      <c r="L68" s="171"/>
      <c r="M68" s="171"/>
      <c r="N68" s="171"/>
      <c r="O68" s="171"/>
    </row>
    <row r="69" spans="1:15" ht="30" customHeight="1">
      <c r="A69" s="628"/>
      <c r="B69" s="116">
        <v>8.3299999999999999E-2</v>
      </c>
      <c r="C69" s="117"/>
      <c r="D69" s="116"/>
      <c r="E69" s="117"/>
      <c r="F69" s="123"/>
      <c r="G69" s="117"/>
      <c r="H69" s="123"/>
      <c r="I69" s="117"/>
      <c r="J69" s="123"/>
      <c r="K69" s="117"/>
      <c r="L69" s="123"/>
      <c r="M69" s="117"/>
      <c r="N69" s="123"/>
      <c r="O69" s="117"/>
    </row>
    <row r="70" spans="1:15" ht="80.25" customHeight="1">
      <c r="A70" s="114" t="s">
        <v>267</v>
      </c>
      <c r="B70" s="629"/>
      <c r="C70" s="630"/>
      <c r="D70" s="631"/>
      <c r="E70" s="632"/>
      <c r="F70" s="631"/>
      <c r="G70" s="633"/>
      <c r="H70" s="631"/>
      <c r="I70" s="632"/>
      <c r="J70" s="342"/>
      <c r="K70" s="343"/>
      <c r="L70" s="342"/>
      <c r="M70" s="343"/>
      <c r="N70" s="631"/>
      <c r="O70" s="632"/>
    </row>
    <row r="71" spans="1:15" ht="80.25" customHeight="1">
      <c r="A71" s="114" t="s">
        <v>268</v>
      </c>
      <c r="B71" s="623"/>
      <c r="C71" s="624"/>
      <c r="D71" s="623"/>
      <c r="E71" s="624"/>
      <c r="F71" s="625"/>
      <c r="G71" s="626"/>
      <c r="H71" s="625"/>
      <c r="I71" s="626"/>
      <c r="J71" s="339"/>
      <c r="K71" s="340"/>
      <c r="L71" s="339"/>
      <c r="M71" s="340"/>
      <c r="N71" s="625"/>
      <c r="O71" s="626"/>
    </row>
    <row r="72" spans="1:15" ht="30.75" customHeight="1">
      <c r="A72" s="627" t="s">
        <v>192</v>
      </c>
      <c r="B72" s="171" t="s">
        <v>99</v>
      </c>
      <c r="C72" s="171" t="s">
        <v>240</v>
      </c>
      <c r="D72" s="171"/>
      <c r="E72" s="171"/>
      <c r="F72" s="171"/>
      <c r="G72" s="171"/>
      <c r="H72" s="171"/>
      <c r="I72" s="171"/>
      <c r="J72" s="171"/>
      <c r="K72" s="171"/>
      <c r="L72" s="171"/>
      <c r="M72" s="171"/>
      <c r="N72" s="171"/>
      <c r="O72" s="171"/>
    </row>
    <row r="73" spans="1:15" ht="30.75" customHeight="1">
      <c r="A73" s="628"/>
      <c r="B73" s="116">
        <v>8.3299999999999999E-2</v>
      </c>
      <c r="C73" s="116">
        <v>8.3299999999999999E-2</v>
      </c>
      <c r="D73" s="116"/>
      <c r="E73" s="117"/>
      <c r="F73" s="123"/>
      <c r="G73" s="118"/>
      <c r="H73" s="123"/>
      <c r="I73" s="118"/>
      <c r="J73" s="123"/>
      <c r="K73" s="118"/>
      <c r="L73" s="123"/>
      <c r="M73" s="118"/>
      <c r="N73" s="123"/>
      <c r="O73" s="118"/>
    </row>
    <row r="74" spans="1:15" ht="80.25" customHeight="1">
      <c r="A74" s="114" t="s">
        <v>267</v>
      </c>
      <c r="B74" s="629" t="s">
        <v>369</v>
      </c>
      <c r="C74" s="630"/>
      <c r="D74" s="634"/>
      <c r="E74" s="635"/>
      <c r="F74" s="631"/>
      <c r="G74" s="633"/>
      <c r="H74" s="634"/>
      <c r="I74" s="635"/>
      <c r="J74" s="344"/>
      <c r="K74" s="345"/>
      <c r="L74" s="344"/>
      <c r="M74" s="345"/>
      <c r="N74" s="634"/>
      <c r="O74" s="635"/>
    </row>
    <row r="75" spans="1:15" ht="80.25" customHeight="1">
      <c r="A75" s="114" t="s">
        <v>268</v>
      </c>
      <c r="B75" s="645" t="s">
        <v>354</v>
      </c>
      <c r="C75" s="646"/>
      <c r="D75" s="623"/>
      <c r="E75" s="624"/>
      <c r="F75" s="625"/>
      <c r="G75" s="626"/>
      <c r="H75" s="625"/>
      <c r="I75" s="626"/>
      <c r="J75" s="339"/>
      <c r="K75" s="340"/>
      <c r="L75" s="339"/>
      <c r="M75" s="340"/>
      <c r="N75" s="625"/>
      <c r="O75" s="626"/>
    </row>
    <row r="76" spans="1:15" ht="30.75" customHeight="1">
      <c r="A76" s="627" t="s">
        <v>193</v>
      </c>
      <c r="B76" s="171" t="s">
        <v>99</v>
      </c>
      <c r="C76" s="171" t="s">
        <v>240</v>
      </c>
      <c r="D76" s="171"/>
      <c r="E76" s="171"/>
      <c r="F76" s="171"/>
      <c r="G76" s="171"/>
      <c r="H76" s="171"/>
      <c r="I76" s="171"/>
      <c r="J76" s="171"/>
      <c r="K76" s="171"/>
      <c r="L76" s="171"/>
      <c r="M76" s="171"/>
      <c r="N76" s="171"/>
      <c r="O76" s="171"/>
    </row>
    <row r="77" spans="1:15" ht="30.75" customHeight="1">
      <c r="A77" s="628"/>
      <c r="B77" s="116">
        <v>8.3299999999999999E-2</v>
      </c>
      <c r="C77" s="117"/>
      <c r="D77" s="116"/>
      <c r="E77" s="117"/>
      <c r="F77" s="123"/>
      <c r="G77" s="118"/>
      <c r="H77" s="123"/>
      <c r="I77" s="118"/>
      <c r="J77" s="123"/>
      <c r="K77" s="118"/>
      <c r="L77" s="123"/>
      <c r="M77" s="118"/>
      <c r="N77" s="123"/>
      <c r="O77" s="118"/>
    </row>
    <row r="78" spans="1:15" ht="80.25" customHeight="1">
      <c r="A78" s="114" t="s">
        <v>267</v>
      </c>
      <c r="B78" s="629"/>
      <c r="C78" s="630"/>
      <c r="D78" s="625"/>
      <c r="E78" s="642"/>
      <c r="F78" s="631"/>
      <c r="G78" s="633"/>
      <c r="H78" s="625"/>
      <c r="I78" s="626"/>
      <c r="J78" s="339"/>
      <c r="K78" s="340"/>
      <c r="L78" s="339"/>
      <c r="M78" s="340"/>
      <c r="N78" s="625"/>
      <c r="O78" s="626"/>
    </row>
    <row r="79" spans="1:15" ht="80.25" customHeight="1">
      <c r="A79" s="114" t="s">
        <v>268</v>
      </c>
      <c r="B79" s="623"/>
      <c r="C79" s="624"/>
      <c r="D79" s="623"/>
      <c r="E79" s="624"/>
      <c r="F79" s="625"/>
      <c r="G79" s="626"/>
      <c r="H79" s="625"/>
      <c r="I79" s="626"/>
      <c r="J79" s="339"/>
      <c r="K79" s="340"/>
      <c r="L79" s="339"/>
      <c r="M79" s="340"/>
      <c r="N79" s="625"/>
      <c r="O79" s="626"/>
    </row>
    <row r="80" spans="1:15" ht="30.75" customHeight="1">
      <c r="A80" s="627" t="s">
        <v>194</v>
      </c>
      <c r="B80" s="171" t="s">
        <v>99</v>
      </c>
      <c r="C80" s="171" t="s">
        <v>240</v>
      </c>
      <c r="D80" s="171"/>
      <c r="E80" s="171"/>
      <c r="F80" s="171"/>
      <c r="G80" s="171"/>
      <c r="H80" s="171"/>
      <c r="I80" s="171"/>
      <c r="J80" s="171"/>
      <c r="K80" s="171"/>
      <c r="L80" s="171"/>
      <c r="M80" s="171"/>
      <c r="N80" s="171"/>
      <c r="O80" s="171"/>
    </row>
    <row r="81" spans="1:15" ht="30.75" customHeight="1">
      <c r="A81" s="628"/>
      <c r="B81" s="116">
        <v>8.3299999999999999E-2</v>
      </c>
      <c r="C81" s="117"/>
      <c r="D81" s="116"/>
      <c r="E81" s="117"/>
      <c r="F81" s="123"/>
      <c r="G81" s="118"/>
      <c r="H81" s="123"/>
      <c r="I81" s="118"/>
      <c r="J81" s="123"/>
      <c r="K81" s="118"/>
      <c r="L81" s="123"/>
      <c r="M81" s="118"/>
      <c r="N81" s="123"/>
      <c r="O81" s="118"/>
    </row>
    <row r="82" spans="1:15" ht="80.25" customHeight="1">
      <c r="A82" s="114" t="s">
        <v>267</v>
      </c>
      <c r="B82" s="643"/>
      <c r="C82" s="644"/>
      <c r="D82" s="625"/>
      <c r="E82" s="626"/>
      <c r="F82" s="631"/>
      <c r="G82" s="633"/>
      <c r="H82" s="625"/>
      <c r="I82" s="626"/>
      <c r="J82" s="339"/>
      <c r="K82" s="340"/>
      <c r="L82" s="339"/>
      <c r="M82" s="340"/>
      <c r="N82" s="625"/>
      <c r="O82" s="626"/>
    </row>
    <row r="83" spans="1:15" ht="80.25" customHeight="1">
      <c r="A83" s="114" t="s">
        <v>268</v>
      </c>
      <c r="B83" s="708"/>
      <c r="C83" s="707"/>
      <c r="D83" s="623"/>
      <c r="E83" s="624"/>
      <c r="F83" s="625"/>
      <c r="G83" s="626"/>
      <c r="H83" s="625"/>
      <c r="I83" s="626"/>
      <c r="J83" s="339"/>
      <c r="K83" s="340"/>
      <c r="L83" s="339"/>
      <c r="M83" s="340"/>
      <c r="N83" s="625"/>
      <c r="O83" s="626"/>
    </row>
    <row r="84" spans="1:15" ht="30" customHeight="1">
      <c r="A84" s="627" t="s">
        <v>198</v>
      </c>
      <c r="B84" s="171" t="s">
        <v>99</v>
      </c>
      <c r="C84" s="171" t="s">
        <v>240</v>
      </c>
      <c r="D84" s="171"/>
      <c r="E84" s="171"/>
      <c r="F84" s="171"/>
      <c r="G84" s="171"/>
      <c r="H84" s="171"/>
      <c r="I84" s="171"/>
      <c r="J84" s="171"/>
      <c r="K84" s="171"/>
      <c r="L84" s="171"/>
      <c r="M84" s="171"/>
      <c r="N84" s="171"/>
      <c r="O84" s="171"/>
    </row>
    <row r="85" spans="1:15" ht="30" customHeight="1">
      <c r="A85" s="628"/>
      <c r="B85" s="116">
        <v>8.3299999999999999E-2</v>
      </c>
      <c r="C85" s="117"/>
      <c r="D85" s="116"/>
      <c r="E85" s="117"/>
      <c r="F85" s="123"/>
      <c r="G85" s="118"/>
      <c r="H85" s="123"/>
      <c r="I85" s="118"/>
      <c r="J85" s="123"/>
      <c r="K85" s="118"/>
      <c r="L85" s="123"/>
      <c r="M85" s="118"/>
      <c r="N85" s="123"/>
      <c r="O85" s="118"/>
    </row>
    <row r="86" spans="1:15" ht="80.25" customHeight="1">
      <c r="A86" s="114" t="s">
        <v>267</v>
      </c>
      <c r="B86" s="649"/>
      <c r="C86" s="649"/>
      <c r="D86" s="649"/>
      <c r="E86" s="649"/>
      <c r="F86" s="649"/>
      <c r="G86" s="649"/>
      <c r="H86" s="649"/>
      <c r="I86" s="649"/>
      <c r="J86" s="341"/>
      <c r="K86" s="341"/>
      <c r="L86" s="341"/>
      <c r="M86" s="341"/>
      <c r="N86" s="649"/>
      <c r="O86" s="649"/>
    </row>
    <row r="87" spans="1:15" ht="80.25" customHeight="1">
      <c r="A87" s="114" t="s">
        <v>268</v>
      </c>
      <c r="B87" s="647"/>
      <c r="C87" s="648"/>
      <c r="D87" s="647"/>
      <c r="E87" s="648"/>
      <c r="F87" s="647"/>
      <c r="G87" s="648"/>
      <c r="H87" s="647"/>
      <c r="I87" s="648"/>
      <c r="J87" s="336"/>
      <c r="K87" s="337"/>
      <c r="L87" s="336"/>
      <c r="M87" s="337"/>
      <c r="N87" s="647"/>
      <c r="O87" s="648"/>
    </row>
    <row r="88" spans="1:15" ht="29.25" customHeight="1">
      <c r="A88" s="627" t="s">
        <v>199</v>
      </c>
      <c r="B88" s="171" t="s">
        <v>99</v>
      </c>
      <c r="C88" s="171" t="s">
        <v>240</v>
      </c>
      <c r="D88" s="171"/>
      <c r="E88" s="171"/>
      <c r="F88" s="171"/>
      <c r="G88" s="171"/>
      <c r="H88" s="171"/>
      <c r="I88" s="171"/>
      <c r="J88" s="171"/>
      <c r="K88" s="171"/>
      <c r="L88" s="171"/>
      <c r="M88" s="171"/>
      <c r="N88" s="171"/>
      <c r="O88" s="171"/>
    </row>
    <row r="89" spans="1:15" ht="29.25" customHeight="1">
      <c r="A89" s="628"/>
      <c r="B89" s="116">
        <v>8.3299999999999999E-2</v>
      </c>
      <c r="C89" s="119"/>
      <c r="D89" s="116"/>
      <c r="E89" s="117"/>
      <c r="F89" s="123"/>
      <c r="G89" s="118"/>
      <c r="H89" s="123"/>
      <c r="I89" s="118"/>
      <c r="J89" s="123"/>
      <c r="K89" s="118"/>
      <c r="L89" s="123"/>
      <c r="M89" s="118"/>
      <c r="N89" s="123"/>
      <c r="O89" s="118"/>
    </row>
    <row r="90" spans="1:15" ht="80.25" customHeight="1">
      <c r="A90" s="114" t="s">
        <v>267</v>
      </c>
      <c r="B90" s="650"/>
      <c r="C90" s="650"/>
      <c r="D90" s="650"/>
      <c r="E90" s="650"/>
      <c r="F90" s="650"/>
      <c r="G90" s="650"/>
      <c r="H90" s="650"/>
      <c r="I90" s="650"/>
      <c r="J90" s="338"/>
      <c r="K90" s="338"/>
      <c r="L90" s="338"/>
      <c r="M90" s="338"/>
      <c r="N90" s="650"/>
      <c r="O90" s="650"/>
    </row>
    <row r="91" spans="1:15" ht="80.25" customHeight="1">
      <c r="A91" s="114" t="s">
        <v>268</v>
      </c>
      <c r="B91" s="647"/>
      <c r="C91" s="648"/>
      <c r="D91" s="647"/>
      <c r="E91" s="648"/>
      <c r="F91" s="647"/>
      <c r="G91" s="648"/>
      <c r="H91" s="647"/>
      <c r="I91" s="648"/>
      <c r="J91" s="336"/>
      <c r="K91" s="337"/>
      <c r="L91" s="336"/>
      <c r="M91" s="337"/>
      <c r="N91" s="647"/>
      <c r="O91" s="648"/>
    </row>
    <row r="92" spans="1:15" ht="25.35" customHeight="1">
      <c r="A92" s="627" t="s">
        <v>200</v>
      </c>
      <c r="B92" s="171" t="s">
        <v>99</v>
      </c>
      <c r="C92" s="171" t="s">
        <v>240</v>
      </c>
      <c r="D92" s="171"/>
      <c r="E92" s="171"/>
      <c r="F92" s="171"/>
      <c r="G92" s="171"/>
      <c r="H92" s="171"/>
      <c r="I92" s="171"/>
      <c r="J92" s="171"/>
      <c r="K92" s="171"/>
      <c r="L92" s="171"/>
      <c r="M92" s="171"/>
      <c r="N92" s="171"/>
      <c r="O92" s="171"/>
    </row>
    <row r="93" spans="1:15" ht="25.35" customHeight="1">
      <c r="A93" s="628"/>
      <c r="B93" s="116">
        <v>8.3299999999999999E-2</v>
      </c>
      <c r="C93" s="119"/>
      <c r="D93" s="116"/>
      <c r="E93" s="117"/>
      <c r="F93" s="123"/>
      <c r="G93" s="118"/>
      <c r="H93" s="123"/>
      <c r="I93" s="118"/>
      <c r="J93" s="123"/>
      <c r="K93" s="118"/>
      <c r="L93" s="123"/>
      <c r="M93" s="118"/>
      <c r="N93" s="123"/>
      <c r="O93" s="118"/>
    </row>
    <row r="94" spans="1:15" ht="80.25" customHeight="1">
      <c r="A94" s="114" t="s">
        <v>267</v>
      </c>
      <c r="B94" s="650"/>
      <c r="C94" s="650"/>
      <c r="D94" s="650"/>
      <c r="E94" s="650"/>
      <c r="F94" s="650"/>
      <c r="G94" s="650"/>
      <c r="H94" s="650"/>
      <c r="I94" s="650"/>
      <c r="J94" s="338"/>
      <c r="K94" s="338"/>
      <c r="L94" s="338"/>
      <c r="M94" s="338"/>
      <c r="N94" s="650"/>
      <c r="O94" s="650"/>
    </row>
    <row r="95" spans="1:15" ht="80.25" customHeight="1">
      <c r="A95" s="114" t="s">
        <v>268</v>
      </c>
      <c r="B95" s="647"/>
      <c r="C95" s="648"/>
      <c r="D95" s="647"/>
      <c r="E95" s="648"/>
      <c r="F95" s="647"/>
      <c r="G95" s="648"/>
      <c r="H95" s="647"/>
      <c r="I95" s="648"/>
      <c r="J95" s="336"/>
      <c r="K95" s="337"/>
      <c r="L95" s="336"/>
      <c r="M95" s="337"/>
      <c r="N95" s="647"/>
      <c r="O95" s="648"/>
    </row>
    <row r="96" spans="1:15" ht="25.35" customHeight="1">
      <c r="A96" s="627" t="s">
        <v>201</v>
      </c>
      <c r="B96" s="171" t="s">
        <v>99</v>
      </c>
      <c r="C96" s="171" t="s">
        <v>240</v>
      </c>
      <c r="D96" s="171"/>
      <c r="E96" s="171"/>
      <c r="F96" s="171"/>
      <c r="G96" s="171"/>
      <c r="H96" s="171"/>
      <c r="I96" s="171"/>
      <c r="J96" s="171"/>
      <c r="K96" s="171"/>
      <c r="L96" s="171"/>
      <c r="M96" s="171"/>
      <c r="N96" s="171"/>
      <c r="O96" s="171"/>
    </row>
    <row r="97" spans="1:15" ht="25.35" customHeight="1">
      <c r="A97" s="628"/>
      <c r="B97" s="116">
        <v>8.3299999999999999E-2</v>
      </c>
      <c r="C97" s="119"/>
      <c r="D97" s="116"/>
      <c r="E97" s="117"/>
      <c r="F97" s="123"/>
      <c r="G97" s="118"/>
      <c r="H97" s="123"/>
      <c r="I97" s="118"/>
      <c r="J97" s="123"/>
      <c r="K97" s="118"/>
      <c r="L97" s="123"/>
      <c r="M97" s="118"/>
      <c r="N97" s="123"/>
      <c r="O97" s="118"/>
    </row>
    <row r="98" spans="1:15" ht="80.25" customHeight="1">
      <c r="A98" s="114" t="s">
        <v>267</v>
      </c>
      <c r="B98" s="650"/>
      <c r="C98" s="650"/>
      <c r="D98" s="650"/>
      <c r="E98" s="650"/>
      <c r="F98" s="650"/>
      <c r="G98" s="650"/>
      <c r="H98" s="650"/>
      <c r="I98" s="650"/>
      <c r="J98" s="338"/>
      <c r="K98" s="338"/>
      <c r="L98" s="338"/>
      <c r="M98" s="338"/>
      <c r="N98" s="650"/>
      <c r="O98" s="650"/>
    </row>
    <row r="99" spans="1:15" ht="80.25" customHeight="1">
      <c r="A99" s="114" t="s">
        <v>268</v>
      </c>
      <c r="B99" s="647"/>
      <c r="C99" s="648"/>
      <c r="D99" s="647"/>
      <c r="E99" s="648"/>
      <c r="F99" s="647"/>
      <c r="G99" s="648"/>
      <c r="H99" s="647"/>
      <c r="I99" s="648"/>
      <c r="J99" s="336"/>
      <c r="K99" s="337"/>
      <c r="L99" s="336"/>
      <c r="M99" s="337"/>
      <c r="N99" s="647"/>
      <c r="O99" s="648"/>
    </row>
    <row r="100" spans="1:15" ht="25.35" customHeight="1">
      <c r="A100" s="627" t="s">
        <v>204</v>
      </c>
      <c r="B100" s="171" t="s">
        <v>99</v>
      </c>
      <c r="C100" s="171" t="s">
        <v>240</v>
      </c>
      <c r="D100" s="171"/>
      <c r="E100" s="171"/>
      <c r="F100" s="171"/>
      <c r="G100" s="171"/>
      <c r="H100" s="171"/>
      <c r="I100" s="171"/>
      <c r="J100" s="171"/>
      <c r="K100" s="171"/>
      <c r="L100" s="171"/>
      <c r="M100" s="171"/>
      <c r="N100" s="171"/>
      <c r="O100" s="171"/>
    </row>
    <row r="101" spans="1:15" ht="25.35" customHeight="1">
      <c r="A101" s="628"/>
      <c r="B101" s="116">
        <v>8.3299999999999999E-2</v>
      </c>
      <c r="C101" s="119"/>
      <c r="D101" s="116"/>
      <c r="E101" s="117"/>
      <c r="F101" s="123"/>
      <c r="G101" s="118"/>
      <c r="H101" s="123"/>
      <c r="I101" s="118"/>
      <c r="J101" s="123"/>
      <c r="K101" s="118"/>
      <c r="L101" s="123"/>
      <c r="M101" s="118"/>
      <c r="N101" s="123"/>
      <c r="O101" s="118"/>
    </row>
    <row r="102" spans="1:15" ht="80.25" customHeight="1">
      <c r="A102" s="114" t="s">
        <v>267</v>
      </c>
      <c r="B102" s="650"/>
      <c r="C102" s="650"/>
      <c r="D102" s="650"/>
      <c r="E102" s="650"/>
      <c r="F102" s="650"/>
      <c r="G102" s="650"/>
      <c r="H102" s="650"/>
      <c r="I102" s="650"/>
      <c r="J102" s="338"/>
      <c r="K102" s="338"/>
      <c r="L102" s="338"/>
      <c r="M102" s="338"/>
      <c r="N102" s="650"/>
      <c r="O102" s="650"/>
    </row>
    <row r="103" spans="1:15" ht="80.25" customHeight="1">
      <c r="A103" s="114" t="s">
        <v>268</v>
      </c>
      <c r="B103" s="647"/>
      <c r="C103" s="648"/>
      <c r="D103" s="647"/>
      <c r="E103" s="648"/>
      <c r="F103" s="647"/>
      <c r="G103" s="648"/>
      <c r="H103" s="647"/>
      <c r="I103" s="648"/>
      <c r="J103" s="336"/>
      <c r="K103" s="337"/>
      <c r="L103" s="336"/>
      <c r="M103" s="337"/>
      <c r="N103" s="647"/>
      <c r="O103" s="648"/>
    </row>
    <row r="104" spans="1:15" ht="25.35" customHeight="1">
      <c r="A104" s="627" t="s">
        <v>205</v>
      </c>
      <c r="B104" s="171" t="s">
        <v>99</v>
      </c>
      <c r="C104" s="171" t="s">
        <v>240</v>
      </c>
      <c r="D104" s="171"/>
      <c r="E104" s="171"/>
      <c r="F104" s="171"/>
      <c r="G104" s="171"/>
      <c r="H104" s="171"/>
      <c r="I104" s="171"/>
      <c r="J104" s="171"/>
      <c r="K104" s="171"/>
      <c r="L104" s="171"/>
      <c r="M104" s="171"/>
      <c r="N104" s="171"/>
      <c r="O104" s="171"/>
    </row>
    <row r="105" spans="1:15" ht="25.35" customHeight="1">
      <c r="A105" s="628"/>
      <c r="B105" s="116">
        <v>8.3299999999999999E-2</v>
      </c>
      <c r="C105" s="119"/>
      <c r="D105" s="116"/>
      <c r="E105" s="117"/>
      <c r="F105" s="123"/>
      <c r="G105" s="118"/>
      <c r="H105" s="123"/>
      <c r="I105" s="118"/>
      <c r="J105" s="123"/>
      <c r="K105" s="118"/>
      <c r="L105" s="123"/>
      <c r="M105" s="118"/>
      <c r="N105" s="123"/>
      <c r="O105" s="118"/>
    </row>
    <row r="106" spans="1:15" ht="80.25" customHeight="1">
      <c r="A106" s="114" t="s">
        <v>267</v>
      </c>
      <c r="B106" s="650"/>
      <c r="C106" s="650"/>
      <c r="D106" s="650"/>
      <c r="E106" s="650"/>
      <c r="F106" s="650"/>
      <c r="G106" s="650"/>
      <c r="H106" s="650"/>
      <c r="I106" s="650"/>
      <c r="J106" s="338"/>
      <c r="K106" s="338"/>
      <c r="L106" s="338"/>
      <c r="M106" s="338"/>
      <c r="N106" s="650"/>
      <c r="O106" s="650"/>
    </row>
    <row r="107" spans="1:15" ht="80.25" customHeight="1">
      <c r="A107" s="114" t="s">
        <v>268</v>
      </c>
      <c r="B107" s="647"/>
      <c r="C107" s="648"/>
      <c r="D107" s="647"/>
      <c r="E107" s="648"/>
      <c r="F107" s="647"/>
      <c r="G107" s="648"/>
      <c r="H107" s="647"/>
      <c r="I107" s="648"/>
      <c r="J107" s="336"/>
      <c r="K107" s="337"/>
      <c r="L107" s="336"/>
      <c r="M107" s="337"/>
      <c r="N107" s="647"/>
      <c r="O107" s="648"/>
    </row>
    <row r="108" spans="1:15" ht="25.35" customHeight="1">
      <c r="A108" s="627" t="s">
        <v>206</v>
      </c>
      <c r="B108" s="171" t="s">
        <v>99</v>
      </c>
      <c r="C108" s="171" t="s">
        <v>240</v>
      </c>
      <c r="D108" s="171"/>
      <c r="E108" s="171"/>
      <c r="F108" s="171"/>
      <c r="G108" s="171"/>
      <c r="H108" s="171"/>
      <c r="I108" s="171"/>
      <c r="J108" s="171"/>
      <c r="K108" s="171"/>
      <c r="L108" s="171"/>
      <c r="M108" s="171"/>
      <c r="N108" s="171"/>
      <c r="O108" s="171"/>
    </row>
    <row r="109" spans="1:15" ht="25.35" customHeight="1">
      <c r="A109" s="628"/>
      <c r="B109" s="116">
        <v>8.3299999999999999E-2</v>
      </c>
      <c r="C109" s="119"/>
      <c r="D109" s="116"/>
      <c r="E109" s="117"/>
      <c r="F109" s="123"/>
      <c r="G109" s="118"/>
      <c r="H109" s="123"/>
      <c r="I109" s="118"/>
      <c r="J109" s="123"/>
      <c r="K109" s="118"/>
      <c r="L109" s="123"/>
      <c r="M109" s="118"/>
      <c r="N109" s="123"/>
      <c r="O109" s="118"/>
    </row>
    <row r="110" spans="1:15" ht="80.25" customHeight="1">
      <c r="A110" s="114" t="s">
        <v>267</v>
      </c>
      <c r="B110" s="650"/>
      <c r="C110" s="650"/>
      <c r="D110" s="650"/>
      <c r="E110" s="650"/>
      <c r="F110" s="650"/>
      <c r="G110" s="650"/>
      <c r="H110" s="650"/>
      <c r="I110" s="650"/>
      <c r="J110" s="338"/>
      <c r="K110" s="338"/>
      <c r="L110" s="338"/>
      <c r="M110" s="338"/>
      <c r="N110" s="650"/>
      <c r="O110" s="650"/>
    </row>
    <row r="111" spans="1:15" ht="80.25" customHeight="1">
      <c r="A111" s="114" t="s">
        <v>268</v>
      </c>
      <c r="B111" s="647"/>
      <c r="C111" s="648"/>
      <c r="D111" s="647"/>
      <c r="E111" s="648"/>
      <c r="F111" s="647"/>
      <c r="G111" s="648"/>
      <c r="H111" s="647"/>
      <c r="I111" s="648"/>
      <c r="J111" s="336"/>
      <c r="K111" s="337"/>
      <c r="L111" s="336"/>
      <c r="M111" s="337"/>
      <c r="N111" s="647"/>
      <c r="O111" s="648"/>
    </row>
    <row r="112" spans="1:15" ht="25.35" customHeight="1">
      <c r="A112" s="627" t="s">
        <v>207</v>
      </c>
      <c r="B112" s="171" t="s">
        <v>99</v>
      </c>
      <c r="C112" s="171" t="s">
        <v>240</v>
      </c>
      <c r="D112" s="171"/>
      <c r="E112" s="171"/>
      <c r="F112" s="171"/>
      <c r="G112" s="171"/>
      <c r="H112" s="171"/>
      <c r="I112" s="171"/>
      <c r="J112" s="171"/>
      <c r="K112" s="171"/>
      <c r="L112" s="171"/>
      <c r="M112" s="171"/>
      <c r="N112" s="171"/>
      <c r="O112" s="171"/>
    </row>
    <row r="113" spans="1:15" ht="25.35" customHeight="1">
      <c r="A113" s="628"/>
      <c r="B113" s="116">
        <v>8.3699999999999997E-2</v>
      </c>
      <c r="C113" s="315"/>
      <c r="D113" s="347"/>
      <c r="E113" s="315"/>
      <c r="F113" s="347"/>
      <c r="G113" s="316"/>
      <c r="H113" s="347"/>
      <c r="I113" s="316"/>
      <c r="J113" s="315"/>
      <c r="K113" s="316"/>
      <c r="L113" s="347"/>
      <c r="M113" s="316"/>
      <c r="N113" s="347"/>
      <c r="O113" s="316"/>
    </row>
    <row r="114" spans="1:15" ht="80.25" customHeight="1">
      <c r="A114" s="114" t="s">
        <v>267</v>
      </c>
      <c r="B114" s="651"/>
      <c r="C114" s="651"/>
      <c r="D114" s="651"/>
      <c r="E114" s="651"/>
      <c r="F114" s="651"/>
      <c r="G114" s="651"/>
      <c r="H114" s="651"/>
      <c r="I114" s="651"/>
      <c r="J114" s="652"/>
      <c r="K114" s="653"/>
      <c r="L114" s="652"/>
      <c r="M114" s="653"/>
      <c r="N114" s="651"/>
      <c r="O114" s="651"/>
    </row>
    <row r="115" spans="1:15" ht="80.25" customHeight="1">
      <c r="A115" s="114" t="s">
        <v>268</v>
      </c>
      <c r="B115" s="647"/>
      <c r="C115" s="648"/>
      <c r="D115" s="647"/>
      <c r="E115" s="648"/>
      <c r="F115" s="647"/>
      <c r="G115" s="648"/>
      <c r="H115" s="647"/>
      <c r="I115" s="648"/>
      <c r="J115" s="336"/>
      <c r="K115" s="337"/>
      <c r="L115" s="336"/>
      <c r="M115" s="337"/>
      <c r="N115" s="647"/>
      <c r="O115" s="648"/>
    </row>
    <row r="116" spans="1:15" ht="17.100000000000001">
      <c r="A116" s="115" t="s">
        <v>272</v>
      </c>
      <c r="B116" s="120">
        <f>(B69+B73+B77+B81+B85+B89+B93+B97+B101+B105+B109+B113)</f>
        <v>1</v>
      </c>
      <c r="C116" s="120">
        <f t="shared" ref="C116" si="0">(C69+C73+C77+C81+C85+C89+C93+C97+C101+C105+C109+C113)</f>
        <v>8.3299999999999999E-2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79763FF4-6BD5-40DA-994C-373C98297793}"/>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E810A249-BB77-8A43-91F7-11386332852F}">
          <x14:formula1>
            <xm:f>Listas!$B$2:$B$4</xm:f>
          </x14:formula1>
          <xm:sqref>H35:I36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D6182-F0D4-8142-B866-C0B485F8C886}">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28</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ACTIVIDAD_2!K17</f>
        <v>Lograr al menos 92 puntos del índice de Gestión Pública Distrital.</v>
      </c>
      <c r="F10" s="678"/>
      <c r="G10" s="678"/>
      <c r="H10" s="678"/>
      <c r="I10" s="678"/>
      <c r="J10" s="678"/>
      <c r="K10" s="678"/>
      <c r="L10" s="678"/>
    </row>
    <row r="11" spans="1:12" ht="34.5" customHeight="1">
      <c r="A11" s="679" t="s">
        <v>282</v>
      </c>
      <c r="B11" s="680"/>
      <c r="C11" s="680"/>
      <c r="D11" s="669"/>
      <c r="E11" s="681" t="s">
        <v>370</v>
      </c>
      <c r="F11" s="682"/>
      <c r="G11" s="682"/>
      <c r="H11" s="682"/>
      <c r="I11" s="682"/>
      <c r="J11" s="682"/>
      <c r="K11" s="682"/>
      <c r="L11" s="683"/>
    </row>
    <row r="12" spans="1:12" ht="47.25" customHeight="1">
      <c r="A12" s="667" t="s">
        <v>283</v>
      </c>
      <c r="B12" s="668"/>
      <c r="C12" s="668"/>
      <c r="D12" s="670"/>
      <c r="E12" s="684" t="s">
        <v>371</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709">
        <v>2.5000000000000001E-3</v>
      </c>
      <c r="E16" s="710"/>
      <c r="F16" s="710"/>
      <c r="G16" s="710"/>
      <c r="H16" s="711"/>
      <c r="I16" s="667" t="s">
        <v>235</v>
      </c>
      <c r="J16" s="670"/>
      <c r="K16" s="671" t="s">
        <v>21</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370</v>
      </c>
      <c r="D19" s="672"/>
      <c r="E19" s="672"/>
      <c r="F19" s="672"/>
      <c r="G19" s="673"/>
      <c r="H19" s="671" t="s">
        <v>370</v>
      </c>
      <c r="I19" s="673"/>
      <c r="J19" s="691" t="s">
        <v>34</v>
      </c>
      <c r="K19" s="692"/>
      <c r="L19" s="304" t="s">
        <v>344</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372</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v>2.5000000000000001E-3</v>
      </c>
      <c r="E24" s="672"/>
      <c r="F24" s="677" t="s">
        <v>306</v>
      </c>
      <c r="G24" s="677"/>
      <c r="H24" s="318">
        <v>2024</v>
      </c>
      <c r="I24" s="677" t="s">
        <v>307</v>
      </c>
      <c r="J24" s="677"/>
      <c r="K24" s="695" t="s">
        <v>346</v>
      </c>
      <c r="L24" s="695"/>
    </row>
    <row r="25" spans="1:12" ht="26.25" customHeight="1">
      <c r="A25" s="667" t="s">
        <v>309</v>
      </c>
      <c r="B25" s="668"/>
      <c r="C25" s="670"/>
      <c r="D25" s="671" t="s">
        <v>310</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9D0DAFB-9149-3141-AF1A-BA6F36A43950}">
          <x14:formula1>
            <xm:f>Datos!$K$2:$K$3</xm:f>
          </x14:formula1>
          <xm:sqref>J19:K20</xm:sqref>
        </x14:dataValidation>
        <x14:dataValidation type="list" allowBlank="1" showInputMessage="1" showErrorMessage="1" xr:uid="{9EABC574-964E-BE4C-B2DA-370D7D1C09E5}">
          <x14:formula1>
            <xm:f>Datos!$K$2:$K$4</xm:f>
          </x14:formula1>
          <xm:sqref>L22</xm:sqref>
        </x14:dataValidation>
        <x14:dataValidation type="list" allowBlank="1" showInputMessage="1" showErrorMessage="1" xr:uid="{6B6BB890-2F47-DF40-B2BB-80D120F50C40}">
          <x14:formula1>
            <xm:f>Datos!$J$2:$J$5</xm:f>
          </x14:formula1>
          <xm:sqref>K16:L16</xm:sqref>
        </x14:dataValidation>
        <x14:dataValidation type="list" allowBlank="1" showInputMessage="1" showErrorMessage="1" xr:uid="{DC7FC387-AEFB-CE49-AFE7-C60035948A79}">
          <x14:formula1>
            <xm:f>Datos!$I$2:$I$7</xm:f>
          </x14:formula1>
          <xm:sqref>K15:L15</xm:sqref>
        </x14:dataValidation>
        <x14:dataValidation type="list" allowBlank="1" showInputMessage="1" showErrorMessage="1" xr:uid="{59764D2F-E041-F84B-8892-32570F5DBF38}">
          <x14:formula1>
            <xm:f>Datos!$H$2:$H$3</xm:f>
          </x14:formula1>
          <xm:sqref>D15:H15</xm:sqref>
        </x14:dataValidation>
        <x14:dataValidation type="list" allowBlank="1" showInputMessage="1" showErrorMessage="1" xr:uid="{BA7A7C66-8D82-5D4C-8BE9-47F0AB5F5FDC}">
          <x14:formula1>
            <xm:f>Datos!$G$2:$G$8</xm:f>
          </x14:formula1>
          <xm:sqref>K13:L13</xm:sqref>
        </x14:dataValidation>
        <x14:dataValidation type="list" allowBlank="1" showInputMessage="1" showErrorMessage="1" xr:uid="{CF363221-6FC2-0B4F-B946-BDC655040ECC}">
          <x14:formula1>
            <xm:f>Datos!$F$2:$F$18</xm:f>
          </x14:formula1>
          <xm:sqref>K8:L8</xm:sqref>
        </x14:dataValidation>
        <x14:dataValidation type="list" allowBlank="1" showInputMessage="1" showErrorMessage="1" xr:uid="{A620BAC7-63ED-5E48-B16E-4900D392240B}">
          <x14:formula1>
            <xm:f>Datos!$E$2:$E$23</xm:f>
          </x14:formula1>
          <xm:sqref>D8:H8</xm:sqref>
        </x14:dataValidation>
        <x14:dataValidation type="list" allowBlank="1" showInputMessage="1" showErrorMessage="1" xr:uid="{E1B3FBD8-C2EB-FD41-99B2-DD85753E616B}">
          <x14:formula1>
            <xm:f>Datos!$D$2:$D$7</xm:f>
          </x14:formula1>
          <xm:sqref>K7:L7</xm:sqref>
        </x14:dataValidation>
        <x14:dataValidation type="list" allowBlank="1" showInputMessage="1" showErrorMessage="1" xr:uid="{813C246D-AD5B-A344-B8C4-6BB4BCA9146E}">
          <x14:formula1>
            <xm:f>Datos!$C$2:$C$3</xm:f>
          </x14:formula1>
          <xm:sqref>D7:H7</xm:sqref>
        </x14:dataValidation>
        <x14:dataValidation type="list" allowBlank="1" showInputMessage="1" showErrorMessage="1" xr:uid="{7EBF890F-E90C-4B41-942C-DB50A34FE231}">
          <x14:formula1>
            <xm:f>Datos!$B$2:$B$6</xm:f>
          </x14:formula1>
          <xm:sqref>K6:L6</xm:sqref>
        </x14:dataValidation>
        <x14:dataValidation type="list" allowBlank="1" showInputMessage="1" showErrorMessage="1" xr:uid="{0B6C9A69-9B5C-0847-95E5-0DB8E7D62BB9}">
          <x14:formula1>
            <xm:f>Datos!$A$2:$A$5</xm:f>
          </x14:formula1>
          <xm:sqref>D6:H6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F433-805E-C644-880F-0A70C0219DE3}">
  <sheetPr>
    <tabColor theme="5" tint="0.59999389629810485"/>
    <pageSetUpPr fitToPage="1"/>
  </sheetPr>
  <dimension ref="A1:U126"/>
  <sheetViews>
    <sheetView showGridLines="0" topLeftCell="E44" zoomScale="91" zoomScaleNormal="60" workbookViewId="0">
      <selection activeCell="H45" sqref="H45"/>
    </sheetView>
  </sheetViews>
  <sheetFormatPr defaultColWidth="10.7109375" defaultRowHeight="14.1"/>
  <cols>
    <col min="1" max="1" width="49.7109375" style="68" customWidth="1"/>
    <col min="2" max="2" width="75.42578125" style="68" customWidth="1"/>
    <col min="3" max="3" width="80.85546875" style="68" customWidth="1"/>
    <col min="4" max="7" width="35.7109375" style="68" customWidth="1"/>
    <col min="8" max="8" width="80.140625" style="68" customWidth="1"/>
    <col min="9"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6" customFormat="1" ht="32.25" customHeight="1" thickBot="1">
      <c r="A1" s="555"/>
      <c r="B1" s="558" t="s">
        <v>182</v>
      </c>
      <c r="C1" s="559"/>
      <c r="D1" s="559"/>
      <c r="E1" s="559"/>
      <c r="F1" s="559"/>
      <c r="G1" s="559"/>
      <c r="H1" s="559"/>
      <c r="I1" s="559"/>
      <c r="J1" s="559"/>
      <c r="K1" s="559"/>
      <c r="L1" s="560"/>
      <c r="M1" s="561" t="s">
        <v>183</v>
      </c>
      <c r="N1" s="562"/>
      <c r="O1" s="563"/>
    </row>
    <row r="2" spans="1:21" s="156" customFormat="1" ht="30.75" customHeight="1" thickBot="1">
      <c r="A2" s="556"/>
      <c r="B2" s="564" t="s">
        <v>184</v>
      </c>
      <c r="C2" s="565"/>
      <c r="D2" s="565"/>
      <c r="E2" s="565"/>
      <c r="F2" s="565"/>
      <c r="G2" s="565"/>
      <c r="H2" s="565"/>
      <c r="I2" s="565"/>
      <c r="J2" s="565"/>
      <c r="K2" s="565"/>
      <c r="L2" s="566"/>
      <c r="M2" s="561" t="s">
        <v>185</v>
      </c>
      <c r="N2" s="562"/>
      <c r="O2" s="563"/>
    </row>
    <row r="3" spans="1:21" s="156" customFormat="1" ht="24" customHeight="1" thickBot="1">
      <c r="A3" s="556"/>
      <c r="B3" s="564" t="s">
        <v>186</v>
      </c>
      <c r="C3" s="565"/>
      <c r="D3" s="565"/>
      <c r="E3" s="565"/>
      <c r="F3" s="565"/>
      <c r="G3" s="565"/>
      <c r="H3" s="565"/>
      <c r="I3" s="565"/>
      <c r="J3" s="565"/>
      <c r="K3" s="565"/>
      <c r="L3" s="566"/>
      <c r="M3" s="561" t="s">
        <v>187</v>
      </c>
      <c r="N3" s="562"/>
      <c r="O3" s="563"/>
    </row>
    <row r="4" spans="1:21" s="156" customFormat="1" ht="21.75" customHeight="1" thickBot="1">
      <c r="A4" s="557"/>
      <c r="B4" s="567" t="s">
        <v>188</v>
      </c>
      <c r="C4" s="568"/>
      <c r="D4" s="568"/>
      <c r="E4" s="568"/>
      <c r="F4" s="568"/>
      <c r="G4" s="568"/>
      <c r="H4" s="568"/>
      <c r="I4" s="568"/>
      <c r="J4" s="568"/>
      <c r="K4" s="568"/>
      <c r="L4" s="569"/>
      <c r="M4" s="561" t="s">
        <v>189</v>
      </c>
      <c r="N4" s="562"/>
      <c r="O4" s="563"/>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21"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21"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78" t="s">
        <v>209</v>
      </c>
      <c r="B11" s="581" t="s">
        <v>373</v>
      </c>
      <c r="C11" s="582"/>
      <c r="D11" s="582"/>
      <c r="E11" s="582"/>
      <c r="F11" s="582"/>
      <c r="G11" s="582"/>
      <c r="H11" s="582"/>
      <c r="I11" s="582"/>
      <c r="J11" s="582"/>
      <c r="K11" s="582"/>
      <c r="L11" s="582"/>
      <c r="M11" s="582"/>
      <c r="N11" s="582"/>
      <c r="O11" s="583"/>
    </row>
    <row r="12" spans="1:21" ht="15" customHeight="1">
      <c r="A12" s="579"/>
      <c r="B12" s="584"/>
      <c r="C12" s="585"/>
      <c r="D12" s="585"/>
      <c r="E12" s="585"/>
      <c r="F12" s="585"/>
      <c r="G12" s="585"/>
      <c r="H12" s="585"/>
      <c r="I12" s="585"/>
      <c r="J12" s="585"/>
      <c r="K12" s="585"/>
      <c r="L12" s="585"/>
      <c r="M12" s="585"/>
      <c r="N12" s="585"/>
      <c r="O12" s="586"/>
    </row>
    <row r="13" spans="1:21" ht="15" customHeight="1" thickBot="1">
      <c r="A13" s="580"/>
      <c r="B13" s="587"/>
      <c r="C13" s="588"/>
      <c r="D13" s="588"/>
      <c r="E13" s="588"/>
      <c r="F13" s="588"/>
      <c r="G13" s="588"/>
      <c r="H13" s="588"/>
      <c r="I13" s="588"/>
      <c r="J13" s="588"/>
      <c r="K13" s="588"/>
      <c r="L13" s="588"/>
      <c r="M13" s="588"/>
      <c r="N13" s="588"/>
      <c r="O13" s="589"/>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70" t="s">
        <v>374</v>
      </c>
      <c r="C15" s="570"/>
      <c r="D15" s="570"/>
      <c r="E15" s="570"/>
      <c r="F15" s="570"/>
      <c r="G15" s="571" t="s">
        <v>213</v>
      </c>
      <c r="H15" s="571"/>
      <c r="I15" s="572" t="s">
        <v>375</v>
      </c>
      <c r="J15" s="572"/>
      <c r="K15" s="572"/>
      <c r="L15" s="572"/>
      <c r="M15" s="572"/>
      <c r="N15" s="572"/>
      <c r="O15" s="572"/>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70" t="s">
        <v>216</v>
      </c>
      <c r="C17" s="570"/>
      <c r="D17" s="570"/>
      <c r="E17" s="570"/>
      <c r="F17" s="126" t="s">
        <v>217</v>
      </c>
      <c r="G17" s="574" t="s">
        <v>218</v>
      </c>
      <c r="H17" s="574"/>
      <c r="I17" s="574"/>
      <c r="J17" s="126" t="s">
        <v>219</v>
      </c>
      <c r="K17" s="570" t="s">
        <v>220</v>
      </c>
      <c r="L17" s="570"/>
      <c r="M17" s="570"/>
      <c r="N17" s="570"/>
      <c r="O17" s="570"/>
    </row>
    <row r="18" spans="1:21" ht="9" customHeight="1">
      <c r="A18" s="72"/>
      <c r="B18" s="69"/>
      <c r="C18" s="601"/>
      <c r="D18" s="601"/>
      <c r="E18" s="601"/>
      <c r="F18" s="601"/>
      <c r="G18" s="601"/>
      <c r="H18" s="601"/>
      <c r="I18" s="601"/>
      <c r="J18" s="601"/>
      <c r="K18" s="601"/>
      <c r="L18" s="601"/>
      <c r="M18" s="601"/>
      <c r="N18" s="601"/>
      <c r="O18" s="601"/>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1" customHeight="1" thickBot="1">
      <c r="A21" s="602" t="s">
        <v>221</v>
      </c>
      <c r="B21" s="603"/>
      <c r="C21" s="603"/>
      <c r="D21" s="603"/>
      <c r="E21" s="603"/>
      <c r="F21" s="603"/>
      <c r="G21" s="603"/>
      <c r="H21" s="603"/>
      <c r="I21" s="603"/>
      <c r="J21" s="603"/>
      <c r="K21" s="603"/>
      <c r="L21" s="603"/>
      <c r="M21" s="603"/>
      <c r="N21" s="603"/>
      <c r="O21" s="575"/>
    </row>
    <row r="22" spans="1:21" ht="32.1" customHeight="1" thickBot="1">
      <c r="A22" s="602" t="s">
        <v>222</v>
      </c>
      <c r="B22" s="603"/>
      <c r="C22" s="603"/>
      <c r="D22" s="603"/>
      <c r="E22" s="603"/>
      <c r="F22" s="603"/>
      <c r="G22" s="603"/>
      <c r="H22" s="603"/>
      <c r="I22" s="603"/>
      <c r="J22" s="603"/>
      <c r="K22" s="603"/>
      <c r="L22" s="603"/>
      <c r="M22" s="603"/>
      <c r="N22" s="603"/>
      <c r="O22" s="575"/>
    </row>
    <row r="23" spans="1:21"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1" customHeight="1">
      <c r="A24" s="90" t="s">
        <v>225</v>
      </c>
      <c r="B24" s="91">
        <v>2693120699</v>
      </c>
      <c r="C24" s="91">
        <v>402043699</v>
      </c>
      <c r="D24" s="366">
        <v>402043699</v>
      </c>
      <c r="E24" s="91">
        <v>1317978086</v>
      </c>
      <c r="F24" s="91"/>
      <c r="G24" s="91"/>
      <c r="H24" s="88"/>
      <c r="I24" s="88"/>
      <c r="J24" s="88"/>
      <c r="K24" s="88"/>
      <c r="L24" s="88"/>
      <c r="M24" s="88"/>
      <c r="N24" s="88">
        <f>SUM(B24:M24)</f>
        <v>4815186183</v>
      </c>
      <c r="O24" s="89"/>
      <c r="P24" s="88">
        <f>SUM(D24:O24)</f>
        <v>6535207968</v>
      </c>
      <c r="Q24" s="89"/>
      <c r="R24" s="88">
        <f>SUM(F24:Q24)</f>
        <v>11350394151</v>
      </c>
      <c r="S24" s="89"/>
      <c r="T24" s="88">
        <f>SUM(H24:S24)</f>
        <v>22700788302</v>
      </c>
      <c r="U24" s="89"/>
    </row>
    <row r="25" spans="1:21" ht="32.1" customHeight="1">
      <c r="A25" s="90" t="s">
        <v>226</v>
      </c>
      <c r="B25" s="91"/>
      <c r="C25" s="91">
        <v>47000000</v>
      </c>
      <c r="D25" s="366">
        <v>397218637</v>
      </c>
      <c r="E25" s="91">
        <v>397218637</v>
      </c>
      <c r="F25" s="91"/>
      <c r="G25" s="91"/>
      <c r="H25" s="91"/>
      <c r="I25" s="91"/>
      <c r="J25" s="91"/>
      <c r="K25" s="91"/>
      <c r="L25" s="91"/>
      <c r="M25" s="91"/>
      <c r="N25" s="91"/>
      <c r="O25" s="125">
        <f>+(B25+C25+D25+E25+F25+G25+H25+I25+J25+K25+L25+M25)/N24</f>
        <v>0.17474657095725429</v>
      </c>
      <c r="P25" s="91"/>
      <c r="Q25" s="125">
        <f>+(D25+E25+F25+G25+H25+I25+J25+K25+L25+M25+N25+O25)/P24</f>
        <v>0.12156266151968716</v>
      </c>
      <c r="R25" s="91"/>
      <c r="S25" s="125">
        <f>+(F25+G25+H25+I25+J25+K25+L25+M25+N25+O25+P25+Q25)/R24</f>
        <v>2.6105633737030696E-11</v>
      </c>
      <c r="T25" s="91"/>
      <c r="U25" s="125">
        <f>+(H25+I25+J25+K25+L25+M25+N25+O25+P25+Q25+R25+S25)/T24</f>
        <v>1.3052816869665334E-11</v>
      </c>
    </row>
    <row r="26" spans="1:21" ht="32.1" customHeight="1">
      <c r="A26" s="90" t="s">
        <v>227</v>
      </c>
      <c r="B26" s="91"/>
      <c r="C26" s="91">
        <v>0</v>
      </c>
      <c r="D26" s="366">
        <v>47000000</v>
      </c>
      <c r="E26" s="91">
        <v>47000000</v>
      </c>
      <c r="F26" s="91"/>
      <c r="G26" s="91"/>
      <c r="H26" s="91"/>
      <c r="I26" s="91"/>
      <c r="J26" s="91"/>
      <c r="K26" s="91"/>
      <c r="L26" s="91"/>
      <c r="M26" s="91"/>
      <c r="N26" s="91"/>
      <c r="O26" s="125"/>
      <c r="P26" s="91"/>
      <c r="Q26" s="125"/>
      <c r="R26" s="91"/>
      <c r="S26" s="125"/>
      <c r="T26" s="91"/>
      <c r="U26" s="125"/>
    </row>
    <row r="27" spans="1:21" ht="32.1" customHeight="1">
      <c r="A27" s="90" t="s">
        <v>228</v>
      </c>
      <c r="B27" s="91"/>
      <c r="C27" s="91"/>
      <c r="D27" s="366">
        <v>496459959</v>
      </c>
      <c r="E27" s="91">
        <v>496459959</v>
      </c>
      <c r="F27" s="91"/>
      <c r="G27" s="91"/>
      <c r="H27" s="91"/>
      <c r="I27" s="91"/>
      <c r="J27" s="91"/>
      <c r="K27" s="91"/>
      <c r="L27" s="91"/>
      <c r="M27" s="91"/>
      <c r="N27" s="91"/>
      <c r="O27" s="92"/>
      <c r="P27" s="91"/>
      <c r="Q27" s="92"/>
      <c r="R27" s="91"/>
      <c r="S27" s="92"/>
      <c r="T27" s="91"/>
      <c r="U27" s="92"/>
    </row>
    <row r="28" spans="1:21" ht="32.1"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1" customHeight="1">
      <c r="A29" s="93" t="s">
        <v>230</v>
      </c>
      <c r="B29" s="94">
        <v>0</v>
      </c>
      <c r="C29" s="94"/>
      <c r="D29" s="94">
        <v>175014479</v>
      </c>
      <c r="E29" s="94">
        <v>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04" t="s">
        <v>231</v>
      </c>
      <c r="B33" s="605"/>
      <c r="C33" s="605"/>
      <c r="D33" s="605"/>
      <c r="E33" s="605"/>
      <c r="F33" s="605"/>
      <c r="G33" s="605"/>
      <c r="H33" s="605"/>
      <c r="I33" s="606"/>
      <c r="J33" s="100"/>
    </row>
    <row r="34" spans="1:21" ht="50.25" customHeight="1" thickBot="1">
      <c r="A34" s="109" t="s">
        <v>232</v>
      </c>
      <c r="B34" s="607" t="str">
        <f>+B11</f>
        <v>Implementar 1 Plan Estratégico de Tecnologías de la Información</v>
      </c>
      <c r="C34" s="608"/>
      <c r="D34" s="608"/>
      <c r="E34" s="608"/>
      <c r="F34" s="608"/>
      <c r="G34" s="608"/>
      <c r="H34" s="608"/>
      <c r="I34" s="609"/>
      <c r="J34" s="98"/>
    </row>
    <row r="35" spans="1:21" ht="18.75" customHeight="1">
      <c r="A35" s="595" t="s">
        <v>233</v>
      </c>
      <c r="B35" s="164">
        <v>2024</v>
      </c>
      <c r="C35" s="164">
        <v>2025</v>
      </c>
      <c r="D35" s="164">
        <v>2026</v>
      </c>
      <c r="E35" s="164">
        <v>2027</v>
      </c>
      <c r="F35" s="164" t="s">
        <v>234</v>
      </c>
      <c r="G35" s="610" t="s">
        <v>235</v>
      </c>
      <c r="H35" s="610" t="s">
        <v>21</v>
      </c>
      <c r="I35" s="610"/>
      <c r="J35" s="98"/>
    </row>
    <row r="36" spans="1:21" ht="50.25" customHeight="1">
      <c r="A36" s="596"/>
      <c r="B36" s="379">
        <v>1</v>
      </c>
      <c r="C36" s="379">
        <v>1</v>
      </c>
      <c r="D36" s="379">
        <v>1</v>
      </c>
      <c r="E36" s="379">
        <v>1</v>
      </c>
      <c r="F36" s="379">
        <v>1</v>
      </c>
      <c r="G36" s="610"/>
      <c r="H36" s="610"/>
      <c r="I36" s="610"/>
      <c r="J36" s="98"/>
    </row>
    <row r="37" spans="1:21" ht="52.5" customHeight="1">
      <c r="A37" s="110" t="s">
        <v>236</v>
      </c>
      <c r="B37" s="590">
        <v>0.14000000000000001</v>
      </c>
      <c r="C37" s="591"/>
      <c r="D37" s="592" t="s">
        <v>237</v>
      </c>
      <c r="E37" s="593"/>
      <c r="F37" s="593"/>
      <c r="G37" s="593"/>
      <c r="H37" s="593"/>
      <c r="I37" s="594"/>
    </row>
    <row r="38" spans="1:21" s="99" customFormat="1" ht="48" customHeight="1" thickBot="1">
      <c r="A38" s="595" t="s">
        <v>238</v>
      </c>
      <c r="B38" s="110" t="s">
        <v>239</v>
      </c>
      <c r="C38" s="109" t="s">
        <v>240</v>
      </c>
      <c r="D38" s="597" t="s">
        <v>241</v>
      </c>
      <c r="E38" s="598"/>
      <c r="F38" s="597" t="s">
        <v>242</v>
      </c>
      <c r="G38" s="598"/>
      <c r="H38" s="111" t="s">
        <v>243</v>
      </c>
      <c r="I38" s="113" t="s">
        <v>244</v>
      </c>
      <c r="U38" s="68"/>
    </row>
    <row r="39" spans="1:21" ht="120.75" customHeight="1" thickBot="1">
      <c r="A39" s="596"/>
      <c r="B39" s="380">
        <v>0</v>
      </c>
      <c r="C39" s="380"/>
      <c r="D39" s="698"/>
      <c r="E39" s="699"/>
      <c r="F39" s="698"/>
      <c r="G39" s="699"/>
      <c r="H39" s="101"/>
      <c r="I39" s="102"/>
    </row>
    <row r="40" spans="1:21" s="99" customFormat="1" ht="54" customHeight="1">
      <c r="A40" s="595" t="s">
        <v>245</v>
      </c>
      <c r="B40" s="112" t="s">
        <v>239</v>
      </c>
      <c r="C40" s="111" t="s">
        <v>240</v>
      </c>
      <c r="D40" s="597" t="s">
        <v>241</v>
      </c>
      <c r="E40" s="598"/>
      <c r="F40" s="597" t="s">
        <v>242</v>
      </c>
      <c r="G40" s="598"/>
      <c r="H40" s="111" t="s">
        <v>243</v>
      </c>
      <c r="I40" s="113" t="s">
        <v>244</v>
      </c>
      <c r="U40" s="68"/>
    </row>
    <row r="41" spans="1:21" ht="120.75" customHeight="1">
      <c r="A41" s="596"/>
      <c r="B41" s="380">
        <v>8.3333333333333329E-2</v>
      </c>
      <c r="C41" s="380">
        <v>8.3333333333333329E-2</v>
      </c>
      <c r="D41" s="698" t="s">
        <v>376</v>
      </c>
      <c r="E41" s="699"/>
      <c r="F41" s="698" t="s">
        <v>376</v>
      </c>
      <c r="G41" s="699"/>
      <c r="H41" s="101"/>
      <c r="I41" s="102" t="s">
        <v>377</v>
      </c>
      <c r="K41" s="351"/>
    </row>
    <row r="42" spans="1:21" s="99" customFormat="1" ht="87.75" customHeight="1">
      <c r="A42" s="595" t="s">
        <v>248</v>
      </c>
      <c r="B42" s="112" t="s">
        <v>239</v>
      </c>
      <c r="C42" s="111" t="s">
        <v>240</v>
      </c>
      <c r="D42" s="597" t="s">
        <v>241</v>
      </c>
      <c r="E42" s="598"/>
      <c r="F42" s="597" t="s">
        <v>242</v>
      </c>
      <c r="G42" s="598"/>
      <c r="H42" s="111" t="s">
        <v>243</v>
      </c>
      <c r="I42" s="113" t="s">
        <v>244</v>
      </c>
      <c r="K42" s="351"/>
      <c r="U42" s="68"/>
    </row>
    <row r="43" spans="1:21" ht="344.25" customHeight="1" thickBot="1">
      <c r="A43" s="596"/>
      <c r="B43" s="380">
        <v>0.16700000000000001</v>
      </c>
      <c r="C43" s="380">
        <v>0.16700000000000001</v>
      </c>
      <c r="D43" s="705" t="s">
        <v>378</v>
      </c>
      <c r="E43" s="706"/>
      <c r="F43" s="705" t="s">
        <v>378</v>
      </c>
      <c r="G43" s="706"/>
      <c r="H43" s="467" t="s">
        <v>379</v>
      </c>
      <c r="I43" s="102" t="s">
        <v>380</v>
      </c>
      <c r="K43" s="351"/>
    </row>
    <row r="44" spans="1:21" s="99" customFormat="1" ht="35.1" customHeight="1">
      <c r="A44" s="595" t="s">
        <v>251</v>
      </c>
      <c r="B44" s="112" t="s">
        <v>239</v>
      </c>
      <c r="C44" s="112" t="s">
        <v>240</v>
      </c>
      <c r="D44" s="597" t="s">
        <v>241</v>
      </c>
      <c r="E44" s="598"/>
      <c r="F44" s="597" t="s">
        <v>242</v>
      </c>
      <c r="G44" s="598"/>
      <c r="H44" s="111" t="s">
        <v>243</v>
      </c>
      <c r="I44" s="111" t="s">
        <v>244</v>
      </c>
      <c r="K44" s="351"/>
      <c r="U44" s="68"/>
    </row>
    <row r="45" spans="1:21" ht="363" customHeight="1">
      <c r="A45" s="596"/>
      <c r="B45" s="380">
        <v>8.3333333333333329E-2</v>
      </c>
      <c r="C45" s="380">
        <v>8.3333333333333329E-2</v>
      </c>
      <c r="D45" s="705" t="s">
        <v>381</v>
      </c>
      <c r="E45" s="706"/>
      <c r="F45" s="705" t="s">
        <v>382</v>
      </c>
      <c r="G45" s="706"/>
      <c r="H45" s="467" t="s">
        <v>383</v>
      </c>
      <c r="I45" s="102" t="s">
        <v>384</v>
      </c>
      <c r="K45" s="351"/>
    </row>
    <row r="46" spans="1:21" s="99" customFormat="1" ht="35.1" customHeight="1">
      <c r="A46" s="595" t="s">
        <v>255</v>
      </c>
      <c r="B46" s="112" t="s">
        <v>239</v>
      </c>
      <c r="C46" s="111" t="s">
        <v>240</v>
      </c>
      <c r="D46" s="597" t="s">
        <v>241</v>
      </c>
      <c r="E46" s="598"/>
      <c r="F46" s="597" t="s">
        <v>242</v>
      </c>
      <c r="G46" s="598"/>
      <c r="H46" s="111" t="s">
        <v>243</v>
      </c>
      <c r="I46" s="113" t="s">
        <v>244</v>
      </c>
      <c r="K46" s="351"/>
      <c r="U46" s="68"/>
    </row>
    <row r="47" spans="1:21" ht="120.75" customHeight="1" thickBot="1">
      <c r="A47" s="596"/>
      <c r="B47" s="380">
        <v>8.3333333333333329E-2</v>
      </c>
      <c r="C47" s="104"/>
      <c r="D47" s="615"/>
      <c r="E47" s="616"/>
      <c r="F47" s="615"/>
      <c r="G47" s="616"/>
      <c r="H47" s="101"/>
      <c r="I47" s="103"/>
      <c r="K47" s="351"/>
    </row>
    <row r="48" spans="1:21" s="99" customFormat="1" ht="35.1" customHeight="1" thickBot="1">
      <c r="A48" s="595" t="s">
        <v>256</v>
      </c>
      <c r="B48" s="112" t="s">
        <v>239</v>
      </c>
      <c r="C48" s="111" t="s">
        <v>240</v>
      </c>
      <c r="D48" s="597" t="s">
        <v>241</v>
      </c>
      <c r="E48" s="598"/>
      <c r="F48" s="597" t="s">
        <v>242</v>
      </c>
      <c r="G48" s="598"/>
      <c r="H48" s="111" t="s">
        <v>243</v>
      </c>
      <c r="I48" s="113" t="s">
        <v>244</v>
      </c>
      <c r="K48" s="351"/>
      <c r="U48" s="68"/>
    </row>
    <row r="49" spans="1:19" ht="120.75" customHeight="1" thickBot="1">
      <c r="A49" s="596"/>
      <c r="B49" s="380">
        <v>8.3333333333333329E-2</v>
      </c>
      <c r="C49" s="105"/>
      <c r="D49" s="615"/>
      <c r="E49" s="616"/>
      <c r="F49" s="615"/>
      <c r="G49" s="616"/>
      <c r="H49" s="101"/>
      <c r="I49" s="103"/>
      <c r="K49" s="351"/>
    </row>
    <row r="50" spans="1:19" ht="35.1" customHeight="1" thickBot="1">
      <c r="A50" s="595" t="s">
        <v>257</v>
      </c>
      <c r="B50" s="110" t="s">
        <v>239</v>
      </c>
      <c r="C50" s="109" t="s">
        <v>240</v>
      </c>
      <c r="D50" s="597" t="s">
        <v>241</v>
      </c>
      <c r="E50" s="598"/>
      <c r="F50" s="597" t="s">
        <v>242</v>
      </c>
      <c r="G50" s="598"/>
      <c r="H50" s="111" t="s">
        <v>243</v>
      </c>
      <c r="I50" s="113" t="s">
        <v>244</v>
      </c>
      <c r="K50" s="351"/>
    </row>
    <row r="51" spans="1:19" ht="120.75" customHeight="1" thickBot="1">
      <c r="A51" s="596"/>
      <c r="B51" s="380">
        <v>8.3333333333333329E-2</v>
      </c>
      <c r="C51" s="105"/>
      <c r="D51" s="615"/>
      <c r="E51" s="617"/>
      <c r="F51" s="615"/>
      <c r="G51" s="616"/>
      <c r="H51" s="101"/>
      <c r="I51" s="103"/>
      <c r="K51" s="351"/>
    </row>
    <row r="52" spans="1:19" ht="35.1" customHeight="1" thickBot="1">
      <c r="A52" s="595" t="s">
        <v>258</v>
      </c>
      <c r="B52" s="110" t="s">
        <v>239</v>
      </c>
      <c r="C52" s="109" t="s">
        <v>240</v>
      </c>
      <c r="D52" s="597" t="s">
        <v>241</v>
      </c>
      <c r="E52" s="598"/>
      <c r="F52" s="597" t="s">
        <v>242</v>
      </c>
      <c r="G52" s="598"/>
      <c r="H52" s="111" t="s">
        <v>243</v>
      </c>
      <c r="I52" s="113" t="s">
        <v>244</v>
      </c>
      <c r="K52" s="351"/>
    </row>
    <row r="53" spans="1:19" ht="120.75" customHeight="1" thickBot="1">
      <c r="A53" s="596"/>
      <c r="B53" s="380">
        <v>8.3333333333333329E-2</v>
      </c>
      <c r="C53" s="105"/>
      <c r="D53" s="615"/>
      <c r="E53" s="617"/>
      <c r="F53" s="615"/>
      <c r="G53" s="616"/>
      <c r="H53" s="122"/>
      <c r="I53" s="103"/>
      <c r="K53" s="351"/>
    </row>
    <row r="54" spans="1:19" ht="35.1" customHeight="1" thickBot="1">
      <c r="A54" s="595" t="s">
        <v>259</v>
      </c>
      <c r="B54" s="110" t="s">
        <v>239</v>
      </c>
      <c r="C54" s="109" t="s">
        <v>240</v>
      </c>
      <c r="D54" s="597" t="s">
        <v>241</v>
      </c>
      <c r="E54" s="598"/>
      <c r="F54" s="597" t="s">
        <v>242</v>
      </c>
      <c r="G54" s="598"/>
      <c r="H54" s="111" t="s">
        <v>243</v>
      </c>
      <c r="I54" s="113" t="s">
        <v>244</v>
      </c>
      <c r="K54" s="351"/>
    </row>
    <row r="55" spans="1:19" ht="120.75" customHeight="1" thickBot="1">
      <c r="A55" s="596"/>
      <c r="B55" s="380">
        <v>8.3333333333333329E-2</v>
      </c>
      <c r="C55" s="105"/>
      <c r="D55" s="615"/>
      <c r="E55" s="616"/>
      <c r="F55" s="615"/>
      <c r="G55" s="616"/>
      <c r="H55" s="101"/>
      <c r="I55" s="101"/>
      <c r="K55" s="351"/>
    </row>
    <row r="56" spans="1:19" ht="35.1" customHeight="1" thickBot="1">
      <c r="A56" s="595" t="s">
        <v>260</v>
      </c>
      <c r="B56" s="110" t="s">
        <v>239</v>
      </c>
      <c r="C56" s="109" t="s">
        <v>240</v>
      </c>
      <c r="D56" s="597" t="s">
        <v>241</v>
      </c>
      <c r="E56" s="598"/>
      <c r="F56" s="597" t="s">
        <v>242</v>
      </c>
      <c r="G56" s="598"/>
      <c r="H56" s="111" t="s">
        <v>243</v>
      </c>
      <c r="I56" s="113" t="s">
        <v>244</v>
      </c>
      <c r="K56" s="351"/>
    </row>
    <row r="57" spans="1:19" ht="120.75" customHeight="1" thickBot="1">
      <c r="A57" s="596"/>
      <c r="B57" s="380">
        <v>8.3333333333333329E-2</v>
      </c>
      <c r="C57" s="105"/>
      <c r="D57" s="615"/>
      <c r="E57" s="616"/>
      <c r="F57" s="615"/>
      <c r="G57" s="616"/>
      <c r="H57" s="101"/>
      <c r="I57" s="103"/>
      <c r="K57" s="351"/>
    </row>
    <row r="58" spans="1:19" ht="35.1" customHeight="1" thickBot="1">
      <c r="A58" s="595" t="s">
        <v>261</v>
      </c>
      <c r="B58" s="110" t="s">
        <v>239</v>
      </c>
      <c r="C58" s="109" t="s">
        <v>240</v>
      </c>
      <c r="D58" s="597" t="s">
        <v>241</v>
      </c>
      <c r="E58" s="598"/>
      <c r="F58" s="597" t="s">
        <v>242</v>
      </c>
      <c r="G58" s="598"/>
      <c r="H58" s="111" t="s">
        <v>243</v>
      </c>
      <c r="I58" s="113" t="s">
        <v>244</v>
      </c>
      <c r="K58" s="351"/>
    </row>
    <row r="59" spans="1:19" ht="120.75" customHeight="1" thickBot="1">
      <c r="A59" s="596"/>
      <c r="B59" s="380">
        <v>8.3333333333333329E-2</v>
      </c>
      <c r="C59" s="105"/>
      <c r="D59" s="615"/>
      <c r="E59" s="616"/>
      <c r="F59" s="617"/>
      <c r="G59" s="617"/>
      <c r="H59" s="101"/>
      <c r="I59" s="101"/>
      <c r="K59" s="351"/>
    </row>
    <row r="60" spans="1:19" ht="35.1" customHeight="1" thickBot="1">
      <c r="A60" s="595" t="s">
        <v>262</v>
      </c>
      <c r="B60" s="110" t="s">
        <v>239</v>
      </c>
      <c r="C60" s="109" t="s">
        <v>240</v>
      </c>
      <c r="D60" s="597" t="s">
        <v>241</v>
      </c>
      <c r="E60" s="598"/>
      <c r="F60" s="597" t="s">
        <v>242</v>
      </c>
      <c r="G60" s="598"/>
      <c r="H60" s="111" t="s">
        <v>243</v>
      </c>
      <c r="I60" s="113" t="s">
        <v>244</v>
      </c>
      <c r="K60" s="351"/>
    </row>
    <row r="61" spans="1:19" ht="120.75" customHeight="1" thickBot="1">
      <c r="A61" s="596"/>
      <c r="B61" s="380">
        <v>8.3333333333333329E-2</v>
      </c>
      <c r="C61" s="105"/>
      <c r="D61" s="615"/>
      <c r="E61" s="616"/>
      <c r="F61" s="615"/>
      <c r="G61" s="616"/>
      <c r="H61" s="101"/>
      <c r="I61" s="101"/>
      <c r="K61" s="351"/>
    </row>
    <row r="62" spans="1:19" ht="17.100000000000001">
      <c r="I62" s="348"/>
    </row>
    <row r="63" spans="1:19" ht="17.100000000000001">
      <c r="I63" s="348"/>
    </row>
    <row r="64" spans="1:19" s="98" customFormat="1" ht="30" customHeight="1">
      <c r="A64" s="68"/>
      <c r="B64" s="68"/>
      <c r="C64" s="68"/>
      <c r="D64" s="68"/>
      <c r="E64" s="68"/>
      <c r="F64" s="68"/>
      <c r="G64" s="68"/>
      <c r="S64" s="68"/>
    </row>
    <row r="65" spans="1:15" ht="34.5" customHeight="1">
      <c r="A65" s="618" t="s">
        <v>263</v>
      </c>
      <c r="B65" s="618"/>
      <c r="C65" s="618"/>
      <c r="D65" s="618"/>
      <c r="E65" s="618"/>
      <c r="F65" s="618"/>
      <c r="G65" s="618"/>
      <c r="H65" s="618"/>
      <c r="I65" s="618"/>
    </row>
    <row r="66" spans="1:15" ht="144.75" customHeight="1">
      <c r="A66" s="114" t="s">
        <v>264</v>
      </c>
      <c r="B66" s="619" t="s">
        <v>385</v>
      </c>
      <c r="C66" s="620"/>
      <c r="D66" s="619"/>
      <c r="E66" s="620"/>
      <c r="F66" s="619"/>
      <c r="G66" s="620"/>
      <c r="H66" s="619"/>
      <c r="I66" s="620"/>
      <c r="J66" s="619"/>
      <c r="K66" s="620"/>
      <c r="L66" s="619"/>
      <c r="M66" s="620"/>
      <c r="N66" s="619"/>
      <c r="O66" s="620"/>
    </row>
    <row r="67" spans="1:15" ht="40.5" customHeight="1">
      <c r="A67" s="114" t="s">
        <v>266</v>
      </c>
      <c r="B67" s="621">
        <v>1</v>
      </c>
      <c r="C67" s="622"/>
      <c r="D67" s="621"/>
      <c r="E67" s="622"/>
      <c r="F67" s="621"/>
      <c r="G67" s="622"/>
      <c r="H67" s="621"/>
      <c r="I67" s="622"/>
      <c r="J67" s="621"/>
      <c r="K67" s="622"/>
      <c r="L67" s="621"/>
      <c r="M67" s="622"/>
      <c r="N67" s="621"/>
      <c r="O67" s="622"/>
    </row>
    <row r="68" spans="1:15" ht="30" customHeight="1">
      <c r="A68" s="627" t="s">
        <v>191</v>
      </c>
      <c r="B68" s="171" t="s">
        <v>99</v>
      </c>
      <c r="C68" s="171" t="s">
        <v>240</v>
      </c>
      <c r="D68" s="171"/>
      <c r="E68" s="171"/>
      <c r="F68" s="171"/>
      <c r="G68" s="171"/>
      <c r="H68" s="171"/>
      <c r="I68" s="171"/>
      <c r="J68" s="171"/>
      <c r="K68" s="171"/>
      <c r="L68" s="171"/>
      <c r="M68" s="171"/>
      <c r="N68" s="171"/>
      <c r="O68" s="171"/>
    </row>
    <row r="69" spans="1:15" ht="30" customHeight="1">
      <c r="A69" s="628"/>
      <c r="B69" s="116">
        <v>8.3299999999999999E-2</v>
      </c>
      <c r="C69" s="116">
        <v>8.3299999999999999E-2</v>
      </c>
      <c r="D69" s="116"/>
      <c r="E69" s="117"/>
      <c r="F69" s="123"/>
      <c r="G69" s="117"/>
      <c r="H69" s="123"/>
      <c r="I69" s="117"/>
      <c r="J69" s="123"/>
      <c r="K69" s="117"/>
      <c r="L69" s="123"/>
      <c r="M69" s="117"/>
      <c r="N69" s="123"/>
      <c r="O69" s="117"/>
    </row>
    <row r="70" spans="1:15" ht="80.25" customHeight="1">
      <c r="A70" s="114" t="s">
        <v>267</v>
      </c>
      <c r="B70" s="629" t="s">
        <v>376</v>
      </c>
      <c r="C70" s="630"/>
      <c r="D70" s="631"/>
      <c r="E70" s="632"/>
      <c r="F70" s="631"/>
      <c r="G70" s="633"/>
      <c r="H70" s="631"/>
      <c r="I70" s="632"/>
      <c r="J70" s="342"/>
      <c r="K70" s="343"/>
      <c r="L70" s="342"/>
      <c r="M70" s="343"/>
      <c r="N70" s="631"/>
      <c r="O70" s="632"/>
    </row>
    <row r="71" spans="1:15" ht="80.25" customHeight="1">
      <c r="A71" s="114" t="s">
        <v>268</v>
      </c>
      <c r="B71" s="645" t="s">
        <v>354</v>
      </c>
      <c r="C71" s="646"/>
      <c r="D71" s="623"/>
      <c r="E71" s="624"/>
      <c r="F71" s="625"/>
      <c r="G71" s="626"/>
      <c r="H71" s="625"/>
      <c r="I71" s="626"/>
      <c r="J71" s="339"/>
      <c r="K71" s="340"/>
      <c r="L71" s="339"/>
      <c r="M71" s="340"/>
      <c r="N71" s="625"/>
      <c r="O71" s="626"/>
    </row>
    <row r="72" spans="1:15" ht="30.75" customHeight="1">
      <c r="A72" s="627" t="s">
        <v>192</v>
      </c>
      <c r="B72" s="171" t="s">
        <v>99</v>
      </c>
      <c r="C72" s="171" t="s">
        <v>240</v>
      </c>
      <c r="D72" s="171"/>
      <c r="E72" s="171"/>
      <c r="F72" s="171"/>
      <c r="G72" s="171"/>
      <c r="H72" s="171"/>
      <c r="I72" s="171"/>
      <c r="J72" s="171"/>
      <c r="K72" s="171"/>
      <c r="L72" s="171"/>
      <c r="M72" s="171"/>
      <c r="N72" s="171"/>
      <c r="O72" s="171"/>
    </row>
    <row r="73" spans="1:15" ht="30.75" customHeight="1">
      <c r="A73" s="628"/>
      <c r="B73" s="116">
        <v>8.3299999999999999E-2</v>
      </c>
      <c r="C73" s="116">
        <v>8.3299999999999999E-2</v>
      </c>
      <c r="D73" s="116"/>
      <c r="E73" s="117"/>
      <c r="F73" s="123"/>
      <c r="G73" s="118"/>
      <c r="H73" s="123"/>
      <c r="I73" s="118"/>
      <c r="J73" s="123"/>
      <c r="K73" s="118"/>
      <c r="L73" s="123"/>
      <c r="M73" s="118"/>
      <c r="N73" s="123"/>
      <c r="O73" s="118"/>
    </row>
    <row r="74" spans="1:15" ht="80.25" customHeight="1">
      <c r="A74" s="114" t="s">
        <v>267</v>
      </c>
      <c r="B74" s="629"/>
      <c r="C74" s="630"/>
      <c r="D74" s="634"/>
      <c r="E74" s="635"/>
      <c r="F74" s="631"/>
      <c r="G74" s="633"/>
      <c r="H74" s="634"/>
      <c r="I74" s="635"/>
      <c r="J74" s="344"/>
      <c r="K74" s="345"/>
      <c r="L74" s="344"/>
      <c r="M74" s="345"/>
      <c r="N74" s="634"/>
      <c r="O74" s="635"/>
    </row>
    <row r="75" spans="1:15" ht="80.25" customHeight="1">
      <c r="A75" s="114" t="s">
        <v>268</v>
      </c>
      <c r="B75" s="623"/>
      <c r="C75" s="624"/>
      <c r="D75" s="623"/>
      <c r="E75" s="624"/>
      <c r="F75" s="625"/>
      <c r="G75" s="626"/>
      <c r="H75" s="625"/>
      <c r="I75" s="626"/>
      <c r="J75" s="339"/>
      <c r="K75" s="340"/>
      <c r="L75" s="339"/>
      <c r="M75" s="340"/>
      <c r="N75" s="625"/>
      <c r="O75" s="626"/>
    </row>
    <row r="76" spans="1:15" ht="30.75" customHeight="1">
      <c r="A76" s="627" t="s">
        <v>193</v>
      </c>
      <c r="B76" s="171" t="s">
        <v>99</v>
      </c>
      <c r="C76" s="171" t="s">
        <v>240</v>
      </c>
      <c r="D76" s="171"/>
      <c r="E76" s="171"/>
      <c r="F76" s="171"/>
      <c r="G76" s="171"/>
      <c r="H76" s="171"/>
      <c r="I76" s="171"/>
      <c r="J76" s="171"/>
      <c r="K76" s="171"/>
      <c r="L76" s="171"/>
      <c r="M76" s="171"/>
      <c r="N76" s="171"/>
      <c r="O76" s="171"/>
    </row>
    <row r="77" spans="1:15" ht="30.75" customHeight="1">
      <c r="A77" s="628"/>
      <c r="B77" s="116">
        <v>8.3299999999999999E-2</v>
      </c>
      <c r="C77" s="116">
        <v>8.3299999999999999E-2</v>
      </c>
      <c r="D77" s="116"/>
      <c r="E77" s="117"/>
      <c r="F77" s="123"/>
      <c r="G77" s="118"/>
      <c r="H77" s="123"/>
      <c r="I77" s="118"/>
      <c r="J77" s="123"/>
      <c r="K77" s="118"/>
      <c r="L77" s="123"/>
      <c r="M77" s="118"/>
      <c r="N77" s="123"/>
      <c r="O77" s="118"/>
    </row>
    <row r="78" spans="1:15" ht="406.5" customHeight="1">
      <c r="A78" s="114" t="s">
        <v>267</v>
      </c>
      <c r="B78" s="712" t="s">
        <v>386</v>
      </c>
      <c r="C78" s="630"/>
      <c r="D78" s="625"/>
      <c r="E78" s="642"/>
      <c r="F78" s="631"/>
      <c r="G78" s="633"/>
      <c r="H78" s="625"/>
      <c r="I78" s="626"/>
      <c r="J78" s="339"/>
      <c r="K78" s="340"/>
      <c r="L78" s="339"/>
      <c r="M78" s="340"/>
      <c r="N78" s="625"/>
      <c r="O78" s="626"/>
    </row>
    <row r="79" spans="1:15" ht="80.25" customHeight="1">
      <c r="A79" s="114" t="s">
        <v>268</v>
      </c>
      <c r="B79" s="645" t="s">
        <v>356</v>
      </c>
      <c r="C79" s="646"/>
      <c r="D79" s="623"/>
      <c r="E79" s="624"/>
      <c r="F79" s="625"/>
      <c r="G79" s="626"/>
      <c r="H79" s="625"/>
      <c r="I79" s="626"/>
      <c r="J79" s="339"/>
      <c r="K79" s="340"/>
      <c r="L79" s="339"/>
      <c r="M79" s="340"/>
      <c r="N79" s="625"/>
      <c r="O79" s="626"/>
    </row>
    <row r="80" spans="1:15" ht="30.75" customHeight="1">
      <c r="A80" s="627" t="s">
        <v>194</v>
      </c>
      <c r="B80" s="171" t="s">
        <v>99</v>
      </c>
      <c r="C80" s="171" t="s">
        <v>240</v>
      </c>
      <c r="D80" s="171"/>
      <c r="E80" s="171"/>
      <c r="F80" s="171"/>
      <c r="G80" s="171"/>
      <c r="H80" s="171"/>
      <c r="I80" s="171"/>
      <c r="J80" s="171"/>
      <c r="K80" s="171"/>
      <c r="L80" s="171"/>
      <c r="M80" s="171"/>
      <c r="N80" s="171"/>
      <c r="O80" s="171"/>
    </row>
    <row r="81" spans="1:15" ht="30.75" customHeight="1">
      <c r="A81" s="628"/>
      <c r="B81" s="116">
        <v>8.3299999999999999E-2</v>
      </c>
      <c r="C81" s="116">
        <v>8.3299999999999999E-2</v>
      </c>
      <c r="D81" s="116"/>
      <c r="E81" s="117"/>
      <c r="F81" s="123"/>
      <c r="G81" s="118"/>
      <c r="H81" s="123"/>
      <c r="I81" s="118"/>
      <c r="J81" s="123"/>
      <c r="K81" s="118"/>
      <c r="L81" s="123"/>
      <c r="M81" s="118"/>
      <c r="N81" s="123"/>
      <c r="O81" s="118"/>
    </row>
    <row r="82" spans="1:15" ht="409.5" customHeight="1">
      <c r="A82" s="114" t="s">
        <v>267</v>
      </c>
      <c r="B82" s="712" t="s">
        <v>387</v>
      </c>
      <c r="C82" s="630"/>
      <c r="D82" s="625"/>
      <c r="E82" s="626"/>
      <c r="F82" s="631"/>
      <c r="G82" s="633"/>
      <c r="H82" s="625"/>
      <c r="I82" s="626"/>
      <c r="J82" s="339"/>
      <c r="K82" s="340"/>
      <c r="L82" s="339"/>
      <c r="M82" s="340"/>
      <c r="N82" s="625"/>
      <c r="O82" s="626"/>
    </row>
    <row r="83" spans="1:15" ht="80.25" customHeight="1">
      <c r="A83" s="114" t="s">
        <v>268</v>
      </c>
      <c r="B83" s="645" t="s">
        <v>358</v>
      </c>
      <c r="C83" s="646"/>
      <c r="D83" s="623"/>
      <c r="E83" s="624"/>
      <c r="F83" s="625"/>
      <c r="G83" s="626"/>
      <c r="H83" s="625"/>
      <c r="I83" s="626"/>
      <c r="J83" s="339"/>
      <c r="K83" s="340"/>
      <c r="L83" s="339"/>
      <c r="M83" s="340"/>
      <c r="N83" s="625"/>
      <c r="O83" s="626"/>
    </row>
    <row r="84" spans="1:15" ht="30" customHeight="1">
      <c r="A84" s="627" t="s">
        <v>198</v>
      </c>
      <c r="B84" s="171" t="s">
        <v>99</v>
      </c>
      <c r="C84" s="171" t="s">
        <v>240</v>
      </c>
      <c r="D84" s="171"/>
      <c r="E84" s="171"/>
      <c r="F84" s="171"/>
      <c r="G84" s="171"/>
      <c r="H84" s="171"/>
      <c r="I84" s="171"/>
      <c r="J84" s="171"/>
      <c r="K84" s="171"/>
      <c r="L84" s="171"/>
      <c r="M84" s="171"/>
      <c r="N84" s="171"/>
      <c r="O84" s="171"/>
    </row>
    <row r="85" spans="1:15" ht="30" customHeight="1">
      <c r="A85" s="628"/>
      <c r="B85" s="116">
        <v>8.3299999999999999E-2</v>
      </c>
      <c r="C85" s="117"/>
      <c r="D85" s="116"/>
      <c r="E85" s="117"/>
      <c r="F85" s="123"/>
      <c r="G85" s="118"/>
      <c r="H85" s="123"/>
      <c r="I85" s="118"/>
      <c r="J85" s="123"/>
      <c r="K85" s="118"/>
      <c r="L85" s="123"/>
      <c r="M85" s="118"/>
      <c r="N85" s="123"/>
      <c r="O85" s="118"/>
    </row>
    <row r="86" spans="1:15" ht="80.25" customHeight="1">
      <c r="A86" s="114" t="s">
        <v>267</v>
      </c>
      <c r="B86" s="649"/>
      <c r="C86" s="649"/>
      <c r="D86" s="649"/>
      <c r="E86" s="649"/>
      <c r="F86" s="649"/>
      <c r="G86" s="649"/>
      <c r="H86" s="649"/>
      <c r="I86" s="649"/>
      <c r="J86" s="341"/>
      <c r="K86" s="341"/>
      <c r="L86" s="341"/>
      <c r="M86" s="341"/>
      <c r="N86" s="649"/>
      <c r="O86" s="649"/>
    </row>
    <row r="87" spans="1:15" ht="80.25" customHeight="1">
      <c r="A87" s="114" t="s">
        <v>268</v>
      </c>
      <c r="B87" s="647"/>
      <c r="C87" s="648"/>
      <c r="D87" s="647"/>
      <c r="E87" s="648"/>
      <c r="F87" s="647"/>
      <c r="G87" s="648"/>
      <c r="H87" s="647"/>
      <c r="I87" s="648"/>
      <c r="J87" s="336"/>
      <c r="K87" s="337"/>
      <c r="L87" s="336"/>
      <c r="M87" s="337"/>
      <c r="N87" s="647"/>
      <c r="O87" s="648"/>
    </row>
    <row r="88" spans="1:15" ht="29.25" customHeight="1">
      <c r="A88" s="627" t="s">
        <v>199</v>
      </c>
      <c r="B88" s="171" t="s">
        <v>99</v>
      </c>
      <c r="C88" s="171" t="s">
        <v>240</v>
      </c>
      <c r="D88" s="171"/>
      <c r="E88" s="171"/>
      <c r="F88" s="171"/>
      <c r="G88" s="171"/>
      <c r="H88" s="171"/>
      <c r="I88" s="171"/>
      <c r="J88" s="171"/>
      <c r="K88" s="171"/>
      <c r="L88" s="171"/>
      <c r="M88" s="171"/>
      <c r="N88" s="171"/>
      <c r="O88" s="171"/>
    </row>
    <row r="89" spans="1:15" ht="29.25" customHeight="1">
      <c r="A89" s="628"/>
      <c r="B89" s="116">
        <v>8.3299999999999999E-2</v>
      </c>
      <c r="C89" s="119"/>
      <c r="D89" s="116"/>
      <c r="E89" s="117"/>
      <c r="F89" s="123"/>
      <c r="G89" s="118"/>
      <c r="H89" s="123"/>
      <c r="I89" s="118"/>
      <c r="J89" s="123"/>
      <c r="K89" s="118"/>
      <c r="L89" s="123"/>
      <c r="M89" s="118"/>
      <c r="N89" s="123"/>
      <c r="O89" s="118"/>
    </row>
    <row r="90" spans="1:15" ht="80.25" customHeight="1">
      <c r="A90" s="114" t="s">
        <v>267</v>
      </c>
      <c r="B90" s="650"/>
      <c r="C90" s="650"/>
      <c r="D90" s="650"/>
      <c r="E90" s="650"/>
      <c r="F90" s="650"/>
      <c r="G90" s="650"/>
      <c r="H90" s="650"/>
      <c r="I90" s="650"/>
      <c r="J90" s="338"/>
      <c r="K90" s="338"/>
      <c r="L90" s="338"/>
      <c r="M90" s="338"/>
      <c r="N90" s="650"/>
      <c r="O90" s="650"/>
    </row>
    <row r="91" spans="1:15" ht="80.25" customHeight="1">
      <c r="A91" s="114" t="s">
        <v>268</v>
      </c>
      <c r="B91" s="647"/>
      <c r="C91" s="648"/>
      <c r="D91" s="647"/>
      <c r="E91" s="648"/>
      <c r="F91" s="647"/>
      <c r="G91" s="648"/>
      <c r="H91" s="647"/>
      <c r="I91" s="648"/>
      <c r="J91" s="336"/>
      <c r="K91" s="337"/>
      <c r="L91" s="336"/>
      <c r="M91" s="337"/>
      <c r="N91" s="647"/>
      <c r="O91" s="648"/>
    </row>
    <row r="92" spans="1:15" ht="25.35" customHeight="1">
      <c r="A92" s="627" t="s">
        <v>200</v>
      </c>
      <c r="B92" s="171" t="s">
        <v>99</v>
      </c>
      <c r="C92" s="171" t="s">
        <v>240</v>
      </c>
      <c r="D92" s="171"/>
      <c r="E92" s="171"/>
      <c r="F92" s="171"/>
      <c r="G92" s="171"/>
      <c r="H92" s="171"/>
      <c r="I92" s="171"/>
      <c r="J92" s="171"/>
      <c r="K92" s="171"/>
      <c r="L92" s="171"/>
      <c r="M92" s="171"/>
      <c r="N92" s="171"/>
      <c r="O92" s="171"/>
    </row>
    <row r="93" spans="1:15" ht="25.35" customHeight="1">
      <c r="A93" s="628"/>
      <c r="B93" s="116">
        <v>8.3299999999999999E-2</v>
      </c>
      <c r="C93" s="119"/>
      <c r="D93" s="116"/>
      <c r="E93" s="117"/>
      <c r="F93" s="123"/>
      <c r="G93" s="118"/>
      <c r="H93" s="123"/>
      <c r="I93" s="118"/>
      <c r="J93" s="123"/>
      <c r="K93" s="118"/>
      <c r="L93" s="123"/>
      <c r="M93" s="118"/>
      <c r="N93" s="123"/>
      <c r="O93" s="118"/>
    </row>
    <row r="94" spans="1:15" ht="80.25" customHeight="1">
      <c r="A94" s="114" t="s">
        <v>267</v>
      </c>
      <c r="B94" s="650"/>
      <c r="C94" s="650"/>
      <c r="D94" s="650"/>
      <c r="E94" s="650"/>
      <c r="F94" s="650"/>
      <c r="G94" s="650"/>
      <c r="H94" s="650"/>
      <c r="I94" s="650"/>
      <c r="J94" s="338"/>
      <c r="K94" s="338"/>
      <c r="L94" s="338"/>
      <c r="M94" s="338"/>
      <c r="N94" s="650"/>
      <c r="O94" s="650"/>
    </row>
    <row r="95" spans="1:15" ht="80.25" customHeight="1">
      <c r="A95" s="114" t="s">
        <v>268</v>
      </c>
      <c r="B95" s="647"/>
      <c r="C95" s="648"/>
      <c r="D95" s="647"/>
      <c r="E95" s="648"/>
      <c r="F95" s="647"/>
      <c r="G95" s="648"/>
      <c r="H95" s="647"/>
      <c r="I95" s="648"/>
      <c r="J95" s="336"/>
      <c r="K95" s="337"/>
      <c r="L95" s="336"/>
      <c r="M95" s="337"/>
      <c r="N95" s="647"/>
      <c r="O95" s="648"/>
    </row>
    <row r="96" spans="1:15" ht="25.35" customHeight="1">
      <c r="A96" s="627" t="s">
        <v>201</v>
      </c>
      <c r="B96" s="171" t="s">
        <v>99</v>
      </c>
      <c r="C96" s="171" t="s">
        <v>240</v>
      </c>
      <c r="D96" s="171"/>
      <c r="E96" s="171"/>
      <c r="F96" s="171"/>
      <c r="G96" s="171"/>
      <c r="H96" s="171"/>
      <c r="I96" s="171"/>
      <c r="J96" s="171"/>
      <c r="K96" s="171"/>
      <c r="L96" s="171"/>
      <c r="M96" s="171"/>
      <c r="N96" s="171"/>
      <c r="O96" s="171"/>
    </row>
    <row r="97" spans="1:15" ht="25.35" customHeight="1">
      <c r="A97" s="628"/>
      <c r="B97" s="116">
        <v>8.3299999999999999E-2</v>
      </c>
      <c r="C97" s="119"/>
      <c r="D97" s="116"/>
      <c r="E97" s="117"/>
      <c r="F97" s="123"/>
      <c r="G97" s="118"/>
      <c r="H97" s="123"/>
      <c r="I97" s="118"/>
      <c r="J97" s="123"/>
      <c r="K97" s="118"/>
      <c r="L97" s="123"/>
      <c r="M97" s="118"/>
      <c r="N97" s="123"/>
      <c r="O97" s="118"/>
    </row>
    <row r="98" spans="1:15" ht="80.25" customHeight="1">
      <c r="A98" s="114" t="s">
        <v>267</v>
      </c>
      <c r="B98" s="650"/>
      <c r="C98" s="650"/>
      <c r="D98" s="650"/>
      <c r="E98" s="650"/>
      <c r="F98" s="650"/>
      <c r="G98" s="650"/>
      <c r="H98" s="650"/>
      <c r="I98" s="650"/>
      <c r="J98" s="338"/>
      <c r="K98" s="338"/>
      <c r="L98" s="338"/>
      <c r="M98" s="338"/>
      <c r="N98" s="650"/>
      <c r="O98" s="650"/>
    </row>
    <row r="99" spans="1:15" ht="80.25" customHeight="1">
      <c r="A99" s="114" t="s">
        <v>268</v>
      </c>
      <c r="B99" s="647"/>
      <c r="C99" s="648"/>
      <c r="D99" s="647"/>
      <c r="E99" s="648"/>
      <c r="F99" s="647"/>
      <c r="G99" s="648"/>
      <c r="H99" s="647"/>
      <c r="I99" s="648"/>
      <c r="J99" s="336"/>
      <c r="K99" s="337"/>
      <c r="L99" s="336"/>
      <c r="M99" s="337"/>
      <c r="N99" s="647"/>
      <c r="O99" s="648"/>
    </row>
    <row r="100" spans="1:15" ht="25.35" customHeight="1">
      <c r="A100" s="627" t="s">
        <v>204</v>
      </c>
      <c r="B100" s="171" t="s">
        <v>99</v>
      </c>
      <c r="C100" s="171" t="s">
        <v>240</v>
      </c>
      <c r="D100" s="171"/>
      <c r="E100" s="171"/>
      <c r="F100" s="171"/>
      <c r="G100" s="171"/>
      <c r="H100" s="171"/>
      <c r="I100" s="171"/>
      <c r="J100" s="171"/>
      <c r="K100" s="171"/>
      <c r="L100" s="171"/>
      <c r="M100" s="171"/>
      <c r="N100" s="171"/>
      <c r="O100" s="171"/>
    </row>
    <row r="101" spans="1:15" ht="25.35" customHeight="1">
      <c r="A101" s="628"/>
      <c r="B101" s="116">
        <v>8.3299999999999999E-2</v>
      </c>
      <c r="C101" s="119"/>
      <c r="D101" s="116"/>
      <c r="E101" s="117"/>
      <c r="F101" s="123"/>
      <c r="G101" s="118"/>
      <c r="H101" s="123"/>
      <c r="I101" s="118"/>
      <c r="J101" s="123"/>
      <c r="K101" s="118"/>
      <c r="L101" s="123"/>
      <c r="M101" s="118"/>
      <c r="N101" s="123"/>
      <c r="O101" s="118"/>
    </row>
    <row r="102" spans="1:15" ht="80.25" customHeight="1">
      <c r="A102" s="114" t="s">
        <v>267</v>
      </c>
      <c r="B102" s="650"/>
      <c r="C102" s="650"/>
      <c r="D102" s="650"/>
      <c r="E102" s="650"/>
      <c r="F102" s="650"/>
      <c r="G102" s="650"/>
      <c r="H102" s="650"/>
      <c r="I102" s="650"/>
      <c r="J102" s="338"/>
      <c r="K102" s="338"/>
      <c r="L102" s="338"/>
      <c r="M102" s="338"/>
      <c r="N102" s="650"/>
      <c r="O102" s="650"/>
    </row>
    <row r="103" spans="1:15" ht="80.25" customHeight="1">
      <c r="A103" s="114" t="s">
        <v>268</v>
      </c>
      <c r="B103" s="647"/>
      <c r="C103" s="648"/>
      <c r="D103" s="647"/>
      <c r="E103" s="648"/>
      <c r="F103" s="647"/>
      <c r="G103" s="648"/>
      <c r="H103" s="647"/>
      <c r="I103" s="648"/>
      <c r="J103" s="336"/>
      <c r="K103" s="337"/>
      <c r="L103" s="336"/>
      <c r="M103" s="337"/>
      <c r="N103" s="647"/>
      <c r="O103" s="648"/>
    </row>
    <row r="104" spans="1:15" ht="25.35" customHeight="1">
      <c r="A104" s="627" t="s">
        <v>205</v>
      </c>
      <c r="B104" s="171" t="s">
        <v>99</v>
      </c>
      <c r="C104" s="171" t="s">
        <v>240</v>
      </c>
      <c r="D104" s="171"/>
      <c r="E104" s="171"/>
      <c r="F104" s="171"/>
      <c r="G104" s="171"/>
      <c r="H104" s="171"/>
      <c r="I104" s="171"/>
      <c r="J104" s="171"/>
      <c r="K104" s="171"/>
      <c r="L104" s="171"/>
      <c r="M104" s="171"/>
      <c r="N104" s="171"/>
      <c r="O104" s="171"/>
    </row>
    <row r="105" spans="1:15" ht="25.35" customHeight="1">
      <c r="A105" s="628"/>
      <c r="B105" s="116">
        <v>8.3299999999999999E-2</v>
      </c>
      <c r="C105" s="119"/>
      <c r="D105" s="116"/>
      <c r="E105" s="117"/>
      <c r="F105" s="123"/>
      <c r="G105" s="118"/>
      <c r="H105" s="123"/>
      <c r="I105" s="118"/>
      <c r="J105" s="123"/>
      <c r="K105" s="118"/>
      <c r="L105" s="123"/>
      <c r="M105" s="118"/>
      <c r="N105" s="123"/>
      <c r="O105" s="118"/>
    </row>
    <row r="106" spans="1:15" ht="80.25" customHeight="1">
      <c r="A106" s="114" t="s">
        <v>267</v>
      </c>
      <c r="B106" s="650"/>
      <c r="C106" s="650"/>
      <c r="D106" s="650"/>
      <c r="E106" s="650"/>
      <c r="F106" s="650"/>
      <c r="G106" s="650"/>
      <c r="H106" s="650"/>
      <c r="I106" s="650"/>
      <c r="J106" s="338"/>
      <c r="K106" s="338"/>
      <c r="L106" s="338"/>
      <c r="M106" s="338"/>
      <c r="N106" s="650"/>
      <c r="O106" s="650"/>
    </row>
    <row r="107" spans="1:15" ht="80.25" customHeight="1">
      <c r="A107" s="114" t="s">
        <v>268</v>
      </c>
      <c r="B107" s="647"/>
      <c r="C107" s="648"/>
      <c r="D107" s="647"/>
      <c r="E107" s="648"/>
      <c r="F107" s="647"/>
      <c r="G107" s="648"/>
      <c r="H107" s="647"/>
      <c r="I107" s="648"/>
      <c r="J107" s="336"/>
      <c r="K107" s="337"/>
      <c r="L107" s="336"/>
      <c r="M107" s="337"/>
      <c r="N107" s="647"/>
      <c r="O107" s="648"/>
    </row>
    <row r="108" spans="1:15" ht="25.35" customHeight="1">
      <c r="A108" s="627" t="s">
        <v>206</v>
      </c>
      <c r="B108" s="171" t="s">
        <v>99</v>
      </c>
      <c r="C108" s="171" t="s">
        <v>240</v>
      </c>
      <c r="D108" s="171"/>
      <c r="E108" s="171"/>
      <c r="F108" s="171"/>
      <c r="G108" s="171"/>
      <c r="H108" s="171"/>
      <c r="I108" s="171"/>
      <c r="J108" s="171"/>
      <c r="K108" s="171"/>
      <c r="L108" s="171"/>
      <c r="M108" s="171"/>
      <c r="N108" s="171"/>
      <c r="O108" s="171"/>
    </row>
    <row r="109" spans="1:15" ht="25.35" customHeight="1">
      <c r="A109" s="628"/>
      <c r="B109" s="116">
        <v>8.3299999999999999E-2</v>
      </c>
      <c r="C109" s="119"/>
      <c r="D109" s="116"/>
      <c r="E109" s="117"/>
      <c r="F109" s="123"/>
      <c r="G109" s="118"/>
      <c r="H109" s="123"/>
      <c r="I109" s="118"/>
      <c r="J109" s="123"/>
      <c r="K109" s="118"/>
      <c r="L109" s="123"/>
      <c r="M109" s="118"/>
      <c r="N109" s="123"/>
      <c r="O109" s="118"/>
    </row>
    <row r="110" spans="1:15" ht="80.25" customHeight="1">
      <c r="A110" s="114" t="s">
        <v>267</v>
      </c>
      <c r="B110" s="650"/>
      <c r="C110" s="650"/>
      <c r="D110" s="650"/>
      <c r="E110" s="650"/>
      <c r="F110" s="650"/>
      <c r="G110" s="650"/>
      <c r="H110" s="650"/>
      <c r="I110" s="650"/>
      <c r="J110" s="338"/>
      <c r="K110" s="338"/>
      <c r="L110" s="338"/>
      <c r="M110" s="338"/>
      <c r="N110" s="650"/>
      <c r="O110" s="650"/>
    </row>
    <row r="111" spans="1:15" ht="80.25" customHeight="1">
      <c r="A111" s="114" t="s">
        <v>268</v>
      </c>
      <c r="B111" s="647"/>
      <c r="C111" s="648"/>
      <c r="D111" s="647"/>
      <c r="E111" s="648"/>
      <c r="F111" s="647"/>
      <c r="G111" s="648"/>
      <c r="H111" s="647"/>
      <c r="I111" s="648"/>
      <c r="J111" s="336"/>
      <c r="K111" s="337"/>
      <c r="L111" s="336"/>
      <c r="M111" s="337"/>
      <c r="N111" s="647"/>
      <c r="O111" s="648"/>
    </row>
    <row r="112" spans="1:15" ht="25.35" customHeight="1">
      <c r="A112" s="627" t="s">
        <v>207</v>
      </c>
      <c r="B112" s="171" t="s">
        <v>99</v>
      </c>
      <c r="C112" s="171" t="s">
        <v>240</v>
      </c>
      <c r="D112" s="171"/>
      <c r="E112" s="171"/>
      <c r="F112" s="171"/>
      <c r="G112" s="171"/>
      <c r="H112" s="171"/>
      <c r="I112" s="171"/>
      <c r="J112" s="171"/>
      <c r="K112" s="171"/>
      <c r="L112" s="171"/>
      <c r="M112" s="171"/>
      <c r="N112" s="171"/>
      <c r="O112" s="171"/>
    </row>
    <row r="113" spans="1:15" ht="25.35" customHeight="1">
      <c r="A113" s="628"/>
      <c r="B113" s="116">
        <v>8.3699999999999997E-2</v>
      </c>
      <c r="C113" s="315"/>
      <c r="D113" s="347"/>
      <c r="E113" s="315"/>
      <c r="F113" s="347"/>
      <c r="G113" s="316"/>
      <c r="H113" s="347"/>
      <c r="I113" s="316"/>
      <c r="J113" s="315"/>
      <c r="K113" s="316"/>
      <c r="L113" s="347"/>
      <c r="M113" s="316"/>
      <c r="N113" s="347"/>
      <c r="O113" s="316"/>
    </row>
    <row r="114" spans="1:15" ht="80.25" customHeight="1">
      <c r="A114" s="114" t="s">
        <v>267</v>
      </c>
      <c r="B114" s="651"/>
      <c r="C114" s="651"/>
      <c r="D114" s="651"/>
      <c r="E114" s="651"/>
      <c r="F114" s="651"/>
      <c r="G114" s="651"/>
      <c r="H114" s="651"/>
      <c r="I114" s="651"/>
      <c r="J114" s="652"/>
      <c r="K114" s="653"/>
      <c r="L114" s="652"/>
      <c r="M114" s="653"/>
      <c r="N114" s="651"/>
      <c r="O114" s="651"/>
    </row>
    <row r="115" spans="1:15" ht="80.25" customHeight="1">
      <c r="A115" s="114" t="s">
        <v>268</v>
      </c>
      <c r="B115" s="647"/>
      <c r="C115" s="648"/>
      <c r="D115" s="647"/>
      <c r="E115" s="648"/>
      <c r="F115" s="647"/>
      <c r="G115" s="648"/>
      <c r="H115" s="647"/>
      <c r="I115" s="648"/>
      <c r="J115" s="336"/>
      <c r="K115" s="337"/>
      <c r="L115" s="336"/>
      <c r="M115" s="337"/>
      <c r="N115" s="647"/>
      <c r="O115" s="648"/>
    </row>
    <row r="116" spans="1:15" ht="17.100000000000001">
      <c r="A116" s="115" t="s">
        <v>272</v>
      </c>
      <c r="B116" s="120">
        <f>(B69+B73+B77+B81+B85+B89+B93+B97+B101+B105+B109+B113)</f>
        <v>1</v>
      </c>
      <c r="C116" s="120">
        <f t="shared" ref="C116" si="0">(C69+C73+C77+C81+C85+C89+C93+C97+C101+C105+C109+C113)</f>
        <v>0.3332</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my.sharepoint.com/:f:/g/personal/mcgranados_sdmujer_gov_co/EtBvq3-4PJFLvOpyy28WYQYBlZg0r7tG9PzRV5mD_mrBEQ?e=SHSglR" xr:uid="{C1132F9E-7DE4-4B89-8255-C177585E71FF}"/>
    <hyperlink ref="B79:C79" r:id="rId2" display="https://secretariadistritald-my.sharepoint.com/:f:/g/personal/jbuitrago_sdmujer_gov_co/EptYooAOfcRAiDljHadlBiQBBzzG2QkE2yk912a-wkB3rg?e=XbZSJD" xr:uid="{1BC79254-108E-4EB3-9C52-F974A282C466}"/>
    <hyperlink ref="B83" r:id="rId3" xr:uid="{65E3ACE4-92B4-4184-BB3C-5CE9C681E24F}"/>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2599221-D7A7-DE47-876D-D6F252749C45}">
          <x14:formula1>
            <xm:f>Listas!$B$2:$B$4</xm:f>
          </x14:formula1>
          <xm:sqref>H35:I36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5660-FB9F-3D45-96B7-1503002D3DAD}">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28</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ACTIVIDAD_2!K17</f>
        <v>Lograr al menos 92 puntos del índice de Gestión Pública Distrital.</v>
      </c>
      <c r="F10" s="678"/>
      <c r="G10" s="678"/>
      <c r="H10" s="678"/>
      <c r="I10" s="678"/>
      <c r="J10" s="678"/>
      <c r="K10" s="678"/>
      <c r="L10" s="678"/>
    </row>
    <row r="11" spans="1:12" ht="34.5" customHeight="1">
      <c r="A11" s="679" t="s">
        <v>282</v>
      </c>
      <c r="B11" s="680"/>
      <c r="C11" s="680"/>
      <c r="D11" s="669"/>
      <c r="E11" s="681" t="s">
        <v>375</v>
      </c>
      <c r="F11" s="682"/>
      <c r="G11" s="682"/>
      <c r="H11" s="682"/>
      <c r="I11" s="682"/>
      <c r="J11" s="682"/>
      <c r="K11" s="682"/>
      <c r="L11" s="683"/>
    </row>
    <row r="12" spans="1:12" ht="47.25" customHeight="1">
      <c r="A12" s="667" t="s">
        <v>283</v>
      </c>
      <c r="B12" s="668"/>
      <c r="C12" s="668"/>
      <c r="D12" s="670"/>
      <c r="E12" s="684" t="s">
        <v>388</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709">
        <v>2.5000000000000001E-3</v>
      </c>
      <c r="E16" s="710"/>
      <c r="F16" s="710"/>
      <c r="G16" s="710"/>
      <c r="H16" s="711"/>
      <c r="I16" s="667" t="s">
        <v>235</v>
      </c>
      <c r="J16" s="670"/>
      <c r="K16" s="671" t="s">
        <v>21</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389</v>
      </c>
      <c r="D19" s="672"/>
      <c r="E19" s="672"/>
      <c r="F19" s="672"/>
      <c r="G19" s="673"/>
      <c r="H19" s="671" t="s">
        <v>389</v>
      </c>
      <c r="I19" s="673"/>
      <c r="J19" s="691" t="s">
        <v>34</v>
      </c>
      <c r="K19" s="692"/>
      <c r="L19" s="304" t="s">
        <v>344</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390</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v>2.5000000000000001E-3</v>
      </c>
      <c r="E24" s="672"/>
      <c r="F24" s="677" t="s">
        <v>306</v>
      </c>
      <c r="G24" s="677"/>
      <c r="H24" s="318">
        <v>2024</v>
      </c>
      <c r="I24" s="677" t="s">
        <v>307</v>
      </c>
      <c r="J24" s="677"/>
      <c r="K24" s="695" t="s">
        <v>346</v>
      </c>
      <c r="L24" s="695"/>
    </row>
    <row r="25" spans="1:12" ht="26.25" customHeight="1">
      <c r="A25" s="667" t="s">
        <v>309</v>
      </c>
      <c r="B25" s="668"/>
      <c r="C25" s="670"/>
      <c r="D25" s="671" t="s">
        <v>246</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7A5D19A-6709-AB48-A85B-5B61C1E19B52}">
          <x14:formula1>
            <xm:f>Datos!$A$2:$A$5</xm:f>
          </x14:formula1>
          <xm:sqref>D6:H6</xm:sqref>
        </x14:dataValidation>
        <x14:dataValidation type="list" allowBlank="1" showInputMessage="1" showErrorMessage="1" xr:uid="{E8814B9B-267D-0F46-B959-9FB56B164C51}">
          <x14:formula1>
            <xm:f>Datos!$B$2:$B$6</xm:f>
          </x14:formula1>
          <xm:sqref>K6:L6</xm:sqref>
        </x14:dataValidation>
        <x14:dataValidation type="list" allowBlank="1" showInputMessage="1" showErrorMessage="1" xr:uid="{FB50F1A5-2160-B346-A93A-E031B1ED3B78}">
          <x14:formula1>
            <xm:f>Datos!$C$2:$C$3</xm:f>
          </x14:formula1>
          <xm:sqref>D7:H7</xm:sqref>
        </x14:dataValidation>
        <x14:dataValidation type="list" allowBlank="1" showInputMessage="1" showErrorMessage="1" xr:uid="{B5F3C923-C81E-3648-B81C-51A50E2EA478}">
          <x14:formula1>
            <xm:f>Datos!$D$2:$D$7</xm:f>
          </x14:formula1>
          <xm:sqref>K7:L7</xm:sqref>
        </x14:dataValidation>
        <x14:dataValidation type="list" allowBlank="1" showInputMessage="1" showErrorMessage="1" xr:uid="{0DE87114-AC6F-614E-80BD-A15873CB1E24}">
          <x14:formula1>
            <xm:f>Datos!$E$2:$E$23</xm:f>
          </x14:formula1>
          <xm:sqref>D8:H8</xm:sqref>
        </x14:dataValidation>
        <x14:dataValidation type="list" allowBlank="1" showInputMessage="1" showErrorMessage="1" xr:uid="{F86FFE73-7F28-1D41-A1CB-30A9939DEFA4}">
          <x14:formula1>
            <xm:f>Datos!$F$2:$F$18</xm:f>
          </x14:formula1>
          <xm:sqref>K8:L8</xm:sqref>
        </x14:dataValidation>
        <x14:dataValidation type="list" allowBlank="1" showInputMessage="1" showErrorMessage="1" xr:uid="{C97231AD-7659-4D44-B44F-70ABDAAAA24A}">
          <x14:formula1>
            <xm:f>Datos!$G$2:$G$8</xm:f>
          </x14:formula1>
          <xm:sqref>K13:L13</xm:sqref>
        </x14:dataValidation>
        <x14:dataValidation type="list" allowBlank="1" showInputMessage="1" showErrorMessage="1" xr:uid="{E7D81F2E-A64C-0D4A-B21E-B40000395F48}">
          <x14:formula1>
            <xm:f>Datos!$H$2:$H$3</xm:f>
          </x14:formula1>
          <xm:sqref>D15:H15</xm:sqref>
        </x14:dataValidation>
        <x14:dataValidation type="list" allowBlank="1" showInputMessage="1" showErrorMessage="1" xr:uid="{6081DE0B-E41D-7345-9CAF-2D31738F46B6}">
          <x14:formula1>
            <xm:f>Datos!$I$2:$I$7</xm:f>
          </x14:formula1>
          <xm:sqref>K15:L15</xm:sqref>
        </x14:dataValidation>
        <x14:dataValidation type="list" allowBlank="1" showInputMessage="1" showErrorMessage="1" xr:uid="{E40C939E-F4AB-834E-AE01-E5045A29EC6E}">
          <x14:formula1>
            <xm:f>Datos!$J$2:$J$5</xm:f>
          </x14:formula1>
          <xm:sqref>K16:L16</xm:sqref>
        </x14:dataValidation>
        <x14:dataValidation type="list" allowBlank="1" showInputMessage="1" showErrorMessage="1" xr:uid="{33DDA751-2C43-504B-A470-DECACD2DC080}">
          <x14:formula1>
            <xm:f>Datos!$K$2:$K$4</xm:f>
          </x14:formula1>
          <xm:sqref>L22</xm:sqref>
        </x14:dataValidation>
        <x14:dataValidation type="list" allowBlank="1" showInputMessage="1" showErrorMessage="1" xr:uid="{41225C38-2128-9447-B81B-BCE78DEBE573}">
          <x14:formula1>
            <xm:f>Datos!$K$2:$K$3</xm:f>
          </x14:formula1>
          <xm:sqref>J19:K20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4FCB8-238C-3D44-ABFD-34FDC8EFE315}">
  <sheetPr>
    <tabColor theme="5" tint="0.59999389629810485"/>
    <pageSetUpPr fitToPage="1"/>
  </sheetPr>
  <dimension ref="A1:O126"/>
  <sheetViews>
    <sheetView showGridLines="0" topLeftCell="A59" zoomScale="83" zoomScaleNormal="55" workbookViewId="0">
      <selection activeCell="E27" sqref="E27"/>
    </sheetView>
  </sheetViews>
  <sheetFormatPr defaultColWidth="10.7109375" defaultRowHeight="14.1"/>
  <cols>
    <col min="1" max="1" width="49.7109375" style="363" customWidth="1"/>
    <col min="2" max="2" width="89.28515625" style="363" customWidth="1"/>
    <col min="3" max="6" width="35.7109375" style="363" customWidth="1"/>
    <col min="7" max="7" width="51.28515625" style="363" customWidth="1"/>
    <col min="8" max="8" width="35.7109375" style="363" customWidth="1"/>
    <col min="9" max="9" width="61.85546875" style="363" customWidth="1"/>
    <col min="10" max="13" width="35.7109375" style="363" customWidth="1"/>
    <col min="14" max="15" width="18.140625" style="363" customWidth="1"/>
    <col min="16" max="16" width="8.42578125" style="363" customWidth="1"/>
    <col min="17" max="17" width="18.42578125" style="363" bestFit="1" customWidth="1"/>
    <col min="18" max="18" width="5.7109375" style="363" customWidth="1"/>
    <col min="19" max="19" width="18.42578125" style="363" bestFit="1" customWidth="1"/>
    <col min="20" max="20" width="4.7109375" style="363" customWidth="1"/>
    <col min="21" max="21" width="23" style="363" bestFit="1" customWidth="1"/>
    <col min="22" max="22" width="10.7109375" style="363"/>
    <col min="23" max="23" width="18.42578125" style="363" bestFit="1" customWidth="1"/>
    <col min="24" max="24" width="16.140625" style="363" customWidth="1"/>
    <col min="25" max="16384" width="10.7109375" style="363"/>
  </cols>
  <sheetData>
    <row r="1" spans="1:15" s="353" customFormat="1" ht="32.25" customHeight="1" thickBot="1">
      <c r="A1" s="555"/>
      <c r="B1" s="558" t="s">
        <v>182</v>
      </c>
      <c r="C1" s="559"/>
      <c r="D1" s="559"/>
      <c r="E1" s="559"/>
      <c r="F1" s="559"/>
      <c r="G1" s="559"/>
      <c r="H1" s="559"/>
      <c r="I1" s="559"/>
      <c r="J1" s="559"/>
      <c r="K1" s="559"/>
      <c r="L1" s="560"/>
      <c r="M1" s="713" t="s">
        <v>183</v>
      </c>
      <c r="N1" s="714"/>
      <c r="O1" s="715"/>
    </row>
    <row r="2" spans="1:15" s="353" customFormat="1" ht="30.75" customHeight="1" thickBot="1">
      <c r="A2" s="556"/>
      <c r="B2" s="564" t="s">
        <v>184</v>
      </c>
      <c r="C2" s="565"/>
      <c r="D2" s="565"/>
      <c r="E2" s="565"/>
      <c r="F2" s="565"/>
      <c r="G2" s="565"/>
      <c r="H2" s="565"/>
      <c r="I2" s="565"/>
      <c r="J2" s="565"/>
      <c r="K2" s="565"/>
      <c r="L2" s="566"/>
      <c r="M2" s="713" t="s">
        <v>185</v>
      </c>
      <c r="N2" s="714"/>
      <c r="O2" s="715"/>
    </row>
    <row r="3" spans="1:15" s="353" customFormat="1" ht="24" customHeight="1" thickBot="1">
      <c r="A3" s="556"/>
      <c r="B3" s="564" t="s">
        <v>186</v>
      </c>
      <c r="C3" s="565"/>
      <c r="D3" s="565"/>
      <c r="E3" s="565"/>
      <c r="F3" s="565"/>
      <c r="G3" s="565"/>
      <c r="H3" s="565"/>
      <c r="I3" s="565"/>
      <c r="J3" s="565"/>
      <c r="K3" s="565"/>
      <c r="L3" s="566"/>
      <c r="M3" s="713" t="s">
        <v>187</v>
      </c>
      <c r="N3" s="714"/>
      <c r="O3" s="715"/>
    </row>
    <row r="4" spans="1:15" s="353" customFormat="1" ht="21.75" customHeight="1" thickBot="1">
      <c r="A4" s="557"/>
      <c r="B4" s="567" t="s">
        <v>188</v>
      </c>
      <c r="C4" s="568"/>
      <c r="D4" s="568"/>
      <c r="E4" s="568"/>
      <c r="F4" s="568"/>
      <c r="G4" s="568"/>
      <c r="H4" s="568"/>
      <c r="I4" s="568"/>
      <c r="J4" s="568"/>
      <c r="K4" s="568"/>
      <c r="L4" s="569"/>
      <c r="M4" s="713" t="s">
        <v>189</v>
      </c>
      <c r="N4" s="714"/>
      <c r="O4" s="715"/>
    </row>
    <row r="5" spans="1:15" s="353" customFormat="1" ht="21.75" customHeight="1" thickBot="1">
      <c r="A5" s="157"/>
      <c r="B5" s="158"/>
      <c r="C5" s="158"/>
      <c r="D5" s="158"/>
      <c r="E5" s="158"/>
      <c r="F5" s="158"/>
      <c r="G5" s="158"/>
      <c r="H5" s="158"/>
      <c r="I5" s="158"/>
      <c r="J5" s="158"/>
      <c r="K5" s="158"/>
      <c r="L5" s="158"/>
      <c r="M5" s="354"/>
      <c r="N5" s="354"/>
      <c r="O5" s="354"/>
    </row>
    <row r="6" spans="1:15" s="353" customFormat="1" ht="21.75" customHeight="1" thickBot="1">
      <c r="A6" s="571" t="s">
        <v>190</v>
      </c>
      <c r="B6" s="279" t="s">
        <v>191</v>
      </c>
      <c r="C6" s="355"/>
      <c r="D6" s="279" t="s">
        <v>192</v>
      </c>
      <c r="E6" s="356"/>
      <c r="F6" s="279" t="s">
        <v>193</v>
      </c>
      <c r="G6" s="357"/>
      <c r="H6" s="279" t="s">
        <v>194</v>
      </c>
      <c r="I6" s="234"/>
      <c r="J6" s="575" t="s">
        <v>196</v>
      </c>
      <c r="K6" s="576"/>
      <c r="L6" s="358" t="s">
        <v>197</v>
      </c>
      <c r="M6" s="717" t="s">
        <v>195</v>
      </c>
      <c r="N6" s="717"/>
      <c r="O6" s="717"/>
    </row>
    <row r="7" spans="1:15" s="353" customFormat="1" ht="21.75" customHeight="1" thickBot="1">
      <c r="A7" s="571"/>
      <c r="B7" s="359" t="s">
        <v>198</v>
      </c>
      <c r="C7" s="235"/>
      <c r="D7" s="279" t="s">
        <v>199</v>
      </c>
      <c r="E7" s="236"/>
      <c r="F7" s="279" t="s">
        <v>200</v>
      </c>
      <c r="G7" s="236"/>
      <c r="H7" s="279" t="s">
        <v>201</v>
      </c>
      <c r="I7" s="234"/>
      <c r="J7" s="575"/>
      <c r="K7" s="576"/>
      <c r="L7" s="358" t="s">
        <v>202</v>
      </c>
      <c r="M7" s="717"/>
      <c r="N7" s="717"/>
      <c r="O7" s="717"/>
    </row>
    <row r="8" spans="1:15" s="353" customFormat="1" ht="21.75" customHeight="1" thickBot="1">
      <c r="A8" s="571"/>
      <c r="B8" s="279" t="s">
        <v>204</v>
      </c>
      <c r="C8" s="355"/>
      <c r="D8" s="279" t="s">
        <v>205</v>
      </c>
      <c r="E8" s="236"/>
      <c r="F8" s="279" t="s">
        <v>206</v>
      </c>
      <c r="G8" s="236"/>
      <c r="H8" s="279" t="s">
        <v>207</v>
      </c>
      <c r="I8" s="234"/>
      <c r="J8" s="575"/>
      <c r="K8" s="576"/>
      <c r="L8" s="358" t="s">
        <v>208</v>
      </c>
      <c r="M8" s="717"/>
      <c r="N8" s="717"/>
      <c r="O8" s="717"/>
    </row>
    <row r="9" spans="1:15" s="353" customFormat="1" ht="21.75" customHeight="1">
      <c r="A9" s="157"/>
      <c r="B9" s="158"/>
      <c r="C9" s="158"/>
      <c r="D9" s="158"/>
      <c r="E9" s="158"/>
      <c r="F9" s="158"/>
      <c r="G9" s="158"/>
      <c r="H9" s="158"/>
      <c r="I9" s="158"/>
      <c r="J9" s="158"/>
      <c r="K9" s="158"/>
      <c r="L9" s="158"/>
      <c r="M9" s="354"/>
      <c r="N9" s="354"/>
      <c r="O9" s="354"/>
    </row>
    <row r="10" spans="1:15" ht="15" customHeight="1" thickBot="1">
      <c r="A10" s="73"/>
      <c r="B10" s="74"/>
      <c r="C10" s="74"/>
      <c r="D10" s="360"/>
      <c r="E10" s="75"/>
      <c r="F10" s="75"/>
      <c r="G10" s="361"/>
      <c r="H10" s="361"/>
      <c r="I10" s="362"/>
      <c r="J10" s="362"/>
      <c r="K10" s="74"/>
      <c r="L10" s="74"/>
      <c r="M10" s="74"/>
      <c r="N10" s="74"/>
      <c r="O10" s="74"/>
    </row>
    <row r="11" spans="1:15" ht="15" customHeight="1">
      <c r="A11" s="578" t="s">
        <v>209</v>
      </c>
      <c r="B11" s="581" t="s">
        <v>391</v>
      </c>
      <c r="C11" s="582"/>
      <c r="D11" s="582"/>
      <c r="E11" s="582"/>
      <c r="F11" s="582"/>
      <c r="G11" s="582"/>
      <c r="H11" s="582"/>
      <c r="I11" s="582"/>
      <c r="J11" s="582"/>
      <c r="K11" s="582"/>
      <c r="L11" s="582"/>
      <c r="M11" s="582"/>
      <c r="N11" s="582"/>
      <c r="O11" s="583"/>
    </row>
    <row r="12" spans="1:15" ht="15" customHeight="1">
      <c r="A12" s="579"/>
      <c r="B12" s="584"/>
      <c r="C12" s="585"/>
      <c r="D12" s="585"/>
      <c r="E12" s="585"/>
      <c r="F12" s="585"/>
      <c r="G12" s="585"/>
      <c r="H12" s="585"/>
      <c r="I12" s="585"/>
      <c r="J12" s="585"/>
      <c r="K12" s="585"/>
      <c r="L12" s="585"/>
      <c r="M12" s="585"/>
      <c r="N12" s="585"/>
      <c r="O12" s="586"/>
    </row>
    <row r="13" spans="1:15" ht="15" customHeight="1" thickBot="1">
      <c r="A13" s="580"/>
      <c r="B13" s="587"/>
      <c r="C13" s="588"/>
      <c r="D13" s="588"/>
      <c r="E13" s="588"/>
      <c r="F13" s="588"/>
      <c r="G13" s="588"/>
      <c r="H13" s="588"/>
      <c r="I13" s="588"/>
      <c r="J13" s="588"/>
      <c r="K13" s="588"/>
      <c r="L13" s="588"/>
      <c r="M13" s="588"/>
      <c r="N13" s="588"/>
      <c r="O13" s="589"/>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70" t="s">
        <v>392</v>
      </c>
      <c r="C15" s="570"/>
      <c r="D15" s="570"/>
      <c r="E15" s="570"/>
      <c r="F15" s="570"/>
      <c r="G15" s="571" t="s">
        <v>213</v>
      </c>
      <c r="H15" s="571"/>
      <c r="I15" s="572" t="s">
        <v>393</v>
      </c>
      <c r="J15" s="572"/>
      <c r="K15" s="572"/>
      <c r="L15" s="572"/>
      <c r="M15" s="572"/>
      <c r="N15" s="572"/>
      <c r="O15" s="572"/>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70" t="s">
        <v>216</v>
      </c>
      <c r="C17" s="570"/>
      <c r="D17" s="570"/>
      <c r="E17" s="570"/>
      <c r="F17" s="126" t="s">
        <v>217</v>
      </c>
      <c r="G17" s="716" t="s">
        <v>218</v>
      </c>
      <c r="H17" s="716"/>
      <c r="I17" s="716"/>
      <c r="J17" s="126" t="s">
        <v>219</v>
      </c>
      <c r="K17" s="570" t="s">
        <v>394</v>
      </c>
      <c r="L17" s="570"/>
      <c r="M17" s="570"/>
      <c r="N17" s="570"/>
      <c r="O17" s="570"/>
    </row>
    <row r="18" spans="1:15" ht="9" customHeight="1">
      <c r="A18" s="72"/>
      <c r="B18" s="69"/>
      <c r="C18" s="601"/>
      <c r="D18" s="601"/>
      <c r="E18" s="601"/>
      <c r="F18" s="601"/>
      <c r="G18" s="601"/>
      <c r="H18" s="601"/>
      <c r="I18" s="601"/>
      <c r="J18" s="601"/>
      <c r="K18" s="601"/>
      <c r="L18" s="601"/>
      <c r="M18" s="601"/>
      <c r="N18" s="601"/>
      <c r="O18" s="601"/>
    </row>
    <row r="20" spans="1:15" ht="16.5" customHeight="1" thickBot="1">
      <c r="A20" s="364"/>
      <c r="B20" s="365"/>
      <c r="C20" s="365"/>
      <c r="D20" s="365"/>
      <c r="E20" s="365"/>
      <c r="F20" s="365"/>
      <c r="G20" s="365"/>
      <c r="H20" s="365"/>
      <c r="I20" s="365"/>
      <c r="J20" s="365"/>
      <c r="K20" s="365"/>
      <c r="L20" s="365"/>
      <c r="M20" s="365"/>
      <c r="N20" s="365"/>
      <c r="O20" s="365"/>
    </row>
    <row r="21" spans="1:15" ht="32.1" customHeight="1" thickBot="1">
      <c r="A21" s="602" t="s">
        <v>221</v>
      </c>
      <c r="B21" s="603"/>
      <c r="C21" s="603"/>
      <c r="D21" s="603"/>
      <c r="E21" s="603"/>
      <c r="F21" s="603"/>
      <c r="G21" s="603"/>
      <c r="H21" s="603"/>
      <c r="I21" s="603"/>
      <c r="J21" s="603"/>
      <c r="K21" s="603"/>
      <c r="L21" s="603"/>
      <c r="M21" s="603"/>
      <c r="N21" s="603"/>
      <c r="O21" s="575"/>
    </row>
    <row r="22" spans="1:15" ht="32.1" customHeight="1" thickBot="1">
      <c r="A22" s="602" t="s">
        <v>222</v>
      </c>
      <c r="B22" s="603"/>
      <c r="C22" s="603"/>
      <c r="D22" s="603"/>
      <c r="E22" s="603"/>
      <c r="F22" s="603"/>
      <c r="G22" s="603"/>
      <c r="H22" s="603"/>
      <c r="I22" s="603"/>
      <c r="J22" s="603"/>
      <c r="K22" s="603"/>
      <c r="L22" s="603"/>
      <c r="M22" s="603"/>
      <c r="N22" s="603"/>
      <c r="O22" s="575"/>
    </row>
    <row r="23" spans="1:15"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row>
    <row r="24" spans="1:15" ht="32.1" customHeight="1">
      <c r="A24" s="90" t="s">
        <v>225</v>
      </c>
      <c r="B24" s="366">
        <v>1300257000</v>
      </c>
      <c r="C24" s="366">
        <v>1300257000</v>
      </c>
      <c r="D24" s="366">
        <v>1279892892</v>
      </c>
      <c r="E24" s="366">
        <v>1180433157</v>
      </c>
      <c r="F24" s="366"/>
      <c r="G24" s="366"/>
      <c r="H24" s="367"/>
      <c r="I24" s="367"/>
      <c r="J24" s="367"/>
      <c r="K24" s="367"/>
      <c r="L24" s="367"/>
      <c r="M24" s="367"/>
      <c r="N24" s="367">
        <f>SUM(B24:M24)</f>
        <v>5060840049</v>
      </c>
      <c r="O24" s="368"/>
    </row>
    <row r="25" spans="1:15" ht="32.1" customHeight="1">
      <c r="A25" s="90" t="s">
        <v>226</v>
      </c>
      <c r="B25" s="366"/>
      <c r="C25" s="366">
        <v>1107498465</v>
      </c>
      <c r="D25" s="366">
        <v>1087134357</v>
      </c>
      <c r="E25" s="366">
        <v>1172399557</v>
      </c>
      <c r="F25" s="366"/>
      <c r="G25" s="366"/>
      <c r="H25" s="366"/>
      <c r="I25" s="366"/>
      <c r="J25" s="366"/>
      <c r="K25" s="366"/>
      <c r="L25" s="366"/>
      <c r="M25" s="366"/>
      <c r="N25" s="366"/>
      <c r="O25" s="369">
        <f>+(B25+C25+D25+E25+F25+G25+H25+I25+J25+K25+L25+M25)/N24</f>
        <v>0.6653109654523286</v>
      </c>
    </row>
    <row r="26" spans="1:15" ht="32.1" customHeight="1">
      <c r="A26" s="90" t="s">
        <v>227</v>
      </c>
      <c r="B26" s="366"/>
      <c r="C26" s="366">
        <v>32455203</v>
      </c>
      <c r="D26" s="366">
        <v>115142217</v>
      </c>
      <c r="E26" s="366">
        <v>221954431</v>
      </c>
      <c r="F26" s="366"/>
      <c r="G26" s="366"/>
      <c r="H26" s="366"/>
      <c r="I26" s="366"/>
      <c r="J26" s="366"/>
      <c r="K26" s="366"/>
      <c r="L26" s="366"/>
      <c r="M26" s="366"/>
      <c r="N26" s="366"/>
      <c r="O26" s="369"/>
    </row>
    <row r="27" spans="1:15" ht="32.1" customHeight="1">
      <c r="A27" s="90" t="s">
        <v>228</v>
      </c>
      <c r="B27" s="366"/>
      <c r="C27" s="366"/>
      <c r="D27" s="366">
        <v>108164102</v>
      </c>
      <c r="E27" s="366">
        <v>108164102</v>
      </c>
      <c r="F27" s="366"/>
      <c r="G27" s="366"/>
      <c r="H27" s="366"/>
      <c r="I27" s="366"/>
      <c r="J27" s="366"/>
      <c r="K27" s="366"/>
      <c r="L27" s="366"/>
      <c r="M27" s="366"/>
      <c r="N27" s="366"/>
      <c r="O27" s="370"/>
    </row>
    <row r="28" spans="1:15" ht="32.1" customHeight="1">
      <c r="A28" s="90" t="s">
        <v>229</v>
      </c>
      <c r="B28" s="366">
        <v>0</v>
      </c>
      <c r="C28" s="366"/>
      <c r="D28" s="366"/>
      <c r="E28" s="366"/>
      <c r="F28" s="366"/>
      <c r="G28" s="366"/>
      <c r="H28" s="366"/>
      <c r="I28" s="366"/>
      <c r="J28" s="366"/>
      <c r="K28" s="366"/>
      <c r="L28" s="366"/>
      <c r="M28" s="366"/>
      <c r="N28" s="366"/>
      <c r="O28" s="370"/>
    </row>
    <row r="29" spans="1:15" ht="32.1" customHeight="1">
      <c r="A29" s="93" t="s">
        <v>230</v>
      </c>
      <c r="B29" s="371">
        <v>0</v>
      </c>
      <c r="C29" s="371"/>
      <c r="D29" s="371">
        <v>97710766</v>
      </c>
      <c r="E29" s="371">
        <v>9800000</v>
      </c>
      <c r="F29" s="371"/>
      <c r="G29" s="371"/>
      <c r="H29" s="371"/>
      <c r="I29" s="371"/>
      <c r="J29" s="371"/>
      <c r="K29" s="371"/>
      <c r="L29" s="371"/>
      <c r="M29" s="371"/>
      <c r="N29" s="371"/>
      <c r="O29" s="372"/>
    </row>
    <row r="30" spans="1:15" s="373" customFormat="1" ht="16.5" customHeight="1"/>
    <row r="31" spans="1:15" s="373" customFormat="1" ht="17.25" customHeight="1"/>
    <row r="32" spans="1:15" ht="5.25" customHeight="1"/>
    <row r="33" spans="1:10" ht="48" customHeight="1">
      <c r="A33" s="968" t="s">
        <v>231</v>
      </c>
      <c r="B33" s="969"/>
      <c r="C33" s="969"/>
      <c r="D33" s="969"/>
      <c r="E33" s="969"/>
      <c r="F33" s="969"/>
      <c r="G33" s="969"/>
      <c r="H33" s="969"/>
      <c r="I33" s="970"/>
      <c r="J33" s="374"/>
    </row>
    <row r="34" spans="1:10" ht="50.25" customHeight="1">
      <c r="A34" s="438" t="s">
        <v>232</v>
      </c>
      <c r="B34" s="724" t="s">
        <v>391</v>
      </c>
      <c r="C34" s="724"/>
      <c r="D34" s="724"/>
      <c r="E34" s="724"/>
      <c r="F34" s="724"/>
      <c r="G34" s="724"/>
      <c r="H34" s="724"/>
      <c r="I34" s="725"/>
      <c r="J34" s="375"/>
    </row>
    <row r="35" spans="1:10" ht="18.75" customHeight="1">
      <c r="A35" s="718" t="s">
        <v>233</v>
      </c>
      <c r="B35" s="439">
        <v>2024</v>
      </c>
      <c r="C35" s="439">
        <v>2025</v>
      </c>
      <c r="D35" s="439">
        <v>2026</v>
      </c>
      <c r="E35" s="439">
        <v>2027</v>
      </c>
      <c r="F35" s="439" t="s">
        <v>234</v>
      </c>
      <c r="G35" s="971" t="s">
        <v>235</v>
      </c>
      <c r="H35" s="972" t="s">
        <v>23</v>
      </c>
      <c r="I35" s="973"/>
      <c r="J35" s="375"/>
    </row>
    <row r="36" spans="1:10" ht="50.25" customHeight="1">
      <c r="A36" s="719"/>
      <c r="B36" s="379">
        <v>1</v>
      </c>
      <c r="C36" s="379">
        <v>1</v>
      </c>
      <c r="D36" s="379">
        <v>1</v>
      </c>
      <c r="E36" s="379">
        <v>1</v>
      </c>
      <c r="F36" s="379">
        <v>1</v>
      </c>
      <c r="G36" s="974"/>
      <c r="H36" s="975"/>
      <c r="I36" s="976"/>
      <c r="J36" s="375"/>
    </row>
    <row r="37" spans="1:10" ht="52.5" customHeight="1">
      <c r="A37" s="441" t="s">
        <v>236</v>
      </c>
      <c r="B37" s="977">
        <v>0.16</v>
      </c>
      <c r="C37" s="978"/>
      <c r="D37" s="979" t="s">
        <v>237</v>
      </c>
      <c r="E37" s="979"/>
      <c r="F37" s="979"/>
      <c r="G37" s="979"/>
      <c r="H37" s="979"/>
      <c r="I37" s="980"/>
    </row>
    <row r="38" spans="1:10" s="376" customFormat="1" ht="48" customHeight="1">
      <c r="A38" s="718" t="s">
        <v>238</v>
      </c>
      <c r="B38" s="110" t="s">
        <v>239</v>
      </c>
      <c r="C38" s="109" t="s">
        <v>240</v>
      </c>
      <c r="D38" s="720" t="s">
        <v>241</v>
      </c>
      <c r="E38" s="721"/>
      <c r="F38" s="720" t="s">
        <v>242</v>
      </c>
      <c r="G38" s="721"/>
      <c r="H38" s="442" t="s">
        <v>243</v>
      </c>
      <c r="I38" s="442" t="s">
        <v>244</v>
      </c>
    </row>
    <row r="39" spans="1:10" ht="261" customHeight="1">
      <c r="A39" s="719"/>
      <c r="B39" s="380">
        <v>0</v>
      </c>
      <c r="C39" s="380"/>
      <c r="D39" s="722" t="s">
        <v>395</v>
      </c>
      <c r="E39" s="723"/>
      <c r="F39" s="722" t="s">
        <v>396</v>
      </c>
      <c r="G39" s="723"/>
      <c r="H39" s="443" t="s">
        <v>397</v>
      </c>
      <c r="I39" s="443" t="s">
        <v>398</v>
      </c>
    </row>
    <row r="40" spans="1:10" s="376" customFormat="1" ht="54" customHeight="1">
      <c r="A40" s="718" t="s">
        <v>245</v>
      </c>
      <c r="B40" s="112" t="s">
        <v>239</v>
      </c>
      <c r="C40" s="111" t="s">
        <v>240</v>
      </c>
      <c r="D40" s="720" t="s">
        <v>241</v>
      </c>
      <c r="E40" s="721"/>
      <c r="F40" s="720" t="s">
        <v>242</v>
      </c>
      <c r="G40" s="721"/>
      <c r="H40" s="442" t="s">
        <v>243</v>
      </c>
      <c r="I40" s="442" t="s">
        <v>244</v>
      </c>
    </row>
    <row r="41" spans="1:10" ht="314.25" customHeight="1">
      <c r="A41" s="719"/>
      <c r="B41" s="380">
        <v>8.3333333333333329E-2</v>
      </c>
      <c r="C41" s="380">
        <v>8.3333333333333329E-2</v>
      </c>
      <c r="D41" s="722" t="s">
        <v>395</v>
      </c>
      <c r="E41" s="723"/>
      <c r="F41" s="722" t="s">
        <v>396</v>
      </c>
      <c r="G41" s="723"/>
      <c r="H41" s="443" t="s">
        <v>397</v>
      </c>
      <c r="I41" s="443" t="s">
        <v>398</v>
      </c>
    </row>
    <row r="42" spans="1:10" s="376" customFormat="1" ht="35.1" customHeight="1">
      <c r="A42" s="718" t="s">
        <v>248</v>
      </c>
      <c r="B42" s="112" t="s">
        <v>239</v>
      </c>
      <c r="C42" s="111" t="s">
        <v>240</v>
      </c>
      <c r="D42" s="720" t="s">
        <v>241</v>
      </c>
      <c r="E42" s="721"/>
      <c r="F42" s="720" t="s">
        <v>242</v>
      </c>
      <c r="G42" s="721"/>
      <c r="H42" s="442" t="s">
        <v>243</v>
      </c>
      <c r="I42" s="442" t="s">
        <v>244</v>
      </c>
    </row>
    <row r="43" spans="1:10" ht="305.25" customHeight="1">
      <c r="A43" s="719"/>
      <c r="B43" s="380">
        <v>0.16700000000000001</v>
      </c>
      <c r="C43" s="380">
        <v>0.16700000000000001</v>
      </c>
      <c r="D43" s="726" t="s">
        <v>399</v>
      </c>
      <c r="E43" s="723"/>
      <c r="F43" s="727" t="s">
        <v>400</v>
      </c>
      <c r="G43" s="728"/>
      <c r="H43" s="462" t="s">
        <v>397</v>
      </c>
      <c r="I43" s="443" t="s">
        <v>401</v>
      </c>
    </row>
    <row r="44" spans="1:10" s="376" customFormat="1" ht="35.1" customHeight="1">
      <c r="A44" s="718" t="s">
        <v>251</v>
      </c>
      <c r="B44" s="112" t="s">
        <v>239</v>
      </c>
      <c r="C44" s="112" t="s">
        <v>240</v>
      </c>
      <c r="D44" s="729" t="s">
        <v>241</v>
      </c>
      <c r="E44" s="721"/>
      <c r="F44" s="720" t="s">
        <v>242</v>
      </c>
      <c r="G44" s="721"/>
      <c r="H44" s="442" t="s">
        <v>243</v>
      </c>
      <c r="I44" s="442" t="s">
        <v>244</v>
      </c>
    </row>
    <row r="45" spans="1:10" ht="250.5" customHeight="1">
      <c r="A45" s="719"/>
      <c r="B45" s="380">
        <v>8.3333333333333329E-2</v>
      </c>
      <c r="C45" s="380">
        <v>8.3333333333333329E-2</v>
      </c>
      <c r="D45" s="730" t="s">
        <v>402</v>
      </c>
      <c r="E45" s="731"/>
      <c r="F45" s="727" t="s">
        <v>403</v>
      </c>
      <c r="G45" s="728"/>
      <c r="H45" s="500" t="s">
        <v>397</v>
      </c>
      <c r="I45" s="501" t="s">
        <v>404</v>
      </c>
    </row>
    <row r="46" spans="1:10" s="376" customFormat="1" ht="35.1" customHeight="1">
      <c r="A46" s="718" t="s">
        <v>255</v>
      </c>
      <c r="B46" s="112" t="s">
        <v>239</v>
      </c>
      <c r="C46" s="111" t="s">
        <v>240</v>
      </c>
      <c r="D46" s="720" t="s">
        <v>241</v>
      </c>
      <c r="E46" s="721"/>
      <c r="F46" s="720" t="s">
        <v>242</v>
      </c>
      <c r="G46" s="721"/>
      <c r="H46" s="442" t="s">
        <v>243</v>
      </c>
      <c r="I46" s="442" t="s">
        <v>244</v>
      </c>
    </row>
    <row r="47" spans="1:10" ht="49.5" customHeight="1">
      <c r="A47" s="719"/>
      <c r="B47" s="380">
        <v>8.3333333333333329E-2</v>
      </c>
      <c r="C47" s="104"/>
      <c r="D47" s="981" t="s">
        <v>325</v>
      </c>
      <c r="E47" s="982"/>
      <c r="F47" s="981" t="s">
        <v>325</v>
      </c>
      <c r="G47" s="982"/>
      <c r="H47" s="440" t="s">
        <v>325</v>
      </c>
      <c r="I47" s="440" t="s">
        <v>325</v>
      </c>
    </row>
    <row r="48" spans="1:10" s="376" customFormat="1" ht="35.1" customHeight="1">
      <c r="A48" s="718" t="s">
        <v>256</v>
      </c>
      <c r="B48" s="112" t="s">
        <v>239</v>
      </c>
      <c r="C48" s="111" t="s">
        <v>240</v>
      </c>
      <c r="D48" s="720" t="s">
        <v>241</v>
      </c>
      <c r="E48" s="721"/>
      <c r="F48" s="720" t="s">
        <v>242</v>
      </c>
      <c r="G48" s="721"/>
      <c r="H48" s="442" t="s">
        <v>243</v>
      </c>
      <c r="I48" s="442" t="s">
        <v>244</v>
      </c>
    </row>
    <row r="49" spans="1:9" ht="69" customHeight="1">
      <c r="A49" s="719"/>
      <c r="B49" s="380">
        <v>8.3333333333333329E-2</v>
      </c>
      <c r="C49" s="105"/>
      <c r="D49" s="981" t="s">
        <v>325</v>
      </c>
      <c r="E49" s="982"/>
      <c r="F49" s="981" t="s">
        <v>325</v>
      </c>
      <c r="G49" s="982"/>
      <c r="H49" s="440" t="s">
        <v>325</v>
      </c>
      <c r="I49" s="440" t="s">
        <v>325</v>
      </c>
    </row>
    <row r="50" spans="1:9" ht="35.1" customHeight="1">
      <c r="A50" s="718" t="s">
        <v>257</v>
      </c>
      <c r="B50" s="110" t="s">
        <v>239</v>
      </c>
      <c r="C50" s="109" t="s">
        <v>240</v>
      </c>
      <c r="D50" s="720" t="s">
        <v>241</v>
      </c>
      <c r="E50" s="721"/>
      <c r="F50" s="720" t="s">
        <v>242</v>
      </c>
      <c r="G50" s="721"/>
      <c r="H50" s="442" t="s">
        <v>243</v>
      </c>
      <c r="I50" s="442" t="s">
        <v>244</v>
      </c>
    </row>
    <row r="51" spans="1:9" ht="60" customHeight="1">
      <c r="A51" s="719"/>
      <c r="B51" s="380">
        <v>8.3333333333333329E-2</v>
      </c>
      <c r="C51" s="105"/>
      <c r="D51" s="981" t="s">
        <v>325</v>
      </c>
      <c r="E51" s="981"/>
      <c r="F51" s="983" t="s">
        <v>325</v>
      </c>
      <c r="G51" s="982"/>
      <c r="H51" s="440" t="s">
        <v>325</v>
      </c>
      <c r="I51" s="440" t="s">
        <v>325</v>
      </c>
    </row>
    <row r="52" spans="1:9" ht="35.1" customHeight="1">
      <c r="A52" s="718" t="s">
        <v>258</v>
      </c>
      <c r="B52" s="110" t="s">
        <v>239</v>
      </c>
      <c r="C52" s="109" t="s">
        <v>240</v>
      </c>
      <c r="D52" s="720" t="s">
        <v>241</v>
      </c>
      <c r="E52" s="721"/>
      <c r="F52" s="720" t="s">
        <v>242</v>
      </c>
      <c r="G52" s="721"/>
      <c r="H52" s="442" t="s">
        <v>243</v>
      </c>
      <c r="I52" s="442" t="s">
        <v>244</v>
      </c>
    </row>
    <row r="53" spans="1:9" ht="72" customHeight="1">
      <c r="A53" s="719"/>
      <c r="B53" s="380">
        <v>8.3333333333333329E-2</v>
      </c>
      <c r="C53" s="105"/>
      <c r="D53" s="981" t="s">
        <v>325</v>
      </c>
      <c r="E53" s="981"/>
      <c r="F53" s="983" t="s">
        <v>325</v>
      </c>
      <c r="G53" s="982"/>
      <c r="H53" s="444" t="s">
        <v>325</v>
      </c>
      <c r="I53" s="440" t="s">
        <v>325</v>
      </c>
    </row>
    <row r="54" spans="1:9" ht="35.1" customHeight="1">
      <c r="A54" s="718" t="s">
        <v>259</v>
      </c>
      <c r="B54" s="110" t="s">
        <v>239</v>
      </c>
      <c r="C54" s="109" t="s">
        <v>240</v>
      </c>
      <c r="D54" s="720" t="s">
        <v>241</v>
      </c>
      <c r="E54" s="721"/>
      <c r="F54" s="720" t="s">
        <v>242</v>
      </c>
      <c r="G54" s="721"/>
      <c r="H54" s="442" t="s">
        <v>243</v>
      </c>
      <c r="I54" s="442" t="s">
        <v>244</v>
      </c>
    </row>
    <row r="55" spans="1:9" ht="51" customHeight="1">
      <c r="A55" s="719"/>
      <c r="B55" s="380">
        <v>8.3333333333333329E-2</v>
      </c>
      <c r="C55" s="105"/>
      <c r="D55" s="981" t="s">
        <v>325</v>
      </c>
      <c r="E55" s="982"/>
      <c r="F55" s="981" t="s">
        <v>325</v>
      </c>
      <c r="G55" s="982"/>
      <c r="H55" s="440" t="s">
        <v>325</v>
      </c>
      <c r="I55" s="440" t="s">
        <v>325</v>
      </c>
    </row>
    <row r="56" spans="1:9" ht="35.1" customHeight="1">
      <c r="A56" s="718" t="s">
        <v>260</v>
      </c>
      <c r="B56" s="110" t="s">
        <v>239</v>
      </c>
      <c r="C56" s="109" t="s">
        <v>240</v>
      </c>
      <c r="D56" s="720" t="s">
        <v>241</v>
      </c>
      <c r="E56" s="721"/>
      <c r="F56" s="720" t="s">
        <v>242</v>
      </c>
      <c r="G56" s="721"/>
      <c r="H56" s="442" t="s">
        <v>243</v>
      </c>
      <c r="I56" s="442" t="s">
        <v>244</v>
      </c>
    </row>
    <row r="57" spans="1:9" ht="48" customHeight="1">
      <c r="A57" s="719"/>
      <c r="B57" s="380">
        <v>8.3333333333333329E-2</v>
      </c>
      <c r="C57" s="105"/>
      <c r="D57" s="981" t="s">
        <v>325</v>
      </c>
      <c r="E57" s="982"/>
      <c r="F57" s="981" t="s">
        <v>325</v>
      </c>
      <c r="G57" s="982"/>
      <c r="H57" s="440" t="s">
        <v>325</v>
      </c>
      <c r="I57" s="440" t="s">
        <v>325</v>
      </c>
    </row>
    <row r="58" spans="1:9" ht="35.1" customHeight="1">
      <c r="A58" s="718" t="s">
        <v>261</v>
      </c>
      <c r="B58" s="110" t="s">
        <v>239</v>
      </c>
      <c r="C58" s="109" t="s">
        <v>240</v>
      </c>
      <c r="D58" s="720" t="s">
        <v>241</v>
      </c>
      <c r="E58" s="721"/>
      <c r="F58" s="720" t="s">
        <v>242</v>
      </c>
      <c r="G58" s="721"/>
      <c r="H58" s="442" t="s">
        <v>243</v>
      </c>
      <c r="I58" s="442" t="s">
        <v>244</v>
      </c>
    </row>
    <row r="59" spans="1:9" ht="120.75" customHeight="1">
      <c r="A59" s="719"/>
      <c r="B59" s="380">
        <v>8.3333333333333329E-2</v>
      </c>
      <c r="C59" s="105"/>
      <c r="D59" s="981" t="s">
        <v>325</v>
      </c>
      <c r="E59" s="982"/>
      <c r="F59" s="981" t="s">
        <v>325</v>
      </c>
      <c r="G59" s="981"/>
      <c r="H59" s="445" t="s">
        <v>325</v>
      </c>
      <c r="I59" s="440" t="s">
        <v>325</v>
      </c>
    </row>
    <row r="60" spans="1:9" ht="35.1" customHeight="1">
      <c r="A60" s="718" t="s">
        <v>262</v>
      </c>
      <c r="B60" s="110" t="s">
        <v>239</v>
      </c>
      <c r="C60" s="109" t="s">
        <v>240</v>
      </c>
      <c r="D60" s="720" t="s">
        <v>241</v>
      </c>
      <c r="E60" s="721"/>
      <c r="F60" s="720" t="s">
        <v>242</v>
      </c>
      <c r="G60" s="721"/>
      <c r="H60" s="442" t="s">
        <v>243</v>
      </c>
      <c r="I60" s="442" t="s">
        <v>244</v>
      </c>
    </row>
    <row r="61" spans="1:9" ht="120.75" customHeight="1">
      <c r="A61" s="719"/>
      <c r="B61" s="380">
        <v>8.3333333333333329E-2</v>
      </c>
      <c r="C61" s="105"/>
      <c r="D61" s="981" t="s">
        <v>325</v>
      </c>
      <c r="E61" s="982"/>
      <c r="F61" s="981" t="s">
        <v>325</v>
      </c>
      <c r="G61" s="982"/>
      <c r="H61" s="440" t="s">
        <v>325</v>
      </c>
      <c r="I61" s="440" t="s">
        <v>325</v>
      </c>
    </row>
    <row r="62" spans="1:9">
      <c r="A62" s="446" t="s">
        <v>325</v>
      </c>
      <c r="B62" s="446" t="s">
        <v>325</v>
      </c>
      <c r="C62" s="446" t="s">
        <v>325</v>
      </c>
      <c r="D62" s="446" t="s">
        <v>325</v>
      </c>
      <c r="E62" s="446" t="s">
        <v>325</v>
      </c>
      <c r="F62" s="446" t="s">
        <v>325</v>
      </c>
      <c r="G62" s="446" t="s">
        <v>325</v>
      </c>
      <c r="H62" s="446" t="s">
        <v>325</v>
      </c>
      <c r="I62" s="446" t="s">
        <v>325</v>
      </c>
    </row>
    <row r="63" spans="1:9">
      <c r="A63" s="446" t="s">
        <v>325</v>
      </c>
      <c r="B63" s="446" t="s">
        <v>325</v>
      </c>
      <c r="C63" s="446" t="s">
        <v>325</v>
      </c>
      <c r="D63" s="446" t="s">
        <v>325</v>
      </c>
      <c r="E63" s="446" t="s">
        <v>325</v>
      </c>
      <c r="F63" s="446" t="s">
        <v>325</v>
      </c>
      <c r="G63" s="446" t="s">
        <v>325</v>
      </c>
      <c r="H63" s="446" t="s">
        <v>325</v>
      </c>
      <c r="I63" s="446" t="s">
        <v>325</v>
      </c>
    </row>
    <row r="64" spans="1:9" s="375" customFormat="1" ht="30" customHeight="1">
      <c r="A64" s="446" t="s">
        <v>325</v>
      </c>
      <c r="B64" s="446" t="s">
        <v>325</v>
      </c>
      <c r="C64" s="446" t="s">
        <v>325</v>
      </c>
      <c r="D64" s="446" t="s">
        <v>325</v>
      </c>
      <c r="E64" s="446" t="s">
        <v>325</v>
      </c>
      <c r="F64" s="446" t="s">
        <v>325</v>
      </c>
      <c r="G64" s="446" t="s">
        <v>325</v>
      </c>
      <c r="H64" s="446" t="s">
        <v>325</v>
      </c>
      <c r="I64" s="446" t="s">
        <v>325</v>
      </c>
    </row>
    <row r="65" spans="1:9" ht="34.5" customHeight="1">
      <c r="A65" s="734" t="s">
        <v>263</v>
      </c>
      <c r="B65" s="732"/>
      <c r="C65" s="732"/>
      <c r="D65" s="732"/>
      <c r="E65" s="732"/>
      <c r="F65" s="732"/>
      <c r="G65" s="732"/>
      <c r="H65" s="732"/>
      <c r="I65" s="735"/>
    </row>
    <row r="66" spans="1:9" ht="108" customHeight="1">
      <c r="A66" s="447" t="s">
        <v>264</v>
      </c>
      <c r="B66" s="732" t="s">
        <v>405</v>
      </c>
      <c r="C66" s="733"/>
      <c r="D66" s="984" t="s">
        <v>406</v>
      </c>
      <c r="E66" s="985"/>
      <c r="F66" s="984" t="s">
        <v>407</v>
      </c>
      <c r="G66" s="985"/>
      <c r="H66" s="984" t="s">
        <v>408</v>
      </c>
      <c r="I66" s="985"/>
    </row>
    <row r="67" spans="1:9" ht="40.5" customHeight="1">
      <c r="A67" s="447" t="s">
        <v>409</v>
      </c>
      <c r="B67" s="986">
        <v>1</v>
      </c>
      <c r="C67" s="987"/>
      <c r="D67" s="988" t="s">
        <v>325</v>
      </c>
      <c r="E67" s="987"/>
      <c r="F67" s="988" t="s">
        <v>325</v>
      </c>
      <c r="G67" s="987"/>
      <c r="H67" s="988" t="s">
        <v>325</v>
      </c>
      <c r="I67" s="987"/>
    </row>
    <row r="68" spans="1:9" ht="30" customHeight="1">
      <c r="A68" s="736" t="s">
        <v>191</v>
      </c>
      <c r="B68" s="448" t="s">
        <v>99</v>
      </c>
      <c r="C68" s="448" t="s">
        <v>240</v>
      </c>
      <c r="D68" s="448" t="s">
        <v>99</v>
      </c>
      <c r="E68" s="448" t="s">
        <v>240</v>
      </c>
      <c r="F68" s="448" t="s">
        <v>99</v>
      </c>
      <c r="G68" s="448" t="s">
        <v>240</v>
      </c>
      <c r="H68" s="448" t="s">
        <v>99</v>
      </c>
      <c r="I68" s="448" t="s">
        <v>240</v>
      </c>
    </row>
    <row r="69" spans="1:9" ht="30" customHeight="1">
      <c r="A69" s="737"/>
      <c r="B69" s="450">
        <v>0.15</v>
      </c>
      <c r="C69" s="449">
        <v>0.15</v>
      </c>
      <c r="D69" s="449" t="s">
        <v>325</v>
      </c>
      <c r="E69" s="449" t="s">
        <v>325</v>
      </c>
      <c r="F69" s="449" t="s">
        <v>325</v>
      </c>
      <c r="G69" s="449" t="s">
        <v>325</v>
      </c>
      <c r="H69" s="449" t="s">
        <v>325</v>
      </c>
      <c r="I69" s="449" t="s">
        <v>325</v>
      </c>
    </row>
    <row r="70" spans="1:9" ht="339" customHeight="1">
      <c r="A70" s="447" t="s">
        <v>267</v>
      </c>
      <c r="B70" s="738" t="s">
        <v>410</v>
      </c>
      <c r="C70" s="739"/>
      <c r="D70" s="740" t="s">
        <v>325</v>
      </c>
      <c r="E70" s="741"/>
      <c r="F70" s="740" t="s">
        <v>325</v>
      </c>
      <c r="G70" s="741"/>
      <c r="H70" s="740" t="s">
        <v>325</v>
      </c>
      <c r="I70" s="741"/>
    </row>
    <row r="71" spans="1:9" ht="80.25" customHeight="1">
      <c r="A71" s="447" t="s">
        <v>268</v>
      </c>
      <c r="B71" s="742" t="s">
        <v>411</v>
      </c>
      <c r="C71" s="743"/>
      <c r="D71" s="738" t="s">
        <v>325</v>
      </c>
      <c r="E71" s="739"/>
      <c r="F71" s="740" t="s">
        <v>325</v>
      </c>
      <c r="G71" s="741"/>
      <c r="H71" s="740" t="s">
        <v>325</v>
      </c>
      <c r="I71" s="741"/>
    </row>
    <row r="72" spans="1:9" ht="30.75" customHeight="1">
      <c r="A72" s="736" t="s">
        <v>192</v>
      </c>
      <c r="B72" s="448" t="s">
        <v>99</v>
      </c>
      <c r="C72" s="448" t="s">
        <v>240</v>
      </c>
      <c r="D72" s="448" t="s">
        <v>99</v>
      </c>
      <c r="E72" s="448" t="s">
        <v>240</v>
      </c>
      <c r="F72" s="448" t="s">
        <v>99</v>
      </c>
      <c r="G72" s="448" t="s">
        <v>240</v>
      </c>
      <c r="H72" s="448" t="s">
        <v>99</v>
      </c>
      <c r="I72" s="448" t="s">
        <v>240</v>
      </c>
    </row>
    <row r="73" spans="1:9" ht="30.75" customHeight="1">
      <c r="A73" s="737"/>
      <c r="B73" s="450">
        <v>0.2</v>
      </c>
      <c r="C73" s="449" t="s">
        <v>325</v>
      </c>
      <c r="D73" s="449" t="s">
        <v>325</v>
      </c>
      <c r="E73" s="449" t="s">
        <v>325</v>
      </c>
      <c r="F73" s="449" t="s">
        <v>325</v>
      </c>
      <c r="G73" s="451" t="s">
        <v>325</v>
      </c>
      <c r="H73" s="449" t="s">
        <v>325</v>
      </c>
      <c r="I73" s="451" t="s">
        <v>325</v>
      </c>
    </row>
    <row r="74" spans="1:9" ht="273" customHeight="1">
      <c r="A74" s="447" t="s">
        <v>267</v>
      </c>
      <c r="B74" s="738" t="s">
        <v>410</v>
      </c>
      <c r="C74" s="739"/>
      <c r="D74" s="744" t="s">
        <v>325</v>
      </c>
      <c r="E74" s="745"/>
      <c r="F74" s="740" t="s">
        <v>325</v>
      </c>
      <c r="G74" s="741"/>
      <c r="H74" s="744" t="s">
        <v>325</v>
      </c>
      <c r="I74" s="745"/>
    </row>
    <row r="75" spans="1:9" ht="80.25" customHeight="1">
      <c r="A75" s="447" t="s">
        <v>268</v>
      </c>
      <c r="B75" s="742" t="s">
        <v>411</v>
      </c>
      <c r="C75" s="743"/>
      <c r="D75" s="738" t="s">
        <v>325</v>
      </c>
      <c r="E75" s="739"/>
      <c r="F75" s="740" t="s">
        <v>325</v>
      </c>
      <c r="G75" s="741"/>
      <c r="H75" s="740" t="s">
        <v>325</v>
      </c>
      <c r="I75" s="741"/>
    </row>
    <row r="76" spans="1:9" ht="30.75" customHeight="1">
      <c r="A76" s="736" t="s">
        <v>193</v>
      </c>
      <c r="B76" s="448" t="s">
        <v>99</v>
      </c>
      <c r="C76" s="448" t="s">
        <v>240</v>
      </c>
      <c r="D76" s="448" t="s">
        <v>99</v>
      </c>
      <c r="E76" s="448" t="s">
        <v>240</v>
      </c>
      <c r="F76" s="448" t="s">
        <v>99</v>
      </c>
      <c r="G76" s="448" t="s">
        <v>240</v>
      </c>
      <c r="H76" s="448" t="s">
        <v>99</v>
      </c>
      <c r="I76" s="448" t="s">
        <v>240</v>
      </c>
    </row>
    <row r="77" spans="1:9" ht="30.75" customHeight="1">
      <c r="A77" s="737"/>
      <c r="B77" s="450">
        <v>0.1</v>
      </c>
      <c r="C77" s="449" t="s">
        <v>325</v>
      </c>
      <c r="D77" s="449" t="s">
        <v>325</v>
      </c>
      <c r="E77" s="449" t="s">
        <v>325</v>
      </c>
      <c r="F77" s="449" t="s">
        <v>325</v>
      </c>
      <c r="G77" s="451" t="s">
        <v>325</v>
      </c>
      <c r="H77" s="449" t="s">
        <v>325</v>
      </c>
      <c r="I77" s="451" t="s">
        <v>325</v>
      </c>
    </row>
    <row r="78" spans="1:9" ht="80.25" customHeight="1">
      <c r="A78" s="447" t="s">
        <v>267</v>
      </c>
      <c r="B78" s="746" t="s">
        <v>412</v>
      </c>
      <c r="C78" s="739"/>
      <c r="D78" s="740" t="s">
        <v>325</v>
      </c>
      <c r="E78" s="741"/>
      <c r="F78" s="740" t="s">
        <v>325</v>
      </c>
      <c r="G78" s="741"/>
      <c r="H78" s="740" t="s">
        <v>325</v>
      </c>
      <c r="I78" s="741"/>
    </row>
    <row r="79" spans="1:9" ht="80.25" customHeight="1">
      <c r="A79" s="447" t="s">
        <v>268</v>
      </c>
      <c r="B79" s="746" t="s">
        <v>411</v>
      </c>
      <c r="C79" s="739"/>
      <c r="D79" s="738" t="s">
        <v>325</v>
      </c>
      <c r="E79" s="739"/>
      <c r="F79" s="740" t="s">
        <v>325</v>
      </c>
      <c r="G79" s="741"/>
      <c r="H79" s="740" t="s">
        <v>325</v>
      </c>
      <c r="I79" s="741"/>
    </row>
    <row r="80" spans="1:9" ht="30.75" customHeight="1">
      <c r="A80" s="736" t="s">
        <v>194</v>
      </c>
      <c r="B80" s="448" t="s">
        <v>99</v>
      </c>
      <c r="C80" s="448" t="s">
        <v>240</v>
      </c>
      <c r="D80" s="448" t="s">
        <v>99</v>
      </c>
      <c r="E80" s="448" t="s">
        <v>240</v>
      </c>
      <c r="F80" s="448" t="s">
        <v>99</v>
      </c>
      <c r="G80" s="448" t="s">
        <v>240</v>
      </c>
      <c r="H80" s="448" t="s">
        <v>99</v>
      </c>
      <c r="I80" s="448" t="s">
        <v>240</v>
      </c>
    </row>
    <row r="81" spans="1:9" ht="30.75" customHeight="1">
      <c r="A81" s="737"/>
      <c r="B81" s="450">
        <v>0.06</v>
      </c>
      <c r="C81" s="449" t="s">
        <v>325</v>
      </c>
      <c r="D81" s="449" t="s">
        <v>325</v>
      </c>
      <c r="E81" s="449" t="s">
        <v>325</v>
      </c>
      <c r="F81" s="449" t="s">
        <v>325</v>
      </c>
      <c r="G81" s="451" t="s">
        <v>325</v>
      </c>
      <c r="H81" s="449" t="s">
        <v>325</v>
      </c>
      <c r="I81" s="451" t="s">
        <v>325</v>
      </c>
    </row>
    <row r="82" spans="1:9" ht="258" customHeight="1">
      <c r="A82" s="447" t="s">
        <v>267</v>
      </c>
      <c r="B82" s="746" t="s">
        <v>413</v>
      </c>
      <c r="C82" s="739"/>
      <c r="D82" s="740" t="s">
        <v>325</v>
      </c>
      <c r="E82" s="741"/>
      <c r="F82" s="740" t="s">
        <v>325</v>
      </c>
      <c r="G82" s="741"/>
      <c r="H82" s="740" t="s">
        <v>325</v>
      </c>
      <c r="I82" s="741"/>
    </row>
    <row r="83" spans="1:9" ht="80.25" customHeight="1">
      <c r="A83" s="447" t="s">
        <v>268</v>
      </c>
      <c r="B83" s="747" t="s">
        <v>411</v>
      </c>
      <c r="C83" s="743"/>
      <c r="D83" s="738" t="s">
        <v>325</v>
      </c>
      <c r="E83" s="739"/>
      <c r="F83" s="740" t="s">
        <v>325</v>
      </c>
      <c r="G83" s="741"/>
      <c r="H83" s="740" t="s">
        <v>325</v>
      </c>
      <c r="I83" s="741"/>
    </row>
    <row r="84" spans="1:9" ht="30" customHeight="1">
      <c r="A84" s="736" t="s">
        <v>198</v>
      </c>
      <c r="B84" s="448" t="s">
        <v>99</v>
      </c>
      <c r="C84" s="448" t="s">
        <v>240</v>
      </c>
      <c r="D84" s="448" t="s">
        <v>99</v>
      </c>
      <c r="E84" s="448" t="s">
        <v>240</v>
      </c>
      <c r="F84" s="448" t="s">
        <v>99</v>
      </c>
      <c r="G84" s="448" t="s">
        <v>240</v>
      </c>
      <c r="H84" s="448" t="s">
        <v>99</v>
      </c>
      <c r="I84" s="448" t="s">
        <v>240</v>
      </c>
    </row>
    <row r="85" spans="1:9" ht="30" customHeight="1">
      <c r="A85" s="737"/>
      <c r="B85" s="450">
        <v>0.06</v>
      </c>
      <c r="C85" s="449" t="s">
        <v>325</v>
      </c>
      <c r="D85" s="449" t="s">
        <v>325</v>
      </c>
      <c r="E85" s="449" t="s">
        <v>325</v>
      </c>
      <c r="F85" s="449" t="s">
        <v>325</v>
      </c>
      <c r="G85" s="451" t="s">
        <v>325</v>
      </c>
      <c r="H85" s="449" t="s">
        <v>325</v>
      </c>
      <c r="I85" s="451" t="s">
        <v>325</v>
      </c>
    </row>
    <row r="86" spans="1:9" ht="80.25" customHeight="1">
      <c r="A86" s="447" t="s">
        <v>267</v>
      </c>
      <c r="B86" s="989" t="s">
        <v>325</v>
      </c>
      <c r="C86" s="990"/>
      <c r="D86" s="989" t="s">
        <v>325</v>
      </c>
      <c r="E86" s="990"/>
      <c r="F86" s="989" t="s">
        <v>325</v>
      </c>
      <c r="G86" s="990"/>
      <c r="H86" s="989" t="s">
        <v>325</v>
      </c>
      <c r="I86" s="990"/>
    </row>
    <row r="87" spans="1:9" ht="80.25" customHeight="1">
      <c r="A87" s="447" t="s">
        <v>268</v>
      </c>
      <c r="B87" s="989" t="s">
        <v>325</v>
      </c>
      <c r="C87" s="991"/>
      <c r="D87" s="989" t="s">
        <v>325</v>
      </c>
      <c r="E87" s="991"/>
      <c r="F87" s="989" t="s">
        <v>325</v>
      </c>
      <c r="G87" s="991"/>
      <c r="H87" s="989" t="s">
        <v>325</v>
      </c>
      <c r="I87" s="991"/>
    </row>
    <row r="88" spans="1:9" ht="29.25" customHeight="1">
      <c r="A88" s="736" t="s">
        <v>199</v>
      </c>
      <c r="B88" s="448" t="s">
        <v>99</v>
      </c>
      <c r="C88" s="448" t="s">
        <v>240</v>
      </c>
      <c r="D88" s="448" t="s">
        <v>99</v>
      </c>
      <c r="E88" s="448" t="s">
        <v>240</v>
      </c>
      <c r="F88" s="448" t="s">
        <v>99</v>
      </c>
      <c r="G88" s="448" t="s">
        <v>240</v>
      </c>
      <c r="H88" s="448" t="s">
        <v>99</v>
      </c>
      <c r="I88" s="448" t="s">
        <v>240</v>
      </c>
    </row>
    <row r="89" spans="1:9" ht="29.25" customHeight="1">
      <c r="A89" s="737"/>
      <c r="B89" s="450">
        <v>0.05</v>
      </c>
      <c r="C89" s="449" t="s">
        <v>325</v>
      </c>
      <c r="D89" s="449" t="s">
        <v>325</v>
      </c>
      <c r="E89" s="449" t="s">
        <v>325</v>
      </c>
      <c r="F89" s="449" t="s">
        <v>325</v>
      </c>
      <c r="G89" s="451" t="s">
        <v>325</v>
      </c>
      <c r="H89" s="449" t="s">
        <v>325</v>
      </c>
      <c r="I89" s="451" t="s">
        <v>325</v>
      </c>
    </row>
    <row r="90" spans="1:9" ht="80.25" customHeight="1">
      <c r="A90" s="447" t="s">
        <v>267</v>
      </c>
      <c r="B90" s="989" t="s">
        <v>325</v>
      </c>
      <c r="C90" s="990"/>
      <c r="D90" s="989" t="s">
        <v>325</v>
      </c>
      <c r="E90" s="990"/>
      <c r="F90" s="989" t="s">
        <v>325</v>
      </c>
      <c r="G90" s="990"/>
      <c r="H90" s="989" t="s">
        <v>325</v>
      </c>
      <c r="I90" s="990"/>
    </row>
    <row r="91" spans="1:9" ht="80.25" customHeight="1">
      <c r="A91" s="447" t="s">
        <v>268</v>
      </c>
      <c r="B91" s="989" t="s">
        <v>325</v>
      </c>
      <c r="C91" s="991"/>
      <c r="D91" s="989" t="s">
        <v>325</v>
      </c>
      <c r="E91" s="991"/>
      <c r="F91" s="989" t="s">
        <v>325</v>
      </c>
      <c r="G91" s="991"/>
      <c r="H91" s="989" t="s">
        <v>325</v>
      </c>
      <c r="I91" s="991"/>
    </row>
    <row r="92" spans="1:9" ht="25.35" customHeight="1">
      <c r="A92" s="736" t="s">
        <v>200</v>
      </c>
      <c r="B92" s="448" t="s">
        <v>99</v>
      </c>
      <c r="C92" s="448" t="s">
        <v>240</v>
      </c>
      <c r="D92" s="448" t="s">
        <v>99</v>
      </c>
      <c r="E92" s="448" t="s">
        <v>240</v>
      </c>
      <c r="F92" s="448" t="s">
        <v>99</v>
      </c>
      <c r="G92" s="448" t="s">
        <v>240</v>
      </c>
      <c r="H92" s="448" t="s">
        <v>99</v>
      </c>
      <c r="I92" s="448" t="s">
        <v>240</v>
      </c>
    </row>
    <row r="93" spans="1:9" ht="25.35" customHeight="1">
      <c r="A93" s="737"/>
      <c r="B93" s="450">
        <v>0.05</v>
      </c>
      <c r="C93" s="449" t="s">
        <v>325</v>
      </c>
      <c r="D93" s="449" t="s">
        <v>325</v>
      </c>
      <c r="E93" s="449" t="s">
        <v>325</v>
      </c>
      <c r="F93" s="449" t="s">
        <v>325</v>
      </c>
      <c r="G93" s="451" t="s">
        <v>325</v>
      </c>
      <c r="H93" s="449" t="s">
        <v>325</v>
      </c>
      <c r="I93" s="451" t="s">
        <v>325</v>
      </c>
    </row>
    <row r="94" spans="1:9" ht="80.25" customHeight="1">
      <c r="A94" s="447" t="s">
        <v>267</v>
      </c>
      <c r="B94" s="989" t="s">
        <v>325</v>
      </c>
      <c r="C94" s="990"/>
      <c r="D94" s="989" t="s">
        <v>325</v>
      </c>
      <c r="E94" s="990"/>
      <c r="F94" s="989" t="s">
        <v>325</v>
      </c>
      <c r="G94" s="990"/>
      <c r="H94" s="989" t="s">
        <v>325</v>
      </c>
      <c r="I94" s="990"/>
    </row>
    <row r="95" spans="1:9" ht="80.25" customHeight="1">
      <c r="A95" s="447" t="s">
        <v>268</v>
      </c>
      <c r="B95" s="989" t="s">
        <v>325</v>
      </c>
      <c r="C95" s="991"/>
      <c r="D95" s="989" t="s">
        <v>325</v>
      </c>
      <c r="E95" s="991"/>
      <c r="F95" s="989" t="s">
        <v>325</v>
      </c>
      <c r="G95" s="991"/>
      <c r="H95" s="989" t="s">
        <v>325</v>
      </c>
      <c r="I95" s="991"/>
    </row>
    <row r="96" spans="1:9" ht="25.35" customHeight="1">
      <c r="A96" s="736" t="s">
        <v>201</v>
      </c>
      <c r="B96" s="448" t="s">
        <v>99</v>
      </c>
      <c r="C96" s="448" t="s">
        <v>240</v>
      </c>
      <c r="D96" s="448" t="s">
        <v>99</v>
      </c>
      <c r="E96" s="448" t="s">
        <v>240</v>
      </c>
      <c r="F96" s="448" t="s">
        <v>99</v>
      </c>
      <c r="G96" s="448" t="s">
        <v>240</v>
      </c>
      <c r="H96" s="448" t="s">
        <v>99</v>
      </c>
      <c r="I96" s="448" t="s">
        <v>240</v>
      </c>
    </row>
    <row r="97" spans="1:9" ht="25.35" customHeight="1">
      <c r="A97" s="737"/>
      <c r="B97" s="450">
        <v>0.06</v>
      </c>
      <c r="C97" s="449" t="s">
        <v>325</v>
      </c>
      <c r="D97" s="449" t="s">
        <v>325</v>
      </c>
      <c r="E97" s="449" t="s">
        <v>325</v>
      </c>
      <c r="F97" s="449" t="s">
        <v>325</v>
      </c>
      <c r="G97" s="451" t="s">
        <v>325</v>
      </c>
      <c r="H97" s="449" t="s">
        <v>325</v>
      </c>
      <c r="I97" s="451" t="s">
        <v>325</v>
      </c>
    </row>
    <row r="98" spans="1:9" ht="80.25" customHeight="1">
      <c r="A98" s="447" t="s">
        <v>267</v>
      </c>
      <c r="B98" s="989" t="s">
        <v>325</v>
      </c>
      <c r="C98" s="990"/>
      <c r="D98" s="989" t="s">
        <v>325</v>
      </c>
      <c r="E98" s="990"/>
      <c r="F98" s="989" t="s">
        <v>325</v>
      </c>
      <c r="G98" s="990"/>
      <c r="H98" s="989" t="s">
        <v>325</v>
      </c>
      <c r="I98" s="990"/>
    </row>
    <row r="99" spans="1:9" ht="80.25" customHeight="1">
      <c r="A99" s="447" t="s">
        <v>268</v>
      </c>
      <c r="B99" s="989" t="s">
        <v>325</v>
      </c>
      <c r="C99" s="991"/>
      <c r="D99" s="989" t="s">
        <v>325</v>
      </c>
      <c r="E99" s="991"/>
      <c r="F99" s="989" t="s">
        <v>325</v>
      </c>
      <c r="G99" s="991"/>
      <c r="H99" s="989" t="s">
        <v>325</v>
      </c>
      <c r="I99" s="991"/>
    </row>
    <row r="100" spans="1:9" ht="25.35" customHeight="1">
      <c r="A100" s="736" t="s">
        <v>204</v>
      </c>
      <c r="B100" s="448" t="s">
        <v>99</v>
      </c>
      <c r="C100" s="448" t="s">
        <v>240</v>
      </c>
      <c r="D100" s="448" t="s">
        <v>99</v>
      </c>
      <c r="E100" s="448" t="s">
        <v>240</v>
      </c>
      <c r="F100" s="448" t="s">
        <v>99</v>
      </c>
      <c r="G100" s="448" t="s">
        <v>240</v>
      </c>
      <c r="H100" s="448" t="s">
        <v>99</v>
      </c>
      <c r="I100" s="448" t="s">
        <v>240</v>
      </c>
    </row>
    <row r="101" spans="1:9" ht="25.35" customHeight="1">
      <c r="A101" s="737"/>
      <c r="B101" s="450">
        <v>7.0000000000000007E-2</v>
      </c>
      <c r="C101" s="449" t="s">
        <v>325</v>
      </c>
      <c r="D101" s="449" t="s">
        <v>325</v>
      </c>
      <c r="E101" s="449" t="s">
        <v>325</v>
      </c>
      <c r="F101" s="449" t="s">
        <v>325</v>
      </c>
      <c r="G101" s="451" t="s">
        <v>325</v>
      </c>
      <c r="H101" s="449" t="s">
        <v>325</v>
      </c>
      <c r="I101" s="451" t="s">
        <v>325</v>
      </c>
    </row>
    <row r="102" spans="1:9" ht="80.25" customHeight="1">
      <c r="A102" s="447" t="s">
        <v>267</v>
      </c>
      <c r="B102" s="989" t="s">
        <v>325</v>
      </c>
      <c r="C102" s="990"/>
      <c r="D102" s="989" t="s">
        <v>325</v>
      </c>
      <c r="E102" s="990"/>
      <c r="F102" s="989" t="s">
        <v>325</v>
      </c>
      <c r="G102" s="990"/>
      <c r="H102" s="989" t="s">
        <v>325</v>
      </c>
      <c r="I102" s="990"/>
    </row>
    <row r="103" spans="1:9" ht="80.25" customHeight="1">
      <c r="A103" s="447" t="s">
        <v>268</v>
      </c>
      <c r="B103" s="989" t="s">
        <v>325</v>
      </c>
      <c r="C103" s="991"/>
      <c r="D103" s="989" t="s">
        <v>325</v>
      </c>
      <c r="E103" s="991"/>
      <c r="F103" s="989" t="s">
        <v>325</v>
      </c>
      <c r="G103" s="991"/>
      <c r="H103" s="989" t="s">
        <v>325</v>
      </c>
      <c r="I103" s="991"/>
    </row>
    <row r="104" spans="1:9" ht="25.35" customHeight="1">
      <c r="A104" s="736" t="s">
        <v>205</v>
      </c>
      <c r="B104" s="448" t="s">
        <v>99</v>
      </c>
      <c r="C104" s="448" t="s">
        <v>240</v>
      </c>
      <c r="D104" s="448" t="s">
        <v>99</v>
      </c>
      <c r="E104" s="448" t="s">
        <v>240</v>
      </c>
      <c r="F104" s="448" t="s">
        <v>99</v>
      </c>
      <c r="G104" s="448" t="s">
        <v>240</v>
      </c>
      <c r="H104" s="448" t="s">
        <v>99</v>
      </c>
      <c r="I104" s="448" t="s">
        <v>240</v>
      </c>
    </row>
    <row r="105" spans="1:9" ht="25.35" customHeight="1">
      <c r="A105" s="737"/>
      <c r="B105" s="450">
        <v>0.05</v>
      </c>
      <c r="C105" s="449" t="s">
        <v>325</v>
      </c>
      <c r="D105" s="449" t="s">
        <v>325</v>
      </c>
      <c r="E105" s="449" t="s">
        <v>325</v>
      </c>
      <c r="F105" s="449" t="s">
        <v>325</v>
      </c>
      <c r="G105" s="451" t="s">
        <v>325</v>
      </c>
      <c r="H105" s="449" t="s">
        <v>325</v>
      </c>
      <c r="I105" s="451" t="s">
        <v>325</v>
      </c>
    </row>
    <row r="106" spans="1:9" ht="80.25" customHeight="1">
      <c r="A106" s="447" t="s">
        <v>267</v>
      </c>
      <c r="B106" s="989" t="s">
        <v>325</v>
      </c>
      <c r="C106" s="990"/>
      <c r="D106" s="989" t="s">
        <v>325</v>
      </c>
      <c r="E106" s="990"/>
      <c r="F106" s="989" t="s">
        <v>325</v>
      </c>
      <c r="G106" s="990"/>
      <c r="H106" s="989" t="s">
        <v>325</v>
      </c>
      <c r="I106" s="990"/>
    </row>
    <row r="107" spans="1:9" ht="80.25" customHeight="1">
      <c r="A107" s="447" t="s">
        <v>268</v>
      </c>
      <c r="B107" s="989" t="s">
        <v>325</v>
      </c>
      <c r="C107" s="991"/>
      <c r="D107" s="989" t="s">
        <v>325</v>
      </c>
      <c r="E107" s="991"/>
      <c r="F107" s="989" t="s">
        <v>325</v>
      </c>
      <c r="G107" s="991"/>
      <c r="H107" s="989" t="s">
        <v>325</v>
      </c>
      <c r="I107" s="991"/>
    </row>
    <row r="108" spans="1:9" ht="25.35" customHeight="1">
      <c r="A108" s="736" t="s">
        <v>206</v>
      </c>
      <c r="B108" s="448" t="s">
        <v>99</v>
      </c>
      <c r="C108" s="448" t="s">
        <v>240</v>
      </c>
      <c r="D108" s="448" t="s">
        <v>99</v>
      </c>
      <c r="E108" s="448" t="s">
        <v>240</v>
      </c>
      <c r="F108" s="448" t="s">
        <v>99</v>
      </c>
      <c r="G108" s="448" t="s">
        <v>240</v>
      </c>
      <c r="H108" s="448" t="s">
        <v>99</v>
      </c>
      <c r="I108" s="448" t="s">
        <v>240</v>
      </c>
    </row>
    <row r="109" spans="1:9" ht="25.35" customHeight="1">
      <c r="A109" s="737"/>
      <c r="B109" s="450">
        <v>0.06</v>
      </c>
      <c r="C109" s="449" t="s">
        <v>325</v>
      </c>
      <c r="D109" s="449" t="s">
        <v>325</v>
      </c>
      <c r="E109" s="449" t="s">
        <v>325</v>
      </c>
      <c r="F109" s="449" t="s">
        <v>325</v>
      </c>
      <c r="G109" s="451" t="s">
        <v>325</v>
      </c>
      <c r="H109" s="449" t="s">
        <v>325</v>
      </c>
      <c r="I109" s="451" t="s">
        <v>325</v>
      </c>
    </row>
    <row r="110" spans="1:9" ht="80.25" customHeight="1">
      <c r="A110" s="447" t="s">
        <v>267</v>
      </c>
      <c r="B110" s="989" t="s">
        <v>325</v>
      </c>
      <c r="C110" s="990"/>
      <c r="D110" s="989" t="s">
        <v>325</v>
      </c>
      <c r="E110" s="990"/>
      <c r="F110" s="989" t="s">
        <v>325</v>
      </c>
      <c r="G110" s="990"/>
      <c r="H110" s="989" t="s">
        <v>325</v>
      </c>
      <c r="I110" s="990"/>
    </row>
    <row r="111" spans="1:9" ht="80.25" customHeight="1">
      <c r="A111" s="447" t="s">
        <v>268</v>
      </c>
      <c r="B111" s="989" t="s">
        <v>325</v>
      </c>
      <c r="C111" s="991"/>
      <c r="D111" s="989" t="s">
        <v>325</v>
      </c>
      <c r="E111" s="991"/>
      <c r="F111" s="989" t="s">
        <v>325</v>
      </c>
      <c r="G111" s="991"/>
      <c r="H111" s="989" t="s">
        <v>325</v>
      </c>
      <c r="I111" s="991"/>
    </row>
    <row r="112" spans="1:9" ht="25.35" customHeight="1">
      <c r="A112" s="736" t="s">
        <v>207</v>
      </c>
      <c r="B112" s="448" t="s">
        <v>99</v>
      </c>
      <c r="C112" s="448" t="s">
        <v>240</v>
      </c>
      <c r="D112" s="448" t="s">
        <v>99</v>
      </c>
      <c r="E112" s="448" t="s">
        <v>240</v>
      </c>
      <c r="F112" s="448" t="s">
        <v>99</v>
      </c>
      <c r="G112" s="448" t="s">
        <v>240</v>
      </c>
      <c r="H112" s="448" t="s">
        <v>99</v>
      </c>
      <c r="I112" s="448" t="s">
        <v>240</v>
      </c>
    </row>
    <row r="113" spans="1:9" ht="25.35" customHeight="1">
      <c r="A113" s="737"/>
      <c r="B113" s="450">
        <v>0.09</v>
      </c>
      <c r="C113" s="449" t="s">
        <v>325</v>
      </c>
      <c r="D113" s="449" t="s">
        <v>325</v>
      </c>
      <c r="E113" s="449" t="s">
        <v>325</v>
      </c>
      <c r="F113" s="449" t="s">
        <v>325</v>
      </c>
      <c r="G113" s="451" t="s">
        <v>325</v>
      </c>
      <c r="H113" s="449" t="s">
        <v>325</v>
      </c>
      <c r="I113" s="451" t="s">
        <v>325</v>
      </c>
    </row>
    <row r="114" spans="1:9" ht="80.25" customHeight="1">
      <c r="A114" s="447" t="s">
        <v>267</v>
      </c>
      <c r="B114" s="989" t="s">
        <v>325</v>
      </c>
      <c r="C114" s="990"/>
      <c r="D114" s="989" t="s">
        <v>325</v>
      </c>
      <c r="E114" s="990"/>
      <c r="F114" s="989" t="s">
        <v>325</v>
      </c>
      <c r="G114" s="990"/>
      <c r="H114" s="989" t="s">
        <v>325</v>
      </c>
      <c r="I114" s="990"/>
    </row>
    <row r="115" spans="1:9" ht="80.25" customHeight="1">
      <c r="A115" s="447" t="s">
        <v>268</v>
      </c>
      <c r="B115" s="989" t="s">
        <v>325</v>
      </c>
      <c r="C115" s="991"/>
      <c r="D115" s="989" t="s">
        <v>325</v>
      </c>
      <c r="E115" s="991"/>
      <c r="F115" s="989" t="s">
        <v>325</v>
      </c>
      <c r="G115" s="991"/>
      <c r="H115" s="989" t="s">
        <v>325</v>
      </c>
      <c r="I115" s="991"/>
    </row>
    <row r="116" spans="1:9" ht="17.100000000000001">
      <c r="A116" s="452" t="s">
        <v>272</v>
      </c>
      <c r="B116" s="453">
        <v>1</v>
      </c>
      <c r="C116" s="453">
        <v>0.15</v>
      </c>
      <c r="D116" s="453">
        <v>0</v>
      </c>
      <c r="E116" s="453">
        <v>0</v>
      </c>
      <c r="F116" s="453">
        <v>0</v>
      </c>
      <c r="G116" s="453">
        <v>0</v>
      </c>
      <c r="H116" s="453">
        <v>0</v>
      </c>
      <c r="I116" s="453">
        <v>0</v>
      </c>
    </row>
    <row r="121" spans="1:9" ht="37.5" customHeight="1"/>
    <row r="122" spans="1:9" ht="19.5" customHeight="1"/>
    <row r="123" spans="1:9" ht="19.5" customHeight="1"/>
    <row r="124" spans="1:9" ht="34.5" customHeight="1"/>
    <row r="125" spans="1:9" ht="15" customHeight="1"/>
    <row r="126" spans="1:9" ht="15.75" customHeight="1"/>
  </sheetData>
  <autoFilter ref="A33:I61" xr:uid="{00000000-0001-0000-0200-000000000000}">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pageMargins left="0.25" right="0.25" top="0.75" bottom="0.75" header="0.3" footer="0.3"/>
  <pageSetup scale="21"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CC53A-2598-9945-92D3-1E121B16E77C}">
  <sheetPr>
    <tabColor theme="5" tint="0.59999389629810485"/>
    <pageSetUpPr fitToPage="1"/>
  </sheetPr>
  <dimension ref="A1:L27"/>
  <sheetViews>
    <sheetView zoomScale="115" zoomScaleNormal="115" workbookViewId="0">
      <selection activeCell="B22" sqref="B22"/>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0.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80</v>
      </c>
      <c r="E8" s="672"/>
      <c r="F8" s="672"/>
      <c r="G8" s="672"/>
      <c r="H8" s="673"/>
      <c r="I8" s="667" t="s">
        <v>280</v>
      </c>
      <c r="J8" s="670"/>
      <c r="K8" s="671" t="s">
        <v>85</v>
      </c>
      <c r="L8" s="673"/>
    </row>
    <row r="9" spans="1:12" ht="15.75" customHeight="1">
      <c r="A9" s="674" t="s">
        <v>281</v>
      </c>
      <c r="B9" s="675"/>
      <c r="C9" s="675"/>
      <c r="D9" s="675"/>
      <c r="E9" s="668"/>
      <c r="F9" s="668"/>
      <c r="G9" s="668"/>
      <c r="H9" s="668"/>
      <c r="I9" s="668"/>
      <c r="J9" s="668"/>
      <c r="K9" s="668"/>
      <c r="L9" s="669"/>
    </row>
    <row r="10" spans="1:12" ht="15.75" customHeight="1">
      <c r="A10" s="677" t="s">
        <v>414</v>
      </c>
      <c r="B10" s="677"/>
      <c r="C10" s="677"/>
      <c r="D10" s="677"/>
      <c r="E10" s="685" t="e">
        <f>+[1]ACTIVIDAD_6!B11</f>
        <v>#REF!</v>
      </c>
      <c r="F10" s="685"/>
      <c r="G10" s="685"/>
      <c r="H10" s="685"/>
      <c r="I10" s="685"/>
      <c r="J10" s="685"/>
      <c r="K10" s="685"/>
      <c r="L10" s="685"/>
    </row>
    <row r="11" spans="1:12" ht="34.5" customHeight="1">
      <c r="A11" s="679" t="s">
        <v>282</v>
      </c>
      <c r="B11" s="680"/>
      <c r="C11" s="680"/>
      <c r="D11" s="669"/>
      <c r="E11" s="684" t="e">
        <f>+[1]ACTIVIDAD_6!I15</f>
        <v>#REF!</v>
      </c>
      <c r="F11" s="685"/>
      <c r="G11" s="685"/>
      <c r="H11" s="685"/>
      <c r="I11" s="685"/>
      <c r="J11" s="685"/>
      <c r="K11" s="685"/>
      <c r="L11" s="686"/>
    </row>
    <row r="12" spans="1:12" ht="47.25" customHeight="1">
      <c r="A12" s="667" t="s">
        <v>283</v>
      </c>
      <c r="B12" s="668"/>
      <c r="C12" s="668"/>
      <c r="D12" s="670"/>
      <c r="E12" s="684" t="s">
        <v>415</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18</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748">
        <v>0.01</v>
      </c>
      <c r="E16" s="749"/>
      <c r="F16" s="749"/>
      <c r="G16" s="749"/>
      <c r="H16" s="750"/>
      <c r="I16" s="667" t="s">
        <v>235</v>
      </c>
      <c r="J16" s="670"/>
      <c r="K16" s="671" t="s">
        <v>23</v>
      </c>
      <c r="L16" s="673"/>
    </row>
    <row r="17" spans="1:12" ht="27.6" customHeight="1">
      <c r="A17" s="667" t="s">
        <v>291</v>
      </c>
      <c r="B17" s="668"/>
      <c r="C17" s="670"/>
      <c r="D17" s="671"/>
      <c r="E17" s="672"/>
      <c r="F17" s="672"/>
      <c r="G17" s="672"/>
      <c r="H17" s="673"/>
      <c r="I17" s="691"/>
      <c r="J17" s="693"/>
      <c r="K17" s="693"/>
      <c r="L17" s="692"/>
    </row>
    <row r="18" spans="1:12" ht="12" customHeight="1">
      <c r="A18" s="309" t="s">
        <v>292</v>
      </c>
      <c r="B18" s="309" t="s">
        <v>293</v>
      </c>
      <c r="C18" s="667" t="s">
        <v>294</v>
      </c>
      <c r="D18" s="668"/>
      <c r="E18" s="668"/>
      <c r="F18" s="668"/>
      <c r="G18" s="670"/>
      <c r="H18" s="667" t="s">
        <v>295</v>
      </c>
      <c r="I18" s="670"/>
      <c r="J18" s="667" t="s">
        <v>296</v>
      </c>
      <c r="K18" s="670"/>
      <c r="L18" s="309" t="s">
        <v>297</v>
      </c>
    </row>
    <row r="19" spans="1:12" ht="39.75" customHeight="1">
      <c r="A19" s="303">
        <v>1</v>
      </c>
      <c r="B19" s="304" t="s">
        <v>298</v>
      </c>
      <c r="C19" s="671" t="s">
        <v>416</v>
      </c>
      <c r="D19" s="672"/>
      <c r="E19" s="672"/>
      <c r="F19" s="672"/>
      <c r="G19" s="673"/>
      <c r="H19" s="671" t="s">
        <v>417</v>
      </c>
      <c r="I19" s="673"/>
      <c r="J19" s="691" t="s">
        <v>22</v>
      </c>
      <c r="K19" s="692"/>
      <c r="L19" s="304" t="s">
        <v>418</v>
      </c>
    </row>
    <row r="20" spans="1:12" ht="46.5" customHeight="1">
      <c r="A20" s="303">
        <v>2</v>
      </c>
      <c r="B20" s="304" t="s">
        <v>298</v>
      </c>
      <c r="C20" s="671" t="s">
        <v>419</v>
      </c>
      <c r="D20" s="672"/>
      <c r="E20" s="672"/>
      <c r="F20" s="672"/>
      <c r="G20" s="673"/>
      <c r="H20" s="671" t="s">
        <v>420</v>
      </c>
      <c r="I20" s="673"/>
      <c r="J20" s="691" t="s">
        <v>22</v>
      </c>
      <c r="K20" s="692"/>
      <c r="L20" s="304" t="s">
        <v>421</v>
      </c>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751" t="s">
        <v>422</v>
      </c>
      <c r="C22" s="752"/>
      <c r="D22" s="752"/>
      <c r="E22" s="752"/>
      <c r="F22" s="752"/>
      <c r="G22" s="752"/>
      <c r="H22" s="752"/>
      <c r="I22" s="752"/>
      <c r="J22" s="752"/>
      <c r="K22" s="753"/>
      <c r="L22" s="304" t="s">
        <v>22</v>
      </c>
    </row>
    <row r="23" spans="1:12" ht="15.75" customHeight="1">
      <c r="A23" s="667" t="s">
        <v>304</v>
      </c>
      <c r="B23" s="668"/>
      <c r="C23" s="668"/>
      <c r="D23" s="668"/>
      <c r="E23" s="668"/>
      <c r="F23" s="675"/>
      <c r="G23" s="675"/>
      <c r="H23" s="668"/>
      <c r="I23" s="675"/>
      <c r="J23" s="675"/>
      <c r="K23" s="668"/>
      <c r="L23" s="690"/>
    </row>
    <row r="24" spans="1:12" ht="26.25" customHeight="1">
      <c r="A24" s="667" t="s">
        <v>305</v>
      </c>
      <c r="B24" s="668"/>
      <c r="C24" s="670"/>
      <c r="D24" s="671">
        <v>0</v>
      </c>
      <c r="E24" s="672"/>
      <c r="F24" s="677" t="s">
        <v>306</v>
      </c>
      <c r="G24" s="677"/>
      <c r="H24" s="318">
        <v>2025</v>
      </c>
      <c r="I24" s="677" t="s">
        <v>307</v>
      </c>
      <c r="J24" s="677"/>
      <c r="K24" s="307" t="s">
        <v>18</v>
      </c>
      <c r="L24" s="317" t="s">
        <v>423</v>
      </c>
    </row>
    <row r="25" spans="1:12" ht="35.25" customHeight="1">
      <c r="A25" s="667" t="s">
        <v>309</v>
      </c>
      <c r="B25" s="668"/>
      <c r="C25" s="670"/>
      <c r="D25" s="671"/>
      <c r="E25" s="672"/>
      <c r="F25" s="696"/>
      <c r="G25" s="696"/>
      <c r="H25" s="672"/>
      <c r="I25" s="696"/>
      <c r="J25" s="696"/>
      <c r="K25" s="672"/>
      <c r="L25" s="697"/>
    </row>
    <row r="26" spans="1:12" ht="29.25" customHeight="1">
      <c r="A26" s="667" t="s">
        <v>311</v>
      </c>
      <c r="B26" s="668"/>
      <c r="C26" s="670"/>
      <c r="D26" s="691"/>
      <c r="E26" s="693"/>
      <c r="F26" s="693"/>
      <c r="G26" s="693"/>
      <c r="H26" s="693"/>
      <c r="I26" s="693"/>
      <c r="J26" s="693"/>
      <c r="K26" s="693"/>
      <c r="L26" s="692"/>
    </row>
    <row r="27" spans="1:12" ht="22.5"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H17"/>
    <mergeCell ref="I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1D0E6-67BA-406B-A4B5-FBE570FF955C}">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84</v>
      </c>
      <c r="E8" s="672"/>
      <c r="F8" s="672"/>
      <c r="G8" s="672"/>
      <c r="H8" s="673"/>
      <c r="I8" s="667" t="s">
        <v>280</v>
      </c>
      <c r="J8" s="670"/>
      <c r="K8" s="671" t="s">
        <v>81</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ACTIVIDAD_7!B11</f>
        <v>Fortalecer el 100% de los controles asociados al proceso de gestión financiera</v>
      </c>
      <c r="F10" s="678"/>
      <c r="G10" s="678"/>
      <c r="H10" s="678"/>
      <c r="I10" s="678"/>
      <c r="J10" s="678"/>
      <c r="K10" s="678"/>
      <c r="L10" s="678"/>
    </row>
    <row r="11" spans="1:12" ht="34.5" customHeight="1">
      <c r="A11" s="679" t="s">
        <v>282</v>
      </c>
      <c r="B11" s="680"/>
      <c r="C11" s="680"/>
      <c r="D11" s="669"/>
      <c r="E11" s="681" t="str">
        <f>ACTIVIDAD_7!I15</f>
        <v>Porcentaje de controles fortalecidos en el proceso de gestión financiera.</v>
      </c>
      <c r="F11" s="682"/>
      <c r="G11" s="682"/>
      <c r="H11" s="682"/>
      <c r="I11" s="682"/>
      <c r="J11" s="682"/>
      <c r="K11" s="682"/>
      <c r="L11" s="683"/>
    </row>
    <row r="12" spans="1:12" ht="47.25" customHeight="1">
      <c r="A12" s="667" t="s">
        <v>283</v>
      </c>
      <c r="B12" s="668"/>
      <c r="C12" s="668"/>
      <c r="D12" s="670"/>
      <c r="E12" s="684" t="s">
        <v>424</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v>1</v>
      </c>
      <c r="E16" s="688"/>
      <c r="F16" s="688"/>
      <c r="G16" s="688"/>
      <c r="H16" s="689"/>
      <c r="I16" s="667" t="s">
        <v>235</v>
      </c>
      <c r="J16" s="670"/>
      <c r="K16" s="671" t="s">
        <v>23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425</v>
      </c>
      <c r="D19" s="672"/>
      <c r="E19" s="672"/>
      <c r="F19" s="672"/>
      <c r="G19" s="673"/>
      <c r="H19" s="671" t="s">
        <v>426</v>
      </c>
      <c r="I19" s="673"/>
      <c r="J19" s="691" t="s">
        <v>22</v>
      </c>
      <c r="K19" s="692"/>
      <c r="L19" s="304" t="s">
        <v>427</v>
      </c>
    </row>
    <row r="20" spans="1:12" ht="62.25" customHeight="1">
      <c r="A20" s="303">
        <v>2</v>
      </c>
      <c r="B20" s="304" t="s">
        <v>298</v>
      </c>
      <c r="C20" s="671" t="s">
        <v>428</v>
      </c>
      <c r="D20" s="672"/>
      <c r="E20" s="672"/>
      <c r="F20" s="672"/>
      <c r="G20" s="673"/>
      <c r="H20" s="671" t="s">
        <v>429</v>
      </c>
      <c r="I20" s="673"/>
      <c r="J20" s="691" t="s">
        <v>22</v>
      </c>
      <c r="K20" s="692"/>
      <c r="L20" s="304" t="s">
        <v>430</v>
      </c>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431</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f>ACTIVIDAD_7!B36</f>
        <v>1</v>
      </c>
      <c r="E24" s="672"/>
      <c r="F24" s="677" t="s">
        <v>306</v>
      </c>
      <c r="G24" s="677"/>
      <c r="H24" s="318">
        <v>2024</v>
      </c>
      <c r="I24" s="677" t="s">
        <v>307</v>
      </c>
      <c r="J24" s="677"/>
      <c r="K24" s="695" t="s">
        <v>432</v>
      </c>
      <c r="L24" s="695"/>
    </row>
    <row r="25" spans="1:12" ht="26.25" customHeight="1">
      <c r="A25" s="667" t="s">
        <v>309</v>
      </c>
      <c r="B25" s="668"/>
      <c r="C25" s="670"/>
      <c r="D25" s="671" t="s">
        <v>433</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CFF53A4-578F-4114-9018-D7EA37A2DB0B}">
          <x14:formula1>
            <xm:f>Datos!$A$2:$A$5</xm:f>
          </x14:formula1>
          <xm:sqref>D6:H6</xm:sqref>
        </x14:dataValidation>
        <x14:dataValidation type="list" allowBlank="1" showInputMessage="1" showErrorMessage="1" xr:uid="{FCFBBFB4-0D4A-4D05-85F4-E8B873F3037B}">
          <x14:formula1>
            <xm:f>Datos!$B$2:$B$6</xm:f>
          </x14:formula1>
          <xm:sqref>K6:L6</xm:sqref>
        </x14:dataValidation>
        <x14:dataValidation type="list" allowBlank="1" showInputMessage="1" showErrorMessage="1" xr:uid="{C73E7628-1BCA-442F-8DE1-729CD6972343}">
          <x14:formula1>
            <xm:f>Datos!$C$2:$C$3</xm:f>
          </x14:formula1>
          <xm:sqref>D7:H7</xm:sqref>
        </x14:dataValidation>
        <x14:dataValidation type="list" allowBlank="1" showInputMessage="1" showErrorMessage="1" xr:uid="{B774BAA1-7EA3-4AE8-B9E8-8A65315B77C4}">
          <x14:formula1>
            <xm:f>Datos!$D$2:$D$7</xm:f>
          </x14:formula1>
          <xm:sqref>K7:L7</xm:sqref>
        </x14:dataValidation>
        <x14:dataValidation type="list" allowBlank="1" showInputMessage="1" showErrorMessage="1" xr:uid="{38DB75AA-D470-491F-A045-93843F873786}">
          <x14:formula1>
            <xm:f>Datos!$E$2:$E$23</xm:f>
          </x14:formula1>
          <xm:sqref>D8:H8</xm:sqref>
        </x14:dataValidation>
        <x14:dataValidation type="list" allowBlank="1" showInputMessage="1" showErrorMessage="1" xr:uid="{C4E3B748-E93B-406F-AC09-6E78E10D8E2C}">
          <x14:formula1>
            <xm:f>Datos!$F$2:$F$18</xm:f>
          </x14:formula1>
          <xm:sqref>K8:L8</xm:sqref>
        </x14:dataValidation>
        <x14:dataValidation type="list" allowBlank="1" showInputMessage="1" showErrorMessage="1" xr:uid="{5A07E05D-B78C-4C19-94A0-6AC162AE0890}">
          <x14:formula1>
            <xm:f>Datos!$G$2:$G$8</xm:f>
          </x14:formula1>
          <xm:sqref>K13:L13</xm:sqref>
        </x14:dataValidation>
        <x14:dataValidation type="list" allowBlank="1" showInputMessage="1" showErrorMessage="1" xr:uid="{4B821283-16EE-4E75-824D-4AC788CBD574}">
          <x14:formula1>
            <xm:f>Datos!$H$2:$H$3</xm:f>
          </x14:formula1>
          <xm:sqref>D15:H15</xm:sqref>
        </x14:dataValidation>
        <x14:dataValidation type="list" allowBlank="1" showInputMessage="1" showErrorMessage="1" xr:uid="{68FD5777-14F7-40E8-8262-9E6424A0885D}">
          <x14:formula1>
            <xm:f>Datos!$I$2:$I$7</xm:f>
          </x14:formula1>
          <xm:sqref>K15:L15</xm:sqref>
        </x14:dataValidation>
        <x14:dataValidation type="list" allowBlank="1" showInputMessage="1" showErrorMessage="1" xr:uid="{769754AA-0122-4ED8-9E23-1FAE9EF7BC98}">
          <x14:formula1>
            <xm:f>Datos!$J$2:$J$5</xm:f>
          </x14:formula1>
          <xm:sqref>K16:L16</xm:sqref>
        </x14:dataValidation>
        <x14:dataValidation type="list" allowBlank="1" showInputMessage="1" showErrorMessage="1" xr:uid="{CBFDCCB2-8C0B-4009-8F59-C3D8355E180F}">
          <x14:formula1>
            <xm:f>Datos!$K$2:$K$4</xm:f>
          </x14:formula1>
          <xm:sqref>L22</xm:sqref>
        </x14:dataValidation>
        <x14:dataValidation type="list" allowBlank="1" showInputMessage="1" showErrorMessage="1" xr:uid="{318484A7-335D-4F7A-AEAE-95416006AF0F}">
          <x14:formula1>
            <xm:f>Datos!$K$2:$K$3</xm:f>
          </x14:formula1>
          <xm:sqref>J19:K20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B1AF6-CB1E-4230-8132-5FFE73A0CAE2}">
  <sheetPr>
    <tabColor theme="5" tint="0.59999389629810485"/>
    <pageSetUpPr fitToPage="1"/>
  </sheetPr>
  <dimension ref="A1:O126"/>
  <sheetViews>
    <sheetView showGridLines="0" topLeftCell="A43" zoomScale="83" zoomScaleNormal="60" workbookViewId="0">
      <selection activeCell="D44" sqref="D44:E44"/>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6" customFormat="1" ht="32.25" customHeight="1" thickBot="1">
      <c r="A1" s="555"/>
      <c r="B1" s="558" t="s">
        <v>182</v>
      </c>
      <c r="C1" s="559"/>
      <c r="D1" s="559"/>
      <c r="E1" s="559"/>
      <c r="F1" s="559"/>
      <c r="G1" s="559"/>
      <c r="H1" s="559"/>
      <c r="I1" s="559"/>
      <c r="J1" s="559"/>
      <c r="K1" s="559"/>
      <c r="L1" s="560"/>
      <c r="M1" s="561" t="s">
        <v>183</v>
      </c>
      <c r="N1" s="562"/>
      <c r="O1" s="563"/>
    </row>
    <row r="2" spans="1:15" s="156" customFormat="1" ht="30.75" customHeight="1" thickBot="1">
      <c r="A2" s="556"/>
      <c r="B2" s="564" t="s">
        <v>184</v>
      </c>
      <c r="C2" s="565"/>
      <c r="D2" s="565"/>
      <c r="E2" s="565"/>
      <c r="F2" s="565"/>
      <c r="G2" s="565"/>
      <c r="H2" s="565"/>
      <c r="I2" s="565"/>
      <c r="J2" s="565"/>
      <c r="K2" s="565"/>
      <c r="L2" s="566"/>
      <c r="M2" s="561" t="s">
        <v>185</v>
      </c>
      <c r="N2" s="562"/>
      <c r="O2" s="563"/>
    </row>
    <row r="3" spans="1:15" s="156" customFormat="1" ht="24" customHeight="1" thickBot="1">
      <c r="A3" s="556"/>
      <c r="B3" s="564" t="s">
        <v>186</v>
      </c>
      <c r="C3" s="565"/>
      <c r="D3" s="565"/>
      <c r="E3" s="565"/>
      <c r="F3" s="565"/>
      <c r="G3" s="565"/>
      <c r="H3" s="565"/>
      <c r="I3" s="565"/>
      <c r="J3" s="565"/>
      <c r="K3" s="565"/>
      <c r="L3" s="566"/>
      <c r="M3" s="561" t="s">
        <v>187</v>
      </c>
      <c r="N3" s="562"/>
      <c r="O3" s="563"/>
    </row>
    <row r="4" spans="1:15" s="156" customFormat="1" ht="21.75" customHeight="1" thickBot="1">
      <c r="A4" s="557"/>
      <c r="B4" s="567" t="s">
        <v>188</v>
      </c>
      <c r="C4" s="568"/>
      <c r="D4" s="568"/>
      <c r="E4" s="568"/>
      <c r="F4" s="568"/>
      <c r="G4" s="568"/>
      <c r="H4" s="568"/>
      <c r="I4" s="568"/>
      <c r="J4" s="568"/>
      <c r="K4" s="568"/>
      <c r="L4" s="569"/>
      <c r="M4" s="561" t="s">
        <v>189</v>
      </c>
      <c r="N4" s="562"/>
      <c r="O4" s="563"/>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15"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15"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578" t="s">
        <v>209</v>
      </c>
      <c r="B11" s="581" t="s">
        <v>434</v>
      </c>
      <c r="C11" s="582"/>
      <c r="D11" s="582"/>
      <c r="E11" s="582"/>
      <c r="F11" s="582"/>
      <c r="G11" s="582"/>
      <c r="H11" s="582"/>
      <c r="I11" s="582"/>
      <c r="J11" s="582"/>
      <c r="K11" s="582"/>
      <c r="L11" s="582"/>
      <c r="M11" s="582"/>
      <c r="N11" s="582"/>
      <c r="O11" s="583"/>
    </row>
    <row r="12" spans="1:15" ht="15" customHeight="1">
      <c r="A12" s="579"/>
      <c r="B12" s="584"/>
      <c r="C12" s="585"/>
      <c r="D12" s="585"/>
      <c r="E12" s="585"/>
      <c r="F12" s="585"/>
      <c r="G12" s="585"/>
      <c r="H12" s="585"/>
      <c r="I12" s="585"/>
      <c r="J12" s="585"/>
      <c r="K12" s="585"/>
      <c r="L12" s="585"/>
      <c r="M12" s="585"/>
      <c r="N12" s="585"/>
      <c r="O12" s="586"/>
    </row>
    <row r="13" spans="1:15" ht="15" customHeight="1" thickBot="1">
      <c r="A13" s="580"/>
      <c r="B13" s="587"/>
      <c r="C13" s="588"/>
      <c r="D13" s="588"/>
      <c r="E13" s="588"/>
      <c r="F13" s="588"/>
      <c r="G13" s="588"/>
      <c r="H13" s="588"/>
      <c r="I13" s="588"/>
      <c r="J13" s="588"/>
      <c r="K13" s="588"/>
      <c r="L13" s="588"/>
      <c r="M13" s="588"/>
      <c r="N13" s="588"/>
      <c r="O13" s="589"/>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70" t="s">
        <v>212</v>
      </c>
      <c r="C15" s="570"/>
      <c r="D15" s="570"/>
      <c r="E15" s="570"/>
      <c r="F15" s="570"/>
      <c r="G15" s="571" t="s">
        <v>213</v>
      </c>
      <c r="H15" s="571"/>
      <c r="I15" s="572" t="s">
        <v>435</v>
      </c>
      <c r="J15" s="572"/>
      <c r="K15" s="572"/>
      <c r="L15" s="572"/>
      <c r="M15" s="572"/>
      <c r="N15" s="572"/>
      <c r="O15" s="572"/>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70" t="s">
        <v>216</v>
      </c>
      <c r="C17" s="570"/>
      <c r="D17" s="570"/>
      <c r="E17" s="570"/>
      <c r="F17" s="126" t="s">
        <v>217</v>
      </c>
      <c r="G17" s="574" t="s">
        <v>218</v>
      </c>
      <c r="H17" s="574"/>
      <c r="I17" s="574"/>
      <c r="J17" s="126" t="s">
        <v>219</v>
      </c>
      <c r="K17" s="570" t="s">
        <v>220</v>
      </c>
      <c r="L17" s="570"/>
      <c r="M17" s="570"/>
      <c r="N17" s="570"/>
      <c r="O17" s="570"/>
    </row>
    <row r="18" spans="1:15" ht="9" customHeight="1">
      <c r="A18" s="72"/>
      <c r="B18" s="69"/>
      <c r="C18" s="601"/>
      <c r="D18" s="601"/>
      <c r="E18" s="601"/>
      <c r="F18" s="601"/>
      <c r="G18" s="601"/>
      <c r="H18" s="601"/>
      <c r="I18" s="601"/>
      <c r="J18" s="601"/>
      <c r="K18" s="601"/>
      <c r="L18" s="601"/>
      <c r="M18" s="601"/>
      <c r="N18" s="601"/>
      <c r="O18" s="601"/>
    </row>
    <row r="20" spans="1:15" ht="16.5" customHeight="1" thickBot="1">
      <c r="A20" s="153"/>
      <c r="B20" s="154"/>
      <c r="C20" s="154"/>
      <c r="D20" s="154"/>
      <c r="E20" s="154"/>
      <c r="F20" s="154"/>
      <c r="G20" s="154"/>
      <c r="H20" s="154"/>
      <c r="I20" s="154"/>
      <c r="J20" s="154"/>
      <c r="K20" s="154"/>
      <c r="L20" s="154"/>
      <c r="M20" s="154"/>
      <c r="N20" s="154"/>
      <c r="O20" s="154"/>
    </row>
    <row r="21" spans="1:15" ht="32.1" customHeight="1" thickBot="1">
      <c r="A21" s="602" t="s">
        <v>221</v>
      </c>
      <c r="B21" s="603"/>
      <c r="C21" s="603"/>
      <c r="D21" s="603"/>
      <c r="E21" s="603"/>
      <c r="F21" s="603"/>
      <c r="G21" s="603"/>
      <c r="H21" s="603"/>
      <c r="I21" s="603"/>
      <c r="J21" s="603"/>
      <c r="K21" s="603"/>
      <c r="L21" s="603"/>
      <c r="M21" s="603"/>
      <c r="N21" s="603"/>
      <c r="O21" s="575"/>
    </row>
    <row r="22" spans="1:15" ht="32.1" customHeight="1" thickBot="1">
      <c r="A22" s="602" t="s">
        <v>222</v>
      </c>
      <c r="B22" s="603"/>
      <c r="C22" s="603"/>
      <c r="D22" s="603"/>
      <c r="E22" s="603"/>
      <c r="F22" s="603"/>
      <c r="G22" s="603"/>
      <c r="H22" s="603"/>
      <c r="I22" s="603"/>
      <c r="J22" s="603"/>
      <c r="K22" s="603"/>
      <c r="L22" s="603"/>
      <c r="M22" s="603"/>
      <c r="N22" s="603"/>
      <c r="O22" s="575"/>
    </row>
    <row r="23" spans="1:15"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row>
    <row r="24" spans="1:15" ht="32.1" customHeight="1">
      <c r="A24" s="90" t="s">
        <v>225</v>
      </c>
      <c r="B24" s="91">
        <v>677187000</v>
      </c>
      <c r="C24" s="91">
        <v>677187000</v>
      </c>
      <c r="D24" s="366">
        <v>677187000</v>
      </c>
      <c r="E24" s="91">
        <v>677187000</v>
      </c>
      <c r="F24" s="91"/>
      <c r="G24" s="91"/>
      <c r="H24" s="88"/>
      <c r="I24" s="88"/>
      <c r="J24" s="88"/>
      <c r="K24" s="88"/>
      <c r="L24" s="88"/>
      <c r="M24" s="88"/>
      <c r="N24" s="88">
        <f>SUM(B24:M24)</f>
        <v>2708748000</v>
      </c>
      <c r="O24" s="89"/>
    </row>
    <row r="25" spans="1:15" ht="32.1" customHeight="1">
      <c r="A25" s="90" t="s">
        <v>226</v>
      </c>
      <c r="B25" s="91"/>
      <c r="C25" s="91">
        <v>677079549</v>
      </c>
      <c r="D25" s="366">
        <v>677079549</v>
      </c>
      <c r="E25" s="91">
        <v>675633549</v>
      </c>
      <c r="F25" s="91"/>
      <c r="G25" s="91"/>
      <c r="H25" s="91"/>
      <c r="I25" s="91"/>
      <c r="J25" s="91"/>
      <c r="K25" s="91"/>
      <c r="L25" s="91"/>
      <c r="M25" s="91"/>
      <c r="N25" s="91"/>
      <c r="O25" s="125">
        <f>+(B25+C25+D25+E25+F25+G25+H25+I25+J25+K25+L25+M25)/N24</f>
        <v>0.74934716961489223</v>
      </c>
    </row>
    <row r="26" spans="1:15" ht="32.1" customHeight="1">
      <c r="A26" s="90" t="s">
        <v>227</v>
      </c>
      <c r="B26" s="91"/>
      <c r="C26" s="91">
        <v>13193333</v>
      </c>
      <c r="D26" s="366">
        <v>75930333</v>
      </c>
      <c r="E26" s="91">
        <v>145377177</v>
      </c>
      <c r="F26" s="91"/>
      <c r="G26" s="91"/>
      <c r="H26" s="91"/>
      <c r="I26" s="91"/>
      <c r="J26" s="91"/>
      <c r="K26" s="91"/>
      <c r="L26" s="91"/>
      <c r="M26" s="91"/>
      <c r="N26" s="91"/>
      <c r="O26" s="125"/>
    </row>
    <row r="27" spans="1:15" ht="32.1" customHeight="1">
      <c r="A27" s="90" t="s">
        <v>228</v>
      </c>
      <c r="B27" s="91"/>
      <c r="C27" s="91"/>
      <c r="D27" s="91">
        <v>23560000</v>
      </c>
      <c r="E27" s="91">
        <v>23560000</v>
      </c>
      <c r="F27" s="91"/>
      <c r="G27" s="91"/>
      <c r="H27" s="91"/>
      <c r="I27" s="91"/>
      <c r="J27" s="91"/>
      <c r="K27" s="91"/>
      <c r="L27" s="91"/>
      <c r="M27" s="91"/>
      <c r="N27" s="91"/>
      <c r="O27" s="92"/>
    </row>
    <row r="28" spans="1:15" ht="32.1" customHeight="1">
      <c r="A28" s="90" t="s">
        <v>229</v>
      </c>
      <c r="B28" s="91">
        <v>0</v>
      </c>
      <c r="C28" s="91"/>
      <c r="D28" s="91"/>
      <c r="E28" s="91"/>
      <c r="F28" s="91"/>
      <c r="G28" s="91"/>
      <c r="H28" s="91"/>
      <c r="I28" s="91"/>
      <c r="J28" s="91"/>
      <c r="K28" s="91"/>
      <c r="L28" s="91"/>
      <c r="M28" s="91"/>
      <c r="N28" s="91"/>
      <c r="O28" s="92"/>
    </row>
    <row r="29" spans="1:15" ht="32.1" customHeight="1">
      <c r="A29" s="93" t="s">
        <v>230</v>
      </c>
      <c r="B29" s="94">
        <v>0</v>
      </c>
      <c r="C29" s="94"/>
      <c r="D29" s="94">
        <v>23560000</v>
      </c>
      <c r="E29" s="94">
        <v>0</v>
      </c>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04" t="s">
        <v>231</v>
      </c>
      <c r="B33" s="605"/>
      <c r="C33" s="605"/>
      <c r="D33" s="605"/>
      <c r="E33" s="605"/>
      <c r="F33" s="605"/>
      <c r="G33" s="605"/>
      <c r="H33" s="605"/>
      <c r="I33" s="606"/>
      <c r="J33" s="100"/>
    </row>
    <row r="34" spans="1:10" ht="50.25" customHeight="1" thickBot="1">
      <c r="A34" s="109" t="s">
        <v>232</v>
      </c>
      <c r="B34" s="607" t="str">
        <f>+B11</f>
        <v>Fortalecer el 100% de los controles asociados al proceso de gestión financiera</v>
      </c>
      <c r="C34" s="608"/>
      <c r="D34" s="608"/>
      <c r="E34" s="608"/>
      <c r="F34" s="608"/>
      <c r="G34" s="608"/>
      <c r="H34" s="608"/>
      <c r="I34" s="609"/>
      <c r="J34" s="98"/>
    </row>
    <row r="35" spans="1:10" ht="18.75" customHeight="1" thickBot="1">
      <c r="A35" s="595" t="s">
        <v>233</v>
      </c>
      <c r="B35" s="164">
        <v>2024</v>
      </c>
      <c r="C35" s="164">
        <v>2025</v>
      </c>
      <c r="D35" s="164">
        <v>2026</v>
      </c>
      <c r="E35" s="164">
        <v>2027</v>
      </c>
      <c r="F35" s="164" t="s">
        <v>234</v>
      </c>
      <c r="G35" s="610" t="s">
        <v>235</v>
      </c>
      <c r="H35" s="610" t="s">
        <v>23</v>
      </c>
      <c r="I35" s="610"/>
      <c r="J35" s="98"/>
    </row>
    <row r="36" spans="1:10" ht="50.25" customHeight="1" thickBot="1">
      <c r="A36" s="596"/>
      <c r="B36" s="346">
        <v>1</v>
      </c>
      <c r="C36" s="346">
        <v>1</v>
      </c>
      <c r="D36" s="346">
        <v>1</v>
      </c>
      <c r="E36" s="346">
        <v>1</v>
      </c>
      <c r="F36" s="165">
        <v>1</v>
      </c>
      <c r="G36" s="610"/>
      <c r="H36" s="610"/>
      <c r="I36" s="610"/>
      <c r="J36" s="98"/>
    </row>
    <row r="37" spans="1:10" ht="52.5" customHeight="1" thickBot="1">
      <c r="A37" s="110" t="s">
        <v>236</v>
      </c>
      <c r="B37" s="590">
        <v>0.17</v>
      </c>
      <c r="C37" s="591"/>
      <c r="D37" s="592" t="s">
        <v>237</v>
      </c>
      <c r="E37" s="593"/>
      <c r="F37" s="593"/>
      <c r="G37" s="593"/>
      <c r="H37" s="593"/>
      <c r="I37" s="594"/>
    </row>
    <row r="38" spans="1:10" s="99" customFormat="1" ht="48" customHeight="1">
      <c r="A38" s="595" t="s">
        <v>238</v>
      </c>
      <c r="B38" s="110" t="s">
        <v>239</v>
      </c>
      <c r="C38" s="109" t="s">
        <v>240</v>
      </c>
      <c r="D38" s="597" t="s">
        <v>241</v>
      </c>
      <c r="E38" s="598"/>
      <c r="F38" s="597" t="s">
        <v>242</v>
      </c>
      <c r="G38" s="598"/>
      <c r="H38" s="111" t="s">
        <v>243</v>
      </c>
      <c r="I38" s="113" t="s">
        <v>244</v>
      </c>
    </row>
    <row r="39" spans="1:10" ht="120.75" customHeight="1">
      <c r="A39" s="596"/>
      <c r="B39" s="348">
        <v>8.3299999999999999E-2</v>
      </c>
      <c r="C39" s="348">
        <v>8.3299999999999999E-2</v>
      </c>
      <c r="D39" s="698" t="s">
        <v>436</v>
      </c>
      <c r="E39" s="699"/>
      <c r="F39" s="698" t="s">
        <v>437</v>
      </c>
      <c r="G39" s="699"/>
      <c r="H39" s="431" t="s">
        <v>438</v>
      </c>
      <c r="I39" s="102" t="s">
        <v>439</v>
      </c>
    </row>
    <row r="40" spans="1:10" s="99" customFormat="1" ht="54" customHeight="1">
      <c r="A40" s="595" t="s">
        <v>245</v>
      </c>
      <c r="B40" s="112" t="s">
        <v>239</v>
      </c>
      <c r="C40" s="111" t="s">
        <v>240</v>
      </c>
      <c r="D40" s="597" t="s">
        <v>241</v>
      </c>
      <c r="E40" s="598"/>
      <c r="F40" s="597" t="s">
        <v>242</v>
      </c>
      <c r="G40" s="598"/>
      <c r="H40" s="111" t="s">
        <v>243</v>
      </c>
      <c r="I40" s="113" t="s">
        <v>244</v>
      </c>
    </row>
    <row r="41" spans="1:10" ht="120.75" customHeight="1">
      <c r="A41" s="596"/>
      <c r="B41" s="348">
        <v>8.3299999999999999E-2</v>
      </c>
      <c r="C41" s="348">
        <v>8.3299999999999999E-2</v>
      </c>
      <c r="D41" s="698" t="s">
        <v>440</v>
      </c>
      <c r="E41" s="699"/>
      <c r="F41" s="698" t="s">
        <v>441</v>
      </c>
      <c r="G41" s="699"/>
      <c r="H41" s="431" t="s">
        <v>438</v>
      </c>
      <c r="I41" s="102" t="s">
        <v>439</v>
      </c>
    </row>
    <row r="42" spans="1:10" s="99" customFormat="1" ht="35.1" customHeight="1">
      <c r="A42" s="595" t="s">
        <v>248</v>
      </c>
      <c r="B42" s="112" t="s">
        <v>239</v>
      </c>
      <c r="C42" s="111" t="s">
        <v>240</v>
      </c>
      <c r="D42" s="597" t="s">
        <v>241</v>
      </c>
      <c r="E42" s="598"/>
      <c r="F42" s="597" t="s">
        <v>242</v>
      </c>
      <c r="G42" s="598"/>
      <c r="H42" s="111" t="s">
        <v>243</v>
      </c>
      <c r="I42" s="113" t="s">
        <v>244</v>
      </c>
    </row>
    <row r="43" spans="1:10" ht="120.75" customHeight="1">
      <c r="A43" s="596"/>
      <c r="B43" s="348">
        <v>8.3299999999999999E-2</v>
      </c>
      <c r="C43" s="348">
        <v>8.3299999999999999E-2</v>
      </c>
      <c r="D43" s="613" t="s">
        <v>442</v>
      </c>
      <c r="E43" s="699"/>
      <c r="F43" s="698" t="s">
        <v>443</v>
      </c>
      <c r="G43" s="699"/>
      <c r="H43" s="431" t="s">
        <v>438</v>
      </c>
      <c r="I43" s="102" t="s">
        <v>439</v>
      </c>
    </row>
    <row r="44" spans="1:10" s="99" customFormat="1" ht="35.1" customHeight="1">
      <c r="A44" s="595" t="s">
        <v>251</v>
      </c>
      <c r="B44" s="112" t="s">
        <v>239</v>
      </c>
      <c r="C44" s="112" t="s">
        <v>240</v>
      </c>
      <c r="D44" s="597" t="s">
        <v>241</v>
      </c>
      <c r="E44" s="598"/>
      <c r="F44" s="597" t="s">
        <v>242</v>
      </c>
      <c r="G44" s="598"/>
      <c r="H44" s="111" t="s">
        <v>243</v>
      </c>
      <c r="I44" s="111" t="s">
        <v>244</v>
      </c>
    </row>
    <row r="45" spans="1:10" ht="120.75" customHeight="1">
      <c r="A45" s="596"/>
      <c r="B45" s="348">
        <v>8.3299999999999999E-2</v>
      </c>
      <c r="C45" s="348">
        <v>8.3299999999999999E-2</v>
      </c>
      <c r="D45" s="613" t="s">
        <v>444</v>
      </c>
      <c r="E45" s="699"/>
      <c r="F45" s="698" t="s">
        <v>445</v>
      </c>
      <c r="G45" s="699"/>
      <c r="H45" s="431" t="s">
        <v>438</v>
      </c>
      <c r="I45" s="102" t="s">
        <v>439</v>
      </c>
    </row>
    <row r="46" spans="1:10" s="99" customFormat="1" ht="35.1" customHeight="1">
      <c r="A46" s="595" t="s">
        <v>255</v>
      </c>
      <c r="B46" s="112" t="s">
        <v>239</v>
      </c>
      <c r="C46" s="111" t="s">
        <v>240</v>
      </c>
      <c r="D46" s="597" t="s">
        <v>241</v>
      </c>
      <c r="E46" s="598"/>
      <c r="F46" s="597" t="s">
        <v>242</v>
      </c>
      <c r="G46" s="598"/>
      <c r="H46" s="111" t="s">
        <v>243</v>
      </c>
      <c r="I46" s="113" t="s">
        <v>244</v>
      </c>
    </row>
    <row r="47" spans="1:10" ht="120.75" customHeight="1" thickBot="1">
      <c r="A47" s="596"/>
      <c r="B47" s="348">
        <v>8.3299999999999999E-2</v>
      </c>
      <c r="C47" s="104"/>
      <c r="D47" s="615"/>
      <c r="E47" s="616"/>
      <c r="F47" s="615"/>
      <c r="G47" s="616"/>
      <c r="H47" s="101"/>
      <c r="I47" s="103"/>
    </row>
    <row r="48" spans="1:10" s="99" customFormat="1" ht="35.1" customHeight="1">
      <c r="A48" s="595" t="s">
        <v>256</v>
      </c>
      <c r="B48" s="112" t="s">
        <v>239</v>
      </c>
      <c r="C48" s="111" t="s">
        <v>240</v>
      </c>
      <c r="D48" s="597" t="s">
        <v>241</v>
      </c>
      <c r="E48" s="598"/>
      <c r="F48" s="597" t="s">
        <v>242</v>
      </c>
      <c r="G48" s="598"/>
      <c r="H48" s="111" t="s">
        <v>243</v>
      </c>
      <c r="I48" s="113" t="s">
        <v>244</v>
      </c>
    </row>
    <row r="49" spans="1:9" ht="120.75" customHeight="1">
      <c r="A49" s="596"/>
      <c r="B49" s="348">
        <v>8.3299999999999999E-2</v>
      </c>
      <c r="C49" s="105"/>
      <c r="D49" s="615"/>
      <c r="E49" s="616"/>
      <c r="F49" s="615"/>
      <c r="G49" s="616"/>
      <c r="H49" s="101"/>
      <c r="I49" s="103"/>
    </row>
    <row r="50" spans="1:9" ht="35.1" customHeight="1">
      <c r="A50" s="595" t="s">
        <v>257</v>
      </c>
      <c r="B50" s="110" t="s">
        <v>239</v>
      </c>
      <c r="C50" s="109" t="s">
        <v>240</v>
      </c>
      <c r="D50" s="597" t="s">
        <v>241</v>
      </c>
      <c r="E50" s="598"/>
      <c r="F50" s="597" t="s">
        <v>242</v>
      </c>
      <c r="G50" s="598"/>
      <c r="H50" s="111" t="s">
        <v>243</v>
      </c>
      <c r="I50" s="113" t="s">
        <v>244</v>
      </c>
    </row>
    <row r="51" spans="1:9" ht="120.75" customHeight="1">
      <c r="A51" s="596"/>
      <c r="B51" s="348">
        <v>8.3299999999999999E-2</v>
      </c>
      <c r="C51" s="105"/>
      <c r="D51" s="615"/>
      <c r="E51" s="617"/>
      <c r="F51" s="615"/>
      <c r="G51" s="616"/>
      <c r="H51" s="101"/>
      <c r="I51" s="103"/>
    </row>
    <row r="52" spans="1:9" ht="35.1" customHeight="1">
      <c r="A52" s="595" t="s">
        <v>258</v>
      </c>
      <c r="B52" s="110" t="s">
        <v>239</v>
      </c>
      <c r="C52" s="109" t="s">
        <v>240</v>
      </c>
      <c r="D52" s="597" t="s">
        <v>241</v>
      </c>
      <c r="E52" s="598"/>
      <c r="F52" s="597" t="s">
        <v>242</v>
      </c>
      <c r="G52" s="598"/>
      <c r="H52" s="111" t="s">
        <v>243</v>
      </c>
      <c r="I52" s="113" t="s">
        <v>244</v>
      </c>
    </row>
    <row r="53" spans="1:9" ht="120.75" customHeight="1">
      <c r="A53" s="596"/>
      <c r="B53" s="348">
        <v>8.3299999999999999E-2</v>
      </c>
      <c r="C53" s="105"/>
      <c r="D53" s="615"/>
      <c r="E53" s="617"/>
      <c r="F53" s="615"/>
      <c r="G53" s="616"/>
      <c r="H53" s="122"/>
      <c r="I53" s="103"/>
    </row>
    <row r="54" spans="1:9" ht="35.1" customHeight="1">
      <c r="A54" s="595" t="s">
        <v>259</v>
      </c>
      <c r="B54" s="110" t="s">
        <v>239</v>
      </c>
      <c r="C54" s="109" t="s">
        <v>240</v>
      </c>
      <c r="D54" s="597" t="s">
        <v>241</v>
      </c>
      <c r="E54" s="598"/>
      <c r="F54" s="597" t="s">
        <v>242</v>
      </c>
      <c r="G54" s="598"/>
      <c r="H54" s="111" t="s">
        <v>243</v>
      </c>
      <c r="I54" s="113" t="s">
        <v>244</v>
      </c>
    </row>
    <row r="55" spans="1:9" ht="120.75" customHeight="1">
      <c r="A55" s="596"/>
      <c r="B55" s="348">
        <v>8.3299999999999999E-2</v>
      </c>
      <c r="C55" s="105"/>
      <c r="D55" s="615"/>
      <c r="E55" s="616"/>
      <c r="F55" s="615"/>
      <c r="G55" s="616"/>
      <c r="H55" s="101"/>
      <c r="I55" s="101"/>
    </row>
    <row r="56" spans="1:9" ht="35.1" customHeight="1">
      <c r="A56" s="595" t="s">
        <v>260</v>
      </c>
      <c r="B56" s="110" t="s">
        <v>239</v>
      </c>
      <c r="C56" s="109" t="s">
        <v>240</v>
      </c>
      <c r="D56" s="597" t="s">
        <v>241</v>
      </c>
      <c r="E56" s="598"/>
      <c r="F56" s="597" t="s">
        <v>242</v>
      </c>
      <c r="G56" s="598"/>
      <c r="H56" s="111" t="s">
        <v>243</v>
      </c>
      <c r="I56" s="113" t="s">
        <v>244</v>
      </c>
    </row>
    <row r="57" spans="1:9" ht="120.75" customHeight="1">
      <c r="A57" s="596"/>
      <c r="B57" s="348">
        <v>8.3299999999999999E-2</v>
      </c>
      <c r="C57" s="105"/>
      <c r="D57" s="615"/>
      <c r="E57" s="616"/>
      <c r="F57" s="615"/>
      <c r="G57" s="616"/>
      <c r="H57" s="101"/>
      <c r="I57" s="103"/>
    </row>
    <row r="58" spans="1:9" ht="35.1" customHeight="1">
      <c r="A58" s="595" t="s">
        <v>261</v>
      </c>
      <c r="B58" s="110" t="s">
        <v>239</v>
      </c>
      <c r="C58" s="109" t="s">
        <v>240</v>
      </c>
      <c r="D58" s="597" t="s">
        <v>241</v>
      </c>
      <c r="E58" s="598"/>
      <c r="F58" s="597" t="s">
        <v>242</v>
      </c>
      <c r="G58" s="598"/>
      <c r="H58" s="111" t="s">
        <v>243</v>
      </c>
      <c r="I58" s="113" t="s">
        <v>244</v>
      </c>
    </row>
    <row r="59" spans="1:9" ht="120.75" customHeight="1">
      <c r="A59" s="596"/>
      <c r="B59" s="348">
        <v>8.3299999999999999E-2</v>
      </c>
      <c r="C59" s="105"/>
      <c r="D59" s="615"/>
      <c r="E59" s="616"/>
      <c r="F59" s="617"/>
      <c r="G59" s="617"/>
      <c r="H59" s="101"/>
      <c r="I59" s="101"/>
    </row>
    <row r="60" spans="1:9" ht="35.1" customHeight="1">
      <c r="A60" s="595" t="s">
        <v>262</v>
      </c>
      <c r="B60" s="110" t="s">
        <v>239</v>
      </c>
      <c r="C60" s="109" t="s">
        <v>240</v>
      </c>
      <c r="D60" s="597" t="s">
        <v>241</v>
      </c>
      <c r="E60" s="598"/>
      <c r="F60" s="597" t="s">
        <v>242</v>
      </c>
      <c r="G60" s="598"/>
      <c r="H60" s="111" t="s">
        <v>243</v>
      </c>
      <c r="I60" s="113" t="s">
        <v>244</v>
      </c>
    </row>
    <row r="61" spans="1:9" ht="120.75" customHeight="1">
      <c r="A61" s="596"/>
      <c r="B61" s="348">
        <v>8.3299999999999999E-2</v>
      </c>
      <c r="C61" s="105"/>
      <c r="D61" s="615"/>
      <c r="E61" s="616"/>
      <c r="F61" s="615"/>
      <c r="G61" s="616"/>
      <c r="H61" s="101"/>
      <c r="I61" s="101"/>
    </row>
    <row r="62" spans="1:9">
      <c r="B62" s="349"/>
    </row>
    <row r="64" spans="1:9" s="98" customFormat="1" ht="30" customHeight="1">
      <c r="A64" s="68"/>
      <c r="B64" s="68"/>
      <c r="C64" s="68"/>
      <c r="D64" s="68"/>
      <c r="E64" s="68"/>
      <c r="F64" s="68"/>
      <c r="G64" s="68"/>
      <c r="H64" s="68"/>
      <c r="I64" s="68"/>
    </row>
    <row r="65" spans="1:9" ht="34.5" customHeight="1">
      <c r="A65" s="618" t="s">
        <v>263</v>
      </c>
      <c r="B65" s="618"/>
      <c r="C65" s="618"/>
      <c r="D65" s="618"/>
      <c r="E65" s="618"/>
      <c r="F65" s="618"/>
      <c r="G65" s="618"/>
      <c r="H65" s="618"/>
      <c r="I65" s="618"/>
    </row>
    <row r="66" spans="1:9" ht="92.25" customHeight="1">
      <c r="A66" s="114" t="s">
        <v>264</v>
      </c>
      <c r="B66" s="619" t="s">
        <v>446</v>
      </c>
      <c r="C66" s="620"/>
      <c r="D66" s="619" t="s">
        <v>447</v>
      </c>
      <c r="E66" s="620"/>
      <c r="F66" s="754" t="s">
        <v>407</v>
      </c>
      <c r="G66" s="620"/>
      <c r="H66" s="754" t="s">
        <v>408</v>
      </c>
      <c r="I66" s="620"/>
    </row>
    <row r="67" spans="1:9" ht="40.5" customHeight="1">
      <c r="A67" s="114" t="s">
        <v>266</v>
      </c>
      <c r="B67" s="621">
        <f>$B$37/2</f>
        <v>8.5000000000000006E-2</v>
      </c>
      <c r="C67" s="622"/>
      <c r="D67" s="621">
        <f>$B$37/2</f>
        <v>8.5000000000000006E-2</v>
      </c>
      <c r="E67" s="622"/>
      <c r="F67" s="755"/>
      <c r="G67" s="756"/>
      <c r="H67" s="755"/>
      <c r="I67" s="756"/>
    </row>
    <row r="68" spans="1:9" ht="30" customHeight="1">
      <c r="A68" s="627" t="s">
        <v>191</v>
      </c>
      <c r="B68" s="171" t="s">
        <v>99</v>
      </c>
      <c r="C68" s="171" t="s">
        <v>240</v>
      </c>
      <c r="D68" s="171" t="s">
        <v>99</v>
      </c>
      <c r="E68" s="171" t="s">
        <v>240</v>
      </c>
      <c r="F68" s="171" t="s">
        <v>99</v>
      </c>
      <c r="G68" s="171" t="s">
        <v>240</v>
      </c>
      <c r="H68" s="171" t="s">
        <v>99</v>
      </c>
      <c r="I68" s="171" t="s">
        <v>240</v>
      </c>
    </row>
    <row r="69" spans="1:9" ht="30" customHeight="1">
      <c r="A69" s="628"/>
      <c r="B69" s="352">
        <f>100%/12</f>
        <v>8.3333333333333329E-2</v>
      </c>
      <c r="C69" s="352">
        <f>100%/12</f>
        <v>8.3333333333333329E-2</v>
      </c>
      <c r="D69" s="352">
        <f>100%/12</f>
        <v>8.3333333333333329E-2</v>
      </c>
      <c r="E69" s="352">
        <f>100%/12</f>
        <v>8.3333333333333329E-2</v>
      </c>
      <c r="F69" s="123"/>
      <c r="G69" s="117"/>
      <c r="H69" s="123"/>
      <c r="I69" s="117"/>
    </row>
    <row r="70" spans="1:9" ht="80.25" customHeight="1">
      <c r="A70" s="114" t="s">
        <v>267</v>
      </c>
      <c r="B70" s="629" t="s">
        <v>448</v>
      </c>
      <c r="C70" s="630"/>
      <c r="D70" s="629" t="s">
        <v>449</v>
      </c>
      <c r="E70" s="630"/>
      <c r="F70" s="631"/>
      <c r="G70" s="633"/>
      <c r="H70" s="631"/>
      <c r="I70" s="632"/>
    </row>
    <row r="71" spans="1:9" ht="80.25" customHeight="1">
      <c r="A71" s="114" t="s">
        <v>268</v>
      </c>
      <c r="B71" s="645" t="s">
        <v>450</v>
      </c>
      <c r="C71" s="646"/>
      <c r="D71" s="645" t="s">
        <v>451</v>
      </c>
      <c r="E71" s="646"/>
      <c r="F71" s="625"/>
      <c r="G71" s="626"/>
      <c r="H71" s="625"/>
      <c r="I71" s="626"/>
    </row>
    <row r="72" spans="1:9" ht="30.75" customHeight="1">
      <c r="A72" s="627" t="s">
        <v>192</v>
      </c>
      <c r="B72" s="171" t="s">
        <v>99</v>
      </c>
      <c r="C72" s="171" t="s">
        <v>240</v>
      </c>
      <c r="D72" s="171" t="s">
        <v>99</v>
      </c>
      <c r="E72" s="171" t="s">
        <v>240</v>
      </c>
      <c r="F72" s="171" t="s">
        <v>99</v>
      </c>
      <c r="G72" s="171" t="s">
        <v>240</v>
      </c>
      <c r="H72" s="171" t="s">
        <v>99</v>
      </c>
      <c r="I72" s="171" t="s">
        <v>240</v>
      </c>
    </row>
    <row r="73" spans="1:9" ht="30.75" customHeight="1">
      <c r="A73" s="628"/>
      <c r="B73" s="352">
        <f>100%/12</f>
        <v>8.3333333333333329E-2</v>
      </c>
      <c r="C73" s="352">
        <f>100%/12</f>
        <v>8.3333333333333329E-2</v>
      </c>
      <c r="D73" s="352">
        <f>100%/12</f>
        <v>8.3333333333333329E-2</v>
      </c>
      <c r="E73" s="352">
        <f>100%/12</f>
        <v>8.3333333333333329E-2</v>
      </c>
      <c r="F73" s="123"/>
      <c r="G73" s="118"/>
      <c r="H73" s="123"/>
      <c r="I73" s="118"/>
    </row>
    <row r="74" spans="1:9" ht="80.25" customHeight="1">
      <c r="A74" s="114" t="s">
        <v>267</v>
      </c>
      <c r="B74" s="629" t="s">
        <v>452</v>
      </c>
      <c r="C74" s="630"/>
      <c r="D74" s="629" t="s">
        <v>453</v>
      </c>
      <c r="E74" s="630"/>
      <c r="F74" s="631"/>
      <c r="G74" s="633"/>
      <c r="H74" s="634"/>
      <c r="I74" s="635"/>
    </row>
    <row r="75" spans="1:9" ht="80.25" customHeight="1">
      <c r="A75" s="114" t="s">
        <v>268</v>
      </c>
      <c r="B75" s="645" t="s">
        <v>454</v>
      </c>
      <c r="C75" s="646"/>
      <c r="D75" s="645" t="s">
        <v>455</v>
      </c>
      <c r="E75" s="646"/>
      <c r="F75" s="625"/>
      <c r="G75" s="626"/>
      <c r="H75" s="625"/>
      <c r="I75" s="626"/>
    </row>
    <row r="76" spans="1:9" ht="30.75" customHeight="1">
      <c r="A76" s="627" t="s">
        <v>193</v>
      </c>
      <c r="B76" s="171" t="s">
        <v>99</v>
      </c>
      <c r="C76" s="171" t="s">
        <v>240</v>
      </c>
      <c r="D76" s="171" t="s">
        <v>99</v>
      </c>
      <c r="E76" s="171" t="s">
        <v>240</v>
      </c>
      <c r="F76" s="171" t="s">
        <v>99</v>
      </c>
      <c r="G76" s="171" t="s">
        <v>240</v>
      </c>
      <c r="H76" s="171" t="s">
        <v>99</v>
      </c>
      <c r="I76" s="171" t="s">
        <v>240</v>
      </c>
    </row>
    <row r="77" spans="1:9" ht="30.75" customHeight="1">
      <c r="A77" s="628"/>
      <c r="B77" s="352">
        <f>100%/12</f>
        <v>8.3333333333333329E-2</v>
      </c>
      <c r="C77" s="352">
        <v>8.3299999999999999E-2</v>
      </c>
      <c r="D77" s="352">
        <f>100%/12</f>
        <v>8.3333333333333329E-2</v>
      </c>
      <c r="E77" s="116">
        <v>8.3299999999999999E-2</v>
      </c>
      <c r="F77" s="123"/>
      <c r="G77" s="118"/>
      <c r="H77" s="123"/>
      <c r="I77" s="118"/>
    </row>
    <row r="78" spans="1:9" ht="80.25" customHeight="1">
      <c r="A78" s="114" t="s">
        <v>267</v>
      </c>
      <c r="B78" s="629" t="s">
        <v>456</v>
      </c>
      <c r="C78" s="630"/>
      <c r="D78" s="629" t="s">
        <v>457</v>
      </c>
      <c r="E78" s="630"/>
      <c r="F78" s="631"/>
      <c r="G78" s="633"/>
      <c r="H78" s="625"/>
      <c r="I78" s="626"/>
    </row>
    <row r="79" spans="1:9" ht="80.25" customHeight="1">
      <c r="A79" s="114" t="s">
        <v>268</v>
      </c>
      <c r="B79" s="703" t="s">
        <v>458</v>
      </c>
      <c r="C79" s="704"/>
      <c r="D79" s="703" t="s">
        <v>459</v>
      </c>
      <c r="E79" s="704"/>
      <c r="F79" s="625"/>
      <c r="G79" s="626"/>
      <c r="H79" s="625"/>
      <c r="I79" s="626"/>
    </row>
    <row r="80" spans="1:9" ht="30.75" customHeight="1">
      <c r="A80" s="627" t="s">
        <v>194</v>
      </c>
      <c r="B80" s="171" t="s">
        <v>99</v>
      </c>
      <c r="C80" s="171" t="s">
        <v>240</v>
      </c>
      <c r="D80" s="171" t="s">
        <v>99</v>
      </c>
      <c r="E80" s="171" t="s">
        <v>240</v>
      </c>
      <c r="F80" s="171" t="s">
        <v>99</v>
      </c>
      <c r="G80" s="171" t="s">
        <v>240</v>
      </c>
      <c r="H80" s="171" t="s">
        <v>99</v>
      </c>
      <c r="I80" s="171" t="s">
        <v>240</v>
      </c>
    </row>
    <row r="81" spans="1:9" ht="30.75" customHeight="1">
      <c r="A81" s="628"/>
      <c r="B81" s="352">
        <f>100%/12</f>
        <v>8.3333333333333329E-2</v>
      </c>
      <c r="C81" s="352">
        <f>100%/12</f>
        <v>8.3333333333333329E-2</v>
      </c>
      <c r="D81" s="352">
        <f>100%/12</f>
        <v>8.3333333333333329E-2</v>
      </c>
      <c r="E81" s="352">
        <f>100%/12</f>
        <v>8.3333333333333329E-2</v>
      </c>
      <c r="F81" s="123"/>
      <c r="G81" s="118"/>
      <c r="H81" s="123"/>
      <c r="I81" s="118"/>
    </row>
    <row r="82" spans="1:9" ht="80.25" customHeight="1">
      <c r="A82" s="114" t="s">
        <v>267</v>
      </c>
      <c r="B82" s="629" t="s">
        <v>460</v>
      </c>
      <c r="C82" s="630"/>
      <c r="D82" s="629" t="s">
        <v>461</v>
      </c>
      <c r="E82" s="630"/>
      <c r="F82" s="631"/>
      <c r="G82" s="633"/>
      <c r="H82" s="625"/>
      <c r="I82" s="626"/>
    </row>
    <row r="83" spans="1:9" ht="80.25" customHeight="1">
      <c r="A83" s="114" t="s">
        <v>268</v>
      </c>
      <c r="B83" s="645" t="s">
        <v>462</v>
      </c>
      <c r="C83" s="646"/>
      <c r="D83" s="645" t="s">
        <v>463</v>
      </c>
      <c r="E83" s="646"/>
      <c r="F83" s="625"/>
      <c r="G83" s="626"/>
      <c r="H83" s="625"/>
      <c r="I83" s="626"/>
    </row>
    <row r="84" spans="1:9" ht="30" customHeight="1">
      <c r="A84" s="627" t="s">
        <v>198</v>
      </c>
      <c r="B84" s="171" t="s">
        <v>99</v>
      </c>
      <c r="C84" s="171" t="s">
        <v>240</v>
      </c>
      <c r="D84" s="171" t="s">
        <v>99</v>
      </c>
      <c r="E84" s="171" t="s">
        <v>240</v>
      </c>
      <c r="F84" s="171" t="s">
        <v>99</v>
      </c>
      <c r="G84" s="171" t="s">
        <v>240</v>
      </c>
      <c r="H84" s="171" t="s">
        <v>99</v>
      </c>
      <c r="I84" s="171" t="s">
        <v>240</v>
      </c>
    </row>
    <row r="85" spans="1:9" ht="30" customHeight="1">
      <c r="A85" s="628"/>
      <c r="B85" s="352">
        <f>100%/12</f>
        <v>8.3333333333333329E-2</v>
      </c>
      <c r="C85" s="117"/>
      <c r="D85" s="352">
        <f>100%/12</f>
        <v>8.3333333333333329E-2</v>
      </c>
      <c r="E85" s="117"/>
      <c r="F85" s="123"/>
      <c r="G85" s="118"/>
      <c r="H85" s="123"/>
      <c r="I85" s="118"/>
    </row>
    <row r="86" spans="1:9" ht="80.25" customHeight="1">
      <c r="A86" s="114" t="s">
        <v>267</v>
      </c>
      <c r="B86" s="647"/>
      <c r="C86" s="648"/>
      <c r="D86" s="649"/>
      <c r="E86" s="649"/>
      <c r="F86" s="649"/>
      <c r="G86" s="649"/>
      <c r="H86" s="649"/>
      <c r="I86" s="649"/>
    </row>
    <row r="87" spans="1:9" ht="80.25" customHeight="1">
      <c r="A87" s="114" t="s">
        <v>268</v>
      </c>
      <c r="B87" s="647"/>
      <c r="C87" s="648"/>
      <c r="D87" s="647"/>
      <c r="E87" s="648"/>
      <c r="F87" s="647"/>
      <c r="G87" s="648"/>
      <c r="H87" s="647"/>
      <c r="I87" s="648"/>
    </row>
    <row r="88" spans="1:9" ht="29.25" customHeight="1">
      <c r="A88" s="627" t="s">
        <v>199</v>
      </c>
      <c r="B88" s="171" t="s">
        <v>99</v>
      </c>
      <c r="C88" s="171" t="s">
        <v>240</v>
      </c>
      <c r="D88" s="171" t="s">
        <v>99</v>
      </c>
      <c r="E88" s="171" t="s">
        <v>240</v>
      </c>
      <c r="F88" s="171" t="s">
        <v>99</v>
      </c>
      <c r="G88" s="171" t="s">
        <v>240</v>
      </c>
      <c r="H88" s="171" t="s">
        <v>99</v>
      </c>
      <c r="I88" s="171" t="s">
        <v>240</v>
      </c>
    </row>
    <row r="89" spans="1:9" ht="29.25" customHeight="1">
      <c r="A89" s="628"/>
      <c r="B89" s="352">
        <f>100%/12</f>
        <v>8.3333333333333329E-2</v>
      </c>
      <c r="C89" s="119"/>
      <c r="D89" s="352">
        <f>100%/12</f>
        <v>8.3333333333333329E-2</v>
      </c>
      <c r="E89" s="117"/>
      <c r="F89" s="123"/>
      <c r="G89" s="118"/>
      <c r="H89" s="123"/>
      <c r="I89" s="118"/>
    </row>
    <row r="90" spans="1:9" ht="80.25" customHeight="1">
      <c r="A90" s="114" t="s">
        <v>267</v>
      </c>
      <c r="B90" s="757"/>
      <c r="C90" s="758"/>
      <c r="D90" s="650"/>
      <c r="E90" s="650"/>
      <c r="F90" s="650"/>
      <c r="G90" s="650"/>
      <c r="H90" s="650"/>
      <c r="I90" s="650"/>
    </row>
    <row r="91" spans="1:9" ht="80.25" customHeight="1">
      <c r="A91" s="114" t="s">
        <v>268</v>
      </c>
      <c r="B91" s="647"/>
      <c r="C91" s="648"/>
      <c r="D91" s="647"/>
      <c r="E91" s="648"/>
      <c r="F91" s="647"/>
      <c r="G91" s="648"/>
      <c r="H91" s="647"/>
      <c r="I91" s="648"/>
    </row>
    <row r="92" spans="1:9" ht="25.35" customHeight="1">
      <c r="A92" s="627" t="s">
        <v>200</v>
      </c>
      <c r="B92" s="171" t="s">
        <v>99</v>
      </c>
      <c r="C92" s="171" t="s">
        <v>240</v>
      </c>
      <c r="D92" s="171" t="s">
        <v>99</v>
      </c>
      <c r="E92" s="171" t="s">
        <v>240</v>
      </c>
      <c r="F92" s="171" t="s">
        <v>99</v>
      </c>
      <c r="G92" s="171" t="s">
        <v>240</v>
      </c>
      <c r="H92" s="171" t="s">
        <v>99</v>
      </c>
      <c r="I92" s="171" t="s">
        <v>240</v>
      </c>
    </row>
    <row r="93" spans="1:9" ht="25.35" customHeight="1">
      <c r="A93" s="628"/>
      <c r="B93" s="352">
        <f>100%/12</f>
        <v>8.3333333333333329E-2</v>
      </c>
      <c r="C93" s="119"/>
      <c r="D93" s="352">
        <f>100%/12</f>
        <v>8.3333333333333329E-2</v>
      </c>
      <c r="E93" s="117"/>
      <c r="F93" s="123"/>
      <c r="G93" s="118"/>
      <c r="H93" s="123"/>
      <c r="I93" s="118"/>
    </row>
    <row r="94" spans="1:9" ht="80.25" customHeight="1">
      <c r="A94" s="114" t="s">
        <v>267</v>
      </c>
      <c r="B94" s="650"/>
      <c r="C94" s="650"/>
      <c r="D94" s="650"/>
      <c r="E94" s="650"/>
      <c r="F94" s="650"/>
      <c r="G94" s="650"/>
      <c r="H94" s="650"/>
      <c r="I94" s="650"/>
    </row>
    <row r="95" spans="1:9" ht="80.25" customHeight="1">
      <c r="A95" s="114" t="s">
        <v>268</v>
      </c>
      <c r="B95" s="647"/>
      <c r="C95" s="648"/>
      <c r="D95" s="647"/>
      <c r="E95" s="648"/>
      <c r="F95" s="647"/>
      <c r="G95" s="648"/>
      <c r="H95" s="647"/>
      <c r="I95" s="648"/>
    </row>
    <row r="96" spans="1:9" ht="25.35" customHeight="1">
      <c r="A96" s="627" t="s">
        <v>201</v>
      </c>
      <c r="B96" s="171" t="s">
        <v>99</v>
      </c>
      <c r="C96" s="171" t="s">
        <v>240</v>
      </c>
      <c r="D96" s="171" t="s">
        <v>99</v>
      </c>
      <c r="E96" s="171" t="s">
        <v>240</v>
      </c>
      <c r="F96" s="171" t="s">
        <v>99</v>
      </c>
      <c r="G96" s="171" t="s">
        <v>240</v>
      </c>
      <c r="H96" s="171" t="s">
        <v>99</v>
      </c>
      <c r="I96" s="171" t="s">
        <v>240</v>
      </c>
    </row>
    <row r="97" spans="1:9" ht="25.35" customHeight="1">
      <c r="A97" s="628"/>
      <c r="B97" s="352">
        <f>100%/12</f>
        <v>8.3333333333333329E-2</v>
      </c>
      <c r="C97" s="119"/>
      <c r="D97" s="352">
        <f>100%/12</f>
        <v>8.3333333333333329E-2</v>
      </c>
      <c r="E97" s="117"/>
      <c r="F97" s="123"/>
      <c r="G97" s="118"/>
      <c r="H97" s="123"/>
      <c r="I97" s="118"/>
    </row>
    <row r="98" spans="1:9" ht="80.25" customHeight="1">
      <c r="A98" s="114" t="s">
        <v>267</v>
      </c>
      <c r="B98" s="650"/>
      <c r="C98" s="650"/>
      <c r="D98" s="650"/>
      <c r="E98" s="650"/>
      <c r="F98" s="650"/>
      <c r="G98" s="650"/>
      <c r="H98" s="650"/>
      <c r="I98" s="650"/>
    </row>
    <row r="99" spans="1:9" ht="80.25" customHeight="1">
      <c r="A99" s="114" t="s">
        <v>268</v>
      </c>
      <c r="B99" s="647"/>
      <c r="C99" s="648"/>
      <c r="D99" s="647"/>
      <c r="E99" s="648"/>
      <c r="F99" s="647"/>
      <c r="G99" s="648"/>
      <c r="H99" s="647"/>
      <c r="I99" s="648"/>
    </row>
    <row r="100" spans="1:9" ht="25.35" customHeight="1">
      <c r="A100" s="627" t="s">
        <v>204</v>
      </c>
      <c r="B100" s="171" t="s">
        <v>99</v>
      </c>
      <c r="C100" s="171" t="s">
        <v>240</v>
      </c>
      <c r="D100" s="171" t="s">
        <v>99</v>
      </c>
      <c r="E100" s="171" t="s">
        <v>240</v>
      </c>
      <c r="F100" s="171" t="s">
        <v>99</v>
      </c>
      <c r="G100" s="171" t="s">
        <v>240</v>
      </c>
      <c r="H100" s="171" t="s">
        <v>99</v>
      </c>
      <c r="I100" s="171" t="s">
        <v>240</v>
      </c>
    </row>
    <row r="101" spans="1:9" ht="25.35" customHeight="1">
      <c r="A101" s="628"/>
      <c r="B101" s="352">
        <f>100%/12</f>
        <v>8.3333333333333329E-2</v>
      </c>
      <c r="C101" s="119"/>
      <c r="D101" s="352">
        <f>100%/12</f>
        <v>8.3333333333333329E-2</v>
      </c>
      <c r="E101" s="117"/>
      <c r="F101" s="123"/>
      <c r="G101" s="118"/>
      <c r="H101" s="123"/>
      <c r="I101" s="118"/>
    </row>
    <row r="102" spans="1:9" ht="80.25" customHeight="1">
      <c r="A102" s="114" t="s">
        <v>267</v>
      </c>
      <c r="B102" s="650"/>
      <c r="C102" s="650"/>
      <c r="D102" s="650"/>
      <c r="E102" s="650"/>
      <c r="F102" s="650"/>
      <c r="G102" s="650"/>
      <c r="H102" s="650"/>
      <c r="I102" s="650"/>
    </row>
    <row r="103" spans="1:9" ht="80.25" customHeight="1">
      <c r="A103" s="114" t="s">
        <v>268</v>
      </c>
      <c r="B103" s="647"/>
      <c r="C103" s="648"/>
      <c r="D103" s="647"/>
      <c r="E103" s="648"/>
      <c r="F103" s="647"/>
      <c r="G103" s="648"/>
      <c r="H103" s="647"/>
      <c r="I103" s="648"/>
    </row>
    <row r="104" spans="1:9" ht="25.35" customHeight="1">
      <c r="A104" s="627" t="s">
        <v>205</v>
      </c>
      <c r="B104" s="171" t="s">
        <v>99</v>
      </c>
      <c r="C104" s="171" t="s">
        <v>240</v>
      </c>
      <c r="D104" s="171" t="s">
        <v>99</v>
      </c>
      <c r="E104" s="171" t="s">
        <v>240</v>
      </c>
      <c r="F104" s="171" t="s">
        <v>99</v>
      </c>
      <c r="G104" s="171" t="s">
        <v>240</v>
      </c>
      <c r="H104" s="171" t="s">
        <v>99</v>
      </c>
      <c r="I104" s="171" t="s">
        <v>240</v>
      </c>
    </row>
    <row r="105" spans="1:9" ht="25.35" customHeight="1">
      <c r="A105" s="628"/>
      <c r="B105" s="352">
        <f>100%/12</f>
        <v>8.3333333333333329E-2</v>
      </c>
      <c r="C105" s="119"/>
      <c r="D105" s="352">
        <f>100%/12</f>
        <v>8.3333333333333329E-2</v>
      </c>
      <c r="E105" s="117"/>
      <c r="F105" s="123"/>
      <c r="G105" s="118"/>
      <c r="H105" s="123"/>
      <c r="I105" s="118"/>
    </row>
    <row r="106" spans="1:9" ht="80.25" customHeight="1">
      <c r="A106" s="114" t="s">
        <v>267</v>
      </c>
      <c r="B106" s="650"/>
      <c r="C106" s="650"/>
      <c r="D106" s="650"/>
      <c r="E106" s="650"/>
      <c r="F106" s="650"/>
      <c r="G106" s="650"/>
      <c r="H106" s="650"/>
      <c r="I106" s="650"/>
    </row>
    <row r="107" spans="1:9" ht="80.25" customHeight="1">
      <c r="A107" s="114" t="s">
        <v>268</v>
      </c>
      <c r="B107" s="647"/>
      <c r="C107" s="648"/>
      <c r="D107" s="647"/>
      <c r="E107" s="648"/>
      <c r="F107" s="647"/>
      <c r="G107" s="648"/>
      <c r="H107" s="647"/>
      <c r="I107" s="648"/>
    </row>
    <row r="108" spans="1:9" ht="25.35" customHeight="1">
      <c r="A108" s="627" t="s">
        <v>206</v>
      </c>
      <c r="B108" s="171" t="s">
        <v>99</v>
      </c>
      <c r="C108" s="171" t="s">
        <v>240</v>
      </c>
      <c r="D108" s="171" t="s">
        <v>99</v>
      </c>
      <c r="E108" s="171" t="s">
        <v>240</v>
      </c>
      <c r="F108" s="171" t="s">
        <v>99</v>
      </c>
      <c r="G108" s="171" t="s">
        <v>240</v>
      </c>
      <c r="H108" s="171" t="s">
        <v>99</v>
      </c>
      <c r="I108" s="171" t="s">
        <v>240</v>
      </c>
    </row>
    <row r="109" spans="1:9" ht="25.35" customHeight="1">
      <c r="A109" s="628"/>
      <c r="B109" s="352">
        <f>100%/12</f>
        <v>8.3333333333333329E-2</v>
      </c>
      <c r="C109" s="119"/>
      <c r="D109" s="352">
        <f>100%/12</f>
        <v>8.3333333333333329E-2</v>
      </c>
      <c r="E109" s="117"/>
      <c r="F109" s="123"/>
      <c r="G109" s="118"/>
      <c r="H109" s="123"/>
      <c r="I109" s="118"/>
    </row>
    <row r="110" spans="1:9" ht="80.25" customHeight="1">
      <c r="A110" s="114" t="s">
        <v>267</v>
      </c>
      <c r="B110" s="650"/>
      <c r="C110" s="650"/>
      <c r="D110" s="650"/>
      <c r="E110" s="650"/>
      <c r="F110" s="650"/>
      <c r="G110" s="650"/>
      <c r="H110" s="650"/>
      <c r="I110" s="650"/>
    </row>
    <row r="111" spans="1:9" ht="80.25" customHeight="1">
      <c r="A111" s="114" t="s">
        <v>268</v>
      </c>
      <c r="B111" s="647"/>
      <c r="C111" s="648"/>
      <c r="D111" s="647"/>
      <c r="E111" s="648"/>
      <c r="F111" s="647"/>
      <c r="G111" s="648"/>
      <c r="H111" s="647"/>
      <c r="I111" s="648"/>
    </row>
    <row r="112" spans="1:9" ht="25.35" customHeight="1">
      <c r="A112" s="627" t="s">
        <v>207</v>
      </c>
      <c r="B112" s="171" t="s">
        <v>99</v>
      </c>
      <c r="C112" s="171" t="s">
        <v>240</v>
      </c>
      <c r="D112" s="171" t="s">
        <v>99</v>
      </c>
      <c r="E112" s="171" t="s">
        <v>240</v>
      </c>
      <c r="F112" s="171" t="s">
        <v>99</v>
      </c>
      <c r="G112" s="171" t="s">
        <v>240</v>
      </c>
      <c r="H112" s="171" t="s">
        <v>99</v>
      </c>
      <c r="I112" s="171" t="s">
        <v>240</v>
      </c>
    </row>
    <row r="113" spans="1:9" ht="25.35" customHeight="1">
      <c r="A113" s="628"/>
      <c r="B113" s="352">
        <f>100%/12</f>
        <v>8.3333333333333329E-2</v>
      </c>
      <c r="C113" s="315"/>
      <c r="D113" s="352">
        <f>100%/12</f>
        <v>8.3333333333333329E-2</v>
      </c>
      <c r="E113" s="315"/>
      <c r="F113" s="315"/>
      <c r="G113" s="316"/>
      <c r="H113" s="315"/>
      <c r="I113" s="316"/>
    </row>
    <row r="114" spans="1:9" ht="80.25" customHeight="1">
      <c r="A114" s="114" t="s">
        <v>267</v>
      </c>
      <c r="B114" s="651"/>
      <c r="C114" s="651"/>
      <c r="D114" s="651"/>
      <c r="E114" s="651"/>
      <c r="F114" s="651"/>
      <c r="G114" s="651"/>
      <c r="H114" s="651"/>
      <c r="I114" s="651"/>
    </row>
    <row r="115" spans="1:9" ht="80.25" customHeight="1">
      <c r="A115" s="114" t="s">
        <v>268</v>
      </c>
      <c r="B115" s="647"/>
      <c r="C115" s="648"/>
      <c r="D115" s="647"/>
      <c r="E115" s="648"/>
      <c r="F115" s="647"/>
      <c r="G115" s="648"/>
      <c r="H115" s="647"/>
      <c r="I115" s="648"/>
    </row>
    <row r="116" spans="1:9" ht="17.100000000000001">
      <c r="A116" s="115" t="s">
        <v>272</v>
      </c>
      <c r="B116" s="120">
        <f t="shared" ref="B116:I116" si="0">(B69+B73+B77+B81+B85+B89+B93+B97+B101+B105+B109+B113)</f>
        <v>1</v>
      </c>
      <c r="C116" s="120">
        <f t="shared" si="0"/>
        <v>0.33329999999999999</v>
      </c>
      <c r="D116" s="120">
        <f t="shared" si="0"/>
        <v>1</v>
      </c>
      <c r="E116" s="120">
        <f t="shared" si="0"/>
        <v>0.33329999999999999</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1:C71" r:id="rId1" display="https://secretariadistritald.sharepoint.com/:x:/s/ADMINISTRATIVA/EYgzCZoGgX5KtKF_nOfCV4cBya-3mxnoCZs-TysNs0jkvw?e=OCryg6" xr:uid="{9AA61DFB-0AD2-46EA-AA3B-278FC6F17A14}"/>
    <hyperlink ref="D71:E71" r:id="rId2" display="https://secretariadistritald.sharepoint.com/:x:/s/ADMINISTRATIVA/EZF0DpjRQRdIm-YHsA4aANsBngKqJ_LYFGjh2Mu24UKlnA?e=Rkt28C" xr:uid="{BD467C3C-BF33-460F-B723-F5527F43F0B0}"/>
    <hyperlink ref="B75:C75" r:id="rId3" display="https://secretariadistritald.sharepoint.com/:x:/s/ADMINISTRATIVA/EXnVItBhHJNGlsXaDYtIrjEBHvOLPBrVWXq1L8AIpiAjMg?e=dJztoQ" xr:uid="{DA3EA1EB-55E1-4751-BBEA-B580A4D91B3D}"/>
    <hyperlink ref="D75:E75" r:id="rId4" display="https://secretariadistritald.sharepoint.com/:x:/s/ADMINISTRATIVA/Eci2dBQbKStAqYLz7ZPX7JIBvoTssqEH967nb1UPSmCiEA?e=cVZp6Y" xr:uid="{6E7B1145-E24F-49FD-B63E-1F41AB7CB44C}"/>
    <hyperlink ref="B79:C79" r:id="rId5" display="https://secretariadistritald-my.sharepoint.com/:x:/g/personal/mcgranados_sdmujer_gov_co/EXe48Yd06ylMgIJeKudMLKsBTJ71jLEpje5IsU6VXR6RHg?e=EQ6W0P" xr:uid="{76053AF4-4508-44A0-A527-6900EC54E309}"/>
    <hyperlink ref="D79:E79" r:id="rId6" display="https://secretariadistritald-my.sharepoint.com/:x:/g/personal/mcgranados_sdmujer_gov_co/EV0-Pqk421xPrU3qJqbzsmQBxqEVqtKJOm9AumMxboJerw?e=9W6stf" xr:uid="{CF1F4B78-C323-4FDC-90C3-D0954FE8B0CB}"/>
    <hyperlink ref="D83:E83" r:id="rId7" display="https://secretariadistritald-my.sharepoint.com/:x:/g/personal/mcgranados_sdmujer_gov_co/EYGX_F6M1YpCrKTSW6XssUEBQII3fgOK9gVawA9J7XUQLA?e=MD2K8E" xr:uid="{D23EA61F-3884-4B44-98A8-D66541B3AFAF}"/>
    <hyperlink ref="B83:C83" r:id="rId8" display="https://secretariadistritald-my.sharepoint.com/:x:/g/personal/mcgranados_sdmujer_gov_co/ESol_eLAUmBGn9Lq27u8qJ8BkQHr7QL5PpIb5TWNEo6s5Q?e=t2oDmB" xr:uid="{0BD37510-C089-4057-B76E-C76915E0AF56}"/>
  </hyperlinks>
  <pageMargins left="0.25" right="0.25" top="0.75" bottom="0.75" header="0.3" footer="0.3"/>
  <pageSetup scale="21" orientation="landscape" r:id="rId9"/>
  <drawing r:id="rId10"/>
  <legacyDrawing r:id="rId11"/>
  <extLst>
    <ext xmlns:x14="http://schemas.microsoft.com/office/spreadsheetml/2009/9/main" uri="{CCE6A557-97BC-4b89-ADB6-D9C93CAAB3DF}">
      <x14:dataValidations xmlns:xm="http://schemas.microsoft.com/office/excel/2006/main" count="1">
        <x14:dataValidation type="list" allowBlank="1" showInputMessage="1" showErrorMessage="1" xr:uid="{92FEDDF1-FBAF-4D52-8574-2EB58CD172B0}">
          <x14:formula1>
            <xm:f>Listas!$B$2:$B$4</xm:f>
          </x14:formula1>
          <xm:sqref>H35:I36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BEEB9-669B-0042-A503-A29D15978BFA}">
  <sheetPr>
    <tabColor theme="5" tint="0.59999389629810485"/>
    <pageSetUpPr fitToPage="1"/>
  </sheetPr>
  <dimension ref="A1:O126"/>
  <sheetViews>
    <sheetView showGridLines="0" topLeftCell="A82" zoomScale="83" zoomScaleNormal="60" workbookViewId="0">
      <selection activeCell="D82" sqref="D82:E82"/>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6" customFormat="1" ht="32.25" customHeight="1" thickBot="1">
      <c r="A1" s="555"/>
      <c r="B1" s="558" t="s">
        <v>182</v>
      </c>
      <c r="C1" s="559"/>
      <c r="D1" s="559"/>
      <c r="E1" s="559"/>
      <c r="F1" s="559"/>
      <c r="G1" s="559"/>
      <c r="H1" s="559"/>
      <c r="I1" s="559"/>
      <c r="J1" s="559"/>
      <c r="K1" s="559"/>
      <c r="L1" s="560"/>
      <c r="M1" s="561" t="s">
        <v>183</v>
      </c>
      <c r="N1" s="562"/>
      <c r="O1" s="563"/>
    </row>
    <row r="2" spans="1:15" s="156" customFormat="1" ht="30.75" customHeight="1" thickBot="1">
      <c r="A2" s="556"/>
      <c r="B2" s="564" t="s">
        <v>184</v>
      </c>
      <c r="C2" s="565"/>
      <c r="D2" s="565"/>
      <c r="E2" s="565"/>
      <c r="F2" s="565"/>
      <c r="G2" s="565"/>
      <c r="H2" s="565"/>
      <c r="I2" s="565"/>
      <c r="J2" s="565"/>
      <c r="K2" s="565"/>
      <c r="L2" s="566"/>
      <c r="M2" s="561" t="s">
        <v>185</v>
      </c>
      <c r="N2" s="562"/>
      <c r="O2" s="563"/>
    </row>
    <row r="3" spans="1:15" s="156" customFormat="1" ht="24" customHeight="1" thickBot="1">
      <c r="A3" s="556"/>
      <c r="B3" s="564" t="s">
        <v>186</v>
      </c>
      <c r="C3" s="565"/>
      <c r="D3" s="565"/>
      <c r="E3" s="565"/>
      <c r="F3" s="565"/>
      <c r="G3" s="565"/>
      <c r="H3" s="565"/>
      <c r="I3" s="565"/>
      <c r="J3" s="565"/>
      <c r="K3" s="565"/>
      <c r="L3" s="566"/>
      <c r="M3" s="561" t="s">
        <v>187</v>
      </c>
      <c r="N3" s="562"/>
      <c r="O3" s="563"/>
    </row>
    <row r="4" spans="1:15" s="156" customFormat="1" ht="21.75" customHeight="1" thickBot="1">
      <c r="A4" s="557"/>
      <c r="B4" s="567" t="s">
        <v>188</v>
      </c>
      <c r="C4" s="568"/>
      <c r="D4" s="568"/>
      <c r="E4" s="568"/>
      <c r="F4" s="568"/>
      <c r="G4" s="568"/>
      <c r="H4" s="568"/>
      <c r="I4" s="568"/>
      <c r="J4" s="568"/>
      <c r="K4" s="568"/>
      <c r="L4" s="569"/>
      <c r="M4" s="561" t="s">
        <v>189</v>
      </c>
      <c r="N4" s="562"/>
      <c r="O4" s="563"/>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15"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15"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15" s="156" customFormat="1" ht="21.75" customHeight="1">
      <c r="A9" s="157"/>
      <c r="B9" s="158"/>
      <c r="C9" s="158"/>
      <c r="D9" s="158"/>
      <c r="E9" s="158"/>
      <c r="F9" s="158"/>
      <c r="G9" s="158"/>
      <c r="H9" s="158"/>
      <c r="I9" s="158"/>
      <c r="J9" s="158"/>
      <c r="K9" s="158"/>
      <c r="L9" s="158"/>
      <c r="M9" s="159"/>
      <c r="N9" s="159"/>
      <c r="O9" s="159"/>
    </row>
    <row r="10" spans="1:15" ht="15" customHeight="1" thickBot="1">
      <c r="A10" s="73"/>
      <c r="B10" s="74"/>
      <c r="C10" s="74"/>
      <c r="D10" s="76"/>
      <c r="E10" s="75"/>
      <c r="F10" s="75"/>
      <c r="G10" s="428"/>
      <c r="H10" s="428"/>
      <c r="I10" s="77"/>
      <c r="J10" s="77"/>
      <c r="K10" s="74"/>
      <c r="L10" s="74"/>
      <c r="M10" s="74"/>
      <c r="N10" s="74"/>
      <c r="O10" s="74"/>
    </row>
    <row r="11" spans="1:15" ht="15" customHeight="1">
      <c r="A11" s="578" t="s">
        <v>209</v>
      </c>
      <c r="B11" s="581" t="s">
        <v>464</v>
      </c>
      <c r="C11" s="582"/>
      <c r="D11" s="582"/>
      <c r="E11" s="582"/>
      <c r="F11" s="582"/>
      <c r="G11" s="582"/>
      <c r="H11" s="582"/>
      <c r="I11" s="582"/>
      <c r="J11" s="582"/>
      <c r="K11" s="582"/>
      <c r="L11" s="582"/>
      <c r="M11" s="582"/>
      <c r="N11" s="582"/>
      <c r="O11" s="583"/>
    </row>
    <row r="12" spans="1:15" ht="15" customHeight="1">
      <c r="A12" s="579"/>
      <c r="B12" s="584"/>
      <c r="C12" s="585"/>
      <c r="D12" s="585"/>
      <c r="E12" s="585"/>
      <c r="F12" s="585"/>
      <c r="G12" s="585"/>
      <c r="H12" s="585"/>
      <c r="I12" s="585"/>
      <c r="J12" s="585"/>
      <c r="K12" s="585"/>
      <c r="L12" s="585"/>
      <c r="M12" s="585"/>
      <c r="N12" s="585"/>
      <c r="O12" s="586"/>
    </row>
    <row r="13" spans="1:15" ht="15" customHeight="1" thickBot="1">
      <c r="A13" s="580"/>
      <c r="B13" s="587"/>
      <c r="C13" s="588"/>
      <c r="D13" s="588"/>
      <c r="E13" s="588"/>
      <c r="F13" s="588"/>
      <c r="G13" s="588"/>
      <c r="H13" s="588"/>
      <c r="I13" s="588"/>
      <c r="J13" s="588"/>
      <c r="K13" s="588"/>
      <c r="L13" s="588"/>
      <c r="M13" s="588"/>
      <c r="N13" s="588"/>
      <c r="O13" s="589"/>
    </row>
    <row r="14" spans="1:15" ht="9" customHeight="1" thickBot="1">
      <c r="A14" s="81"/>
      <c r="B14" s="155"/>
      <c r="C14" s="82"/>
      <c r="D14" s="82"/>
      <c r="E14" s="82"/>
      <c r="F14" s="82"/>
      <c r="G14" s="83"/>
      <c r="H14" s="83"/>
      <c r="I14" s="83"/>
      <c r="J14" s="83"/>
      <c r="K14" s="83"/>
      <c r="L14" s="84"/>
      <c r="M14" s="84"/>
      <c r="N14" s="84"/>
      <c r="O14" s="84"/>
    </row>
    <row r="15" spans="1:15" s="85" customFormat="1" ht="37.5" customHeight="1" thickBot="1">
      <c r="A15" s="126" t="s">
        <v>211</v>
      </c>
      <c r="B15" s="570" t="s">
        <v>465</v>
      </c>
      <c r="C15" s="570"/>
      <c r="D15" s="570"/>
      <c r="E15" s="570"/>
      <c r="F15" s="570"/>
      <c r="G15" s="571" t="s">
        <v>213</v>
      </c>
      <c r="H15" s="571"/>
      <c r="I15" s="572" t="s">
        <v>466</v>
      </c>
      <c r="J15" s="572"/>
      <c r="K15" s="572"/>
      <c r="L15" s="572"/>
      <c r="M15" s="572"/>
      <c r="N15" s="572"/>
      <c r="O15" s="572"/>
    </row>
    <row r="16" spans="1:15" ht="9" customHeight="1" thickBot="1">
      <c r="A16" s="81"/>
      <c r="B16" s="83"/>
      <c r="C16" s="82"/>
      <c r="D16" s="82"/>
      <c r="E16" s="82"/>
      <c r="F16" s="82"/>
      <c r="G16" s="83"/>
      <c r="H16" s="83"/>
      <c r="I16" s="83"/>
      <c r="J16" s="83"/>
      <c r="K16" s="83"/>
      <c r="L16" s="84"/>
      <c r="M16" s="84"/>
      <c r="N16" s="84"/>
      <c r="O16" s="84"/>
    </row>
    <row r="17" spans="1:15" ht="56.25" customHeight="1" thickBot="1">
      <c r="A17" s="126" t="s">
        <v>215</v>
      </c>
      <c r="B17" s="570" t="s">
        <v>216</v>
      </c>
      <c r="C17" s="570"/>
      <c r="D17" s="570"/>
      <c r="E17" s="570"/>
      <c r="F17" s="126" t="s">
        <v>217</v>
      </c>
      <c r="G17" s="574" t="s">
        <v>218</v>
      </c>
      <c r="H17" s="574"/>
      <c r="I17" s="574"/>
      <c r="J17" s="126" t="s">
        <v>219</v>
      </c>
      <c r="K17" s="570" t="s">
        <v>220</v>
      </c>
      <c r="L17" s="570"/>
      <c r="M17" s="570"/>
      <c r="N17" s="570"/>
      <c r="O17" s="570"/>
    </row>
    <row r="18" spans="1:15" ht="9" customHeight="1">
      <c r="A18" s="72"/>
      <c r="B18" s="69"/>
      <c r="C18" s="601"/>
      <c r="D18" s="601"/>
      <c r="E18" s="601"/>
      <c r="F18" s="601"/>
      <c r="G18" s="601"/>
      <c r="H18" s="601"/>
      <c r="I18" s="601"/>
      <c r="J18" s="601"/>
      <c r="K18" s="601"/>
      <c r="L18" s="601"/>
      <c r="M18" s="601"/>
      <c r="N18" s="601"/>
      <c r="O18" s="601"/>
    </row>
    <row r="20" spans="1:15" ht="16.5" customHeight="1" thickBot="1">
      <c r="A20" s="153"/>
      <c r="B20" s="154"/>
      <c r="C20" s="154"/>
      <c r="D20" s="154"/>
      <c r="E20" s="154"/>
      <c r="F20" s="154"/>
      <c r="G20" s="154"/>
      <c r="H20" s="154"/>
      <c r="I20" s="154"/>
      <c r="J20" s="154"/>
      <c r="K20" s="154"/>
      <c r="L20" s="154"/>
      <c r="M20" s="154"/>
      <c r="N20" s="154"/>
      <c r="O20" s="154"/>
    </row>
    <row r="21" spans="1:15" ht="32.1" customHeight="1" thickBot="1">
      <c r="A21" s="602" t="s">
        <v>221</v>
      </c>
      <c r="B21" s="603"/>
      <c r="C21" s="603"/>
      <c r="D21" s="603"/>
      <c r="E21" s="603"/>
      <c r="F21" s="603"/>
      <c r="G21" s="603"/>
      <c r="H21" s="603"/>
      <c r="I21" s="603"/>
      <c r="J21" s="603"/>
      <c r="K21" s="603"/>
      <c r="L21" s="603"/>
      <c r="M21" s="603"/>
      <c r="N21" s="603"/>
      <c r="O21" s="575"/>
    </row>
    <row r="22" spans="1:15" ht="32.1" customHeight="1" thickBot="1">
      <c r="A22" s="602" t="s">
        <v>222</v>
      </c>
      <c r="B22" s="603"/>
      <c r="C22" s="603"/>
      <c r="D22" s="603"/>
      <c r="E22" s="603"/>
      <c r="F22" s="603"/>
      <c r="G22" s="603"/>
      <c r="H22" s="603"/>
      <c r="I22" s="603"/>
      <c r="J22" s="603"/>
      <c r="K22" s="603"/>
      <c r="L22" s="603"/>
      <c r="M22" s="603"/>
      <c r="N22" s="603"/>
      <c r="O22" s="575"/>
    </row>
    <row r="23" spans="1:15"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row>
    <row r="24" spans="1:15" ht="32.1" customHeight="1">
      <c r="A24" s="90" t="s">
        <v>225</v>
      </c>
      <c r="B24" s="91">
        <v>495102000</v>
      </c>
      <c r="C24" s="91">
        <v>495102000</v>
      </c>
      <c r="D24" s="366">
        <v>495102000</v>
      </c>
      <c r="E24" s="91">
        <v>442950000</v>
      </c>
      <c r="F24" s="91"/>
      <c r="G24" s="91"/>
      <c r="H24" s="88"/>
      <c r="I24" s="88"/>
      <c r="J24" s="88"/>
      <c r="K24" s="88"/>
      <c r="L24" s="88"/>
      <c r="M24" s="88"/>
      <c r="N24" s="88">
        <f>SUM(B24:M24)</f>
        <v>1928256000</v>
      </c>
      <c r="O24" s="89"/>
    </row>
    <row r="25" spans="1:15" ht="32.1" customHeight="1">
      <c r="A25" s="90" t="s">
        <v>226</v>
      </c>
      <c r="B25" s="91"/>
      <c r="C25" s="91">
        <v>442949992</v>
      </c>
      <c r="D25" s="366">
        <v>442949992</v>
      </c>
      <c r="E25" s="91">
        <v>442949992</v>
      </c>
      <c r="F25" s="91"/>
      <c r="G25" s="91"/>
      <c r="H25" s="91"/>
      <c r="I25" s="91"/>
      <c r="J25" s="91"/>
      <c r="K25" s="91"/>
      <c r="L25" s="91"/>
      <c r="M25" s="91"/>
      <c r="N25" s="91"/>
      <c r="O25" s="125">
        <f>+(B25+C25+D25+E25+F25+G25+H25+I25+J25+K25+L25+M25)/N24</f>
        <v>0.68914603455142887</v>
      </c>
    </row>
    <row r="26" spans="1:15" ht="32.1" customHeight="1">
      <c r="A26" s="90" t="s">
        <v>227</v>
      </c>
      <c r="B26" s="91"/>
      <c r="C26" s="91">
        <v>7894562</v>
      </c>
      <c r="D26" s="366">
        <v>52903834</v>
      </c>
      <c r="E26" s="91">
        <v>97913106</v>
      </c>
      <c r="F26" s="91"/>
      <c r="G26" s="91"/>
      <c r="H26" s="91"/>
      <c r="I26" s="91"/>
      <c r="J26" s="91"/>
      <c r="K26" s="91"/>
      <c r="L26" s="91"/>
      <c r="M26" s="91"/>
      <c r="N26" s="91"/>
      <c r="O26" s="125"/>
    </row>
    <row r="27" spans="1:15" ht="32.1" customHeight="1">
      <c r="A27" s="90" t="s">
        <v>228</v>
      </c>
      <c r="B27" s="91"/>
      <c r="C27" s="91"/>
      <c r="D27" s="91"/>
      <c r="E27" s="91">
        <v>4809425</v>
      </c>
      <c r="F27" s="91"/>
      <c r="G27" s="91"/>
      <c r="H27" s="91"/>
      <c r="I27" s="91"/>
      <c r="J27" s="91"/>
      <c r="K27" s="91"/>
      <c r="L27" s="91"/>
      <c r="M27" s="91"/>
      <c r="N27" s="91"/>
      <c r="O27" s="92"/>
    </row>
    <row r="28" spans="1:15" ht="32.1" customHeight="1">
      <c r="A28" s="90" t="s">
        <v>229</v>
      </c>
      <c r="B28" s="91">
        <v>0</v>
      </c>
      <c r="C28" s="91"/>
      <c r="D28" s="91"/>
      <c r="E28" s="91"/>
      <c r="F28" s="91"/>
      <c r="G28" s="91"/>
      <c r="H28" s="91"/>
      <c r="I28" s="91"/>
      <c r="J28" s="91"/>
      <c r="K28" s="91"/>
      <c r="L28" s="91"/>
      <c r="M28" s="91"/>
      <c r="N28" s="91"/>
      <c r="O28" s="92"/>
    </row>
    <row r="29" spans="1:15" ht="32.1" customHeight="1">
      <c r="A29" s="93" t="s">
        <v>230</v>
      </c>
      <c r="B29" s="94">
        <v>0</v>
      </c>
      <c r="C29" s="94"/>
      <c r="D29" s="94"/>
      <c r="E29" s="94">
        <v>0</v>
      </c>
      <c r="F29" s="94"/>
      <c r="G29" s="94"/>
      <c r="H29" s="94"/>
      <c r="I29" s="94"/>
      <c r="J29" s="94"/>
      <c r="K29" s="94"/>
      <c r="L29" s="94"/>
      <c r="M29" s="94"/>
      <c r="N29" s="94"/>
      <c r="O29" s="97"/>
    </row>
    <row r="30" spans="1:15" s="95" customFormat="1" ht="16.5" customHeight="1"/>
    <row r="31" spans="1:15" s="95" customFormat="1" ht="17.25" customHeight="1"/>
    <row r="32" spans="1:15" ht="5.25" customHeight="1" thickBot="1"/>
    <row r="33" spans="1:10" ht="48" customHeight="1" thickBot="1">
      <c r="A33" s="604" t="s">
        <v>231</v>
      </c>
      <c r="B33" s="605"/>
      <c r="C33" s="605"/>
      <c r="D33" s="605"/>
      <c r="E33" s="605"/>
      <c r="F33" s="605"/>
      <c r="G33" s="605"/>
      <c r="H33" s="605"/>
      <c r="I33" s="606"/>
      <c r="J33" s="100"/>
    </row>
    <row r="34" spans="1:10" ht="50.25" customHeight="1" thickBot="1">
      <c r="A34" s="109" t="s">
        <v>232</v>
      </c>
      <c r="B34" s="607" t="str">
        <f>+B11</f>
        <v>Fortalecer el 100% de las herramientas para el seguimiento a de los planes, políticas públicas, proyectos y presupuesto asociados a la inversión de la entidad</v>
      </c>
      <c r="C34" s="608"/>
      <c r="D34" s="608"/>
      <c r="E34" s="608"/>
      <c r="F34" s="608"/>
      <c r="G34" s="608"/>
      <c r="H34" s="608"/>
      <c r="I34" s="609"/>
      <c r="J34" s="98"/>
    </row>
    <row r="35" spans="1:10" ht="18.75" customHeight="1" thickBot="1">
      <c r="A35" s="595" t="s">
        <v>233</v>
      </c>
      <c r="B35" s="164">
        <v>2024</v>
      </c>
      <c r="C35" s="164">
        <v>2025</v>
      </c>
      <c r="D35" s="164">
        <v>2026</v>
      </c>
      <c r="E35" s="164">
        <v>2027</v>
      </c>
      <c r="F35" s="164" t="s">
        <v>234</v>
      </c>
      <c r="G35" s="610" t="s">
        <v>235</v>
      </c>
      <c r="H35" s="610" t="s">
        <v>23</v>
      </c>
      <c r="I35" s="610"/>
      <c r="J35" s="98"/>
    </row>
    <row r="36" spans="1:10" ht="50.25" customHeight="1" thickBot="1">
      <c r="A36" s="596"/>
      <c r="B36" s="346">
        <v>1</v>
      </c>
      <c r="C36" s="346">
        <v>1</v>
      </c>
      <c r="D36" s="346">
        <v>1</v>
      </c>
      <c r="E36" s="346">
        <v>1</v>
      </c>
      <c r="F36" s="165">
        <v>1</v>
      </c>
      <c r="G36" s="610"/>
      <c r="H36" s="610"/>
      <c r="I36" s="610"/>
      <c r="J36" s="98"/>
    </row>
    <row r="37" spans="1:10" ht="52.5" customHeight="1" thickBot="1">
      <c r="A37" s="110" t="s">
        <v>236</v>
      </c>
      <c r="B37" s="590">
        <v>0.33</v>
      </c>
      <c r="C37" s="591"/>
      <c r="D37" s="592" t="s">
        <v>237</v>
      </c>
      <c r="E37" s="593"/>
      <c r="F37" s="593"/>
      <c r="G37" s="593"/>
      <c r="H37" s="593"/>
      <c r="I37" s="594"/>
    </row>
    <row r="38" spans="1:10" s="99" customFormat="1" ht="48" customHeight="1" thickBot="1">
      <c r="A38" s="595" t="s">
        <v>238</v>
      </c>
      <c r="B38" s="110" t="s">
        <v>239</v>
      </c>
      <c r="C38" s="109" t="s">
        <v>240</v>
      </c>
      <c r="D38" s="597" t="s">
        <v>241</v>
      </c>
      <c r="E38" s="598"/>
      <c r="F38" s="597" t="s">
        <v>242</v>
      </c>
      <c r="G38" s="598"/>
      <c r="H38" s="111" t="s">
        <v>243</v>
      </c>
      <c r="I38" s="113" t="s">
        <v>244</v>
      </c>
    </row>
    <row r="39" spans="1:10" ht="120.75" customHeight="1" thickBot="1">
      <c r="A39" s="596"/>
      <c r="B39" s="348">
        <v>0</v>
      </c>
      <c r="C39" s="104"/>
      <c r="D39" s="698"/>
      <c r="E39" s="699"/>
      <c r="F39" s="698"/>
      <c r="G39" s="699"/>
      <c r="H39" s="101"/>
      <c r="I39" s="102"/>
    </row>
    <row r="40" spans="1:10" s="99" customFormat="1" ht="54" customHeight="1">
      <c r="A40" s="595" t="s">
        <v>245</v>
      </c>
      <c r="B40" s="112" t="s">
        <v>239</v>
      </c>
      <c r="C40" s="111" t="s">
        <v>240</v>
      </c>
      <c r="D40" s="597" t="s">
        <v>241</v>
      </c>
      <c r="E40" s="598"/>
      <c r="F40" s="597" t="s">
        <v>242</v>
      </c>
      <c r="G40" s="598"/>
      <c r="H40" s="111" t="s">
        <v>243</v>
      </c>
      <c r="I40" s="113" t="s">
        <v>244</v>
      </c>
    </row>
    <row r="41" spans="1:10" ht="120.75" customHeight="1">
      <c r="A41" s="596"/>
      <c r="B41" s="348">
        <v>8.3299999999999999E-2</v>
      </c>
      <c r="C41" s="104">
        <v>8.33</v>
      </c>
      <c r="D41" s="698" t="s">
        <v>467</v>
      </c>
      <c r="E41" s="699"/>
      <c r="F41" s="698" t="s">
        <v>467</v>
      </c>
      <c r="G41" s="699"/>
      <c r="H41" s="101" t="s">
        <v>246</v>
      </c>
      <c r="I41" s="102" t="s">
        <v>246</v>
      </c>
    </row>
    <row r="42" spans="1:10" s="99" customFormat="1" ht="35.1" customHeight="1" thickBot="1">
      <c r="A42" s="595" t="s">
        <v>248</v>
      </c>
      <c r="B42" s="112" t="s">
        <v>239</v>
      </c>
      <c r="C42" s="111" t="s">
        <v>240</v>
      </c>
      <c r="D42" s="597" t="s">
        <v>241</v>
      </c>
      <c r="E42" s="598"/>
      <c r="F42" s="597" t="s">
        <v>242</v>
      </c>
      <c r="G42" s="598"/>
      <c r="H42" s="111" t="s">
        <v>243</v>
      </c>
      <c r="I42" s="113" t="s">
        <v>244</v>
      </c>
    </row>
    <row r="43" spans="1:10" ht="120.75" customHeight="1" thickBot="1">
      <c r="A43" s="596"/>
      <c r="B43" s="348">
        <v>0.1666</v>
      </c>
      <c r="C43" s="348">
        <v>0.1666</v>
      </c>
      <c r="D43" s="698" t="s">
        <v>468</v>
      </c>
      <c r="E43" s="699"/>
      <c r="F43" s="698" t="s">
        <v>468</v>
      </c>
      <c r="G43" s="699"/>
      <c r="H43" s="102" t="s">
        <v>246</v>
      </c>
      <c r="I43" s="102" t="s">
        <v>246</v>
      </c>
    </row>
    <row r="44" spans="1:10" s="99" customFormat="1" ht="35.1" customHeight="1">
      <c r="A44" s="595" t="s">
        <v>251</v>
      </c>
      <c r="B44" s="112" t="s">
        <v>239</v>
      </c>
      <c r="C44" s="112" t="s">
        <v>240</v>
      </c>
      <c r="D44" s="597" t="s">
        <v>241</v>
      </c>
      <c r="E44" s="598"/>
      <c r="F44" s="597" t="s">
        <v>242</v>
      </c>
      <c r="G44" s="598"/>
      <c r="H44" s="111" t="s">
        <v>243</v>
      </c>
      <c r="I44" s="111" t="s">
        <v>244</v>
      </c>
    </row>
    <row r="45" spans="1:10" ht="120.75" customHeight="1">
      <c r="A45" s="596"/>
      <c r="B45" s="348">
        <v>8.3299999999999999E-2</v>
      </c>
      <c r="C45" s="348">
        <v>8.3299999999999999E-2</v>
      </c>
      <c r="D45" s="613" t="s">
        <v>469</v>
      </c>
      <c r="E45" s="614"/>
      <c r="F45" s="698" t="s">
        <v>468</v>
      </c>
      <c r="G45" s="699"/>
      <c r="H45" s="102" t="s">
        <v>246</v>
      </c>
      <c r="I45" s="102" t="s">
        <v>470</v>
      </c>
    </row>
    <row r="46" spans="1:10" s="99" customFormat="1" ht="35.1" customHeight="1">
      <c r="A46" s="595" t="s">
        <v>255</v>
      </c>
      <c r="B46" s="112" t="s">
        <v>239</v>
      </c>
      <c r="C46" s="111" t="s">
        <v>240</v>
      </c>
      <c r="D46" s="597" t="s">
        <v>241</v>
      </c>
      <c r="E46" s="598"/>
      <c r="F46" s="597" t="s">
        <v>242</v>
      </c>
      <c r="G46" s="598"/>
      <c r="H46" s="111" t="s">
        <v>243</v>
      </c>
      <c r="I46" s="113" t="s">
        <v>244</v>
      </c>
    </row>
    <row r="47" spans="1:10" ht="120.75" customHeight="1">
      <c r="A47" s="596"/>
      <c r="B47" s="348">
        <v>8.3299999999999999E-2</v>
      </c>
      <c r="C47" s="104"/>
      <c r="D47" s="615"/>
      <c r="E47" s="616"/>
      <c r="F47" s="615"/>
      <c r="G47" s="616"/>
      <c r="H47" s="101"/>
      <c r="I47" s="103"/>
    </row>
    <row r="48" spans="1:10" s="99" customFormat="1" ht="35.1" customHeight="1">
      <c r="A48" s="595" t="s">
        <v>256</v>
      </c>
      <c r="B48" s="112" t="s">
        <v>239</v>
      </c>
      <c r="C48" s="111" t="s">
        <v>240</v>
      </c>
      <c r="D48" s="597" t="s">
        <v>241</v>
      </c>
      <c r="E48" s="598"/>
      <c r="F48" s="597" t="s">
        <v>242</v>
      </c>
      <c r="G48" s="598"/>
      <c r="H48" s="111" t="s">
        <v>243</v>
      </c>
      <c r="I48" s="113" t="s">
        <v>244</v>
      </c>
    </row>
    <row r="49" spans="1:9" ht="120.75" customHeight="1" thickBot="1">
      <c r="A49" s="596"/>
      <c r="B49" s="348">
        <v>8.3299999999999999E-2</v>
      </c>
      <c r="C49" s="105"/>
      <c r="D49" s="615"/>
      <c r="E49" s="616"/>
      <c r="F49" s="615"/>
      <c r="G49" s="616"/>
      <c r="H49" s="101"/>
      <c r="I49" s="103"/>
    </row>
    <row r="50" spans="1:9" ht="35.1" customHeight="1" thickBot="1">
      <c r="A50" s="595" t="s">
        <v>257</v>
      </c>
      <c r="B50" s="110" t="s">
        <v>239</v>
      </c>
      <c r="C50" s="109" t="s">
        <v>240</v>
      </c>
      <c r="D50" s="597" t="s">
        <v>241</v>
      </c>
      <c r="E50" s="598"/>
      <c r="F50" s="597" t="s">
        <v>242</v>
      </c>
      <c r="G50" s="598"/>
      <c r="H50" s="111" t="s">
        <v>243</v>
      </c>
      <c r="I50" s="113" t="s">
        <v>244</v>
      </c>
    </row>
    <row r="51" spans="1:9" ht="120.75" customHeight="1" thickBot="1">
      <c r="A51" s="596"/>
      <c r="B51" s="348">
        <v>8.3299999999999999E-2</v>
      </c>
      <c r="C51" s="105"/>
      <c r="D51" s="615"/>
      <c r="E51" s="617"/>
      <c r="F51" s="615"/>
      <c r="G51" s="616"/>
      <c r="H51" s="101"/>
      <c r="I51" s="103"/>
    </row>
    <row r="52" spans="1:9" ht="35.1" customHeight="1" thickBot="1">
      <c r="A52" s="595" t="s">
        <v>258</v>
      </c>
      <c r="B52" s="110" t="s">
        <v>239</v>
      </c>
      <c r="C52" s="109" t="s">
        <v>240</v>
      </c>
      <c r="D52" s="597" t="s">
        <v>241</v>
      </c>
      <c r="E52" s="598"/>
      <c r="F52" s="597" t="s">
        <v>242</v>
      </c>
      <c r="G52" s="598"/>
      <c r="H52" s="111" t="s">
        <v>243</v>
      </c>
      <c r="I52" s="113" t="s">
        <v>244</v>
      </c>
    </row>
    <row r="53" spans="1:9" ht="120.75" customHeight="1" thickBot="1">
      <c r="A53" s="596"/>
      <c r="B53" s="348">
        <v>8.3299999999999999E-2</v>
      </c>
      <c r="C53" s="105"/>
      <c r="D53" s="615"/>
      <c r="E53" s="617"/>
      <c r="F53" s="615"/>
      <c r="G53" s="616"/>
      <c r="H53" s="122"/>
      <c r="I53" s="103"/>
    </row>
    <row r="54" spans="1:9" ht="35.1" customHeight="1" thickBot="1">
      <c r="A54" s="595" t="s">
        <v>259</v>
      </c>
      <c r="B54" s="110" t="s">
        <v>239</v>
      </c>
      <c r="C54" s="109" t="s">
        <v>240</v>
      </c>
      <c r="D54" s="597" t="s">
        <v>241</v>
      </c>
      <c r="E54" s="598"/>
      <c r="F54" s="597" t="s">
        <v>242</v>
      </c>
      <c r="G54" s="598"/>
      <c r="H54" s="111" t="s">
        <v>243</v>
      </c>
      <c r="I54" s="113" t="s">
        <v>244</v>
      </c>
    </row>
    <row r="55" spans="1:9" ht="120.75" customHeight="1" thickBot="1">
      <c r="A55" s="596"/>
      <c r="B55" s="348">
        <v>8.3299999999999999E-2</v>
      </c>
      <c r="C55" s="105"/>
      <c r="D55" s="615"/>
      <c r="E55" s="616"/>
      <c r="F55" s="615"/>
      <c r="G55" s="616"/>
      <c r="H55" s="101"/>
      <c r="I55" s="101"/>
    </row>
    <row r="56" spans="1:9" ht="35.1" customHeight="1" thickBot="1">
      <c r="A56" s="595" t="s">
        <v>260</v>
      </c>
      <c r="B56" s="110" t="s">
        <v>239</v>
      </c>
      <c r="C56" s="109" t="s">
        <v>240</v>
      </c>
      <c r="D56" s="597" t="s">
        <v>241</v>
      </c>
      <c r="E56" s="598"/>
      <c r="F56" s="597" t="s">
        <v>242</v>
      </c>
      <c r="G56" s="598"/>
      <c r="H56" s="111" t="s">
        <v>243</v>
      </c>
      <c r="I56" s="113" t="s">
        <v>244</v>
      </c>
    </row>
    <row r="57" spans="1:9" ht="120.75" customHeight="1" thickBot="1">
      <c r="A57" s="596"/>
      <c r="B57" s="348">
        <v>8.3299999999999999E-2</v>
      </c>
      <c r="C57" s="105"/>
      <c r="D57" s="615"/>
      <c r="E57" s="616"/>
      <c r="F57" s="615"/>
      <c r="G57" s="616"/>
      <c r="H57" s="101"/>
      <c r="I57" s="103"/>
    </row>
    <row r="58" spans="1:9" ht="35.1" customHeight="1" thickBot="1">
      <c r="A58" s="595" t="s">
        <v>261</v>
      </c>
      <c r="B58" s="110" t="s">
        <v>239</v>
      </c>
      <c r="C58" s="109" t="s">
        <v>240</v>
      </c>
      <c r="D58" s="597" t="s">
        <v>241</v>
      </c>
      <c r="E58" s="598"/>
      <c r="F58" s="597" t="s">
        <v>242</v>
      </c>
      <c r="G58" s="598"/>
      <c r="H58" s="111" t="s">
        <v>243</v>
      </c>
      <c r="I58" s="113" t="s">
        <v>244</v>
      </c>
    </row>
    <row r="59" spans="1:9" ht="120.75" customHeight="1" thickBot="1">
      <c r="A59" s="596"/>
      <c r="B59" s="348">
        <v>8.3299999999999999E-2</v>
      </c>
      <c r="C59" s="105"/>
      <c r="D59" s="615"/>
      <c r="E59" s="616"/>
      <c r="F59" s="617"/>
      <c r="G59" s="617"/>
      <c r="H59" s="101"/>
      <c r="I59" s="101"/>
    </row>
    <row r="60" spans="1:9" ht="35.1" customHeight="1" thickBot="1">
      <c r="A60" s="595" t="s">
        <v>262</v>
      </c>
      <c r="B60" s="110" t="s">
        <v>239</v>
      </c>
      <c r="C60" s="109" t="s">
        <v>240</v>
      </c>
      <c r="D60" s="597" t="s">
        <v>241</v>
      </c>
      <c r="E60" s="598"/>
      <c r="F60" s="597" t="s">
        <v>242</v>
      </c>
      <c r="G60" s="598"/>
      <c r="H60" s="111" t="s">
        <v>243</v>
      </c>
      <c r="I60" s="113" t="s">
        <v>244</v>
      </c>
    </row>
    <row r="61" spans="1:9" ht="120.75" customHeight="1" thickBot="1">
      <c r="A61" s="596"/>
      <c r="B61" s="348">
        <v>8.3299999999999999E-2</v>
      </c>
      <c r="C61" s="105"/>
      <c r="D61" s="615"/>
      <c r="E61" s="616"/>
      <c r="F61" s="615"/>
      <c r="G61" s="616"/>
      <c r="H61" s="101"/>
      <c r="I61" s="101"/>
    </row>
    <row r="62" spans="1:9">
      <c r="B62" s="349"/>
    </row>
    <row r="64" spans="1:9" s="98" customFormat="1" ht="30" customHeight="1">
      <c r="A64" s="68"/>
      <c r="B64" s="68"/>
      <c r="C64" s="68"/>
      <c r="D64" s="68"/>
      <c r="E64" s="68"/>
      <c r="F64" s="68"/>
      <c r="G64" s="68"/>
      <c r="H64" s="68"/>
      <c r="I64" s="68"/>
    </row>
    <row r="65" spans="1:9" ht="34.5" customHeight="1">
      <c r="A65" s="618" t="s">
        <v>263</v>
      </c>
      <c r="B65" s="618"/>
      <c r="C65" s="618"/>
      <c r="D65" s="618"/>
      <c r="E65" s="618"/>
      <c r="F65" s="618"/>
      <c r="G65" s="618"/>
      <c r="H65" s="618"/>
      <c r="I65" s="618"/>
    </row>
    <row r="66" spans="1:9" ht="92.25" customHeight="1">
      <c r="A66" s="114" t="s">
        <v>264</v>
      </c>
      <c r="B66" s="619" t="s">
        <v>471</v>
      </c>
      <c r="C66" s="620"/>
      <c r="D66" s="619"/>
      <c r="E66" s="620"/>
      <c r="F66" s="754"/>
      <c r="G66" s="620"/>
      <c r="H66" s="754"/>
      <c r="I66" s="620"/>
    </row>
    <row r="67" spans="1:9" ht="40.5" customHeight="1">
      <c r="A67" s="114" t="s">
        <v>266</v>
      </c>
      <c r="B67" s="621">
        <v>1</v>
      </c>
      <c r="C67" s="622"/>
      <c r="D67" s="621"/>
      <c r="E67" s="622"/>
      <c r="F67" s="755"/>
      <c r="G67" s="756"/>
      <c r="H67" s="755"/>
      <c r="I67" s="756"/>
    </row>
    <row r="68" spans="1:9" ht="30" customHeight="1">
      <c r="A68" s="627" t="s">
        <v>191</v>
      </c>
      <c r="B68" s="171" t="s">
        <v>99</v>
      </c>
      <c r="C68" s="171" t="s">
        <v>240</v>
      </c>
      <c r="D68" s="171" t="s">
        <v>99</v>
      </c>
      <c r="E68" s="171" t="s">
        <v>240</v>
      </c>
      <c r="F68" s="171" t="s">
        <v>99</v>
      </c>
      <c r="G68" s="171" t="s">
        <v>240</v>
      </c>
      <c r="H68" s="171" t="s">
        <v>99</v>
      </c>
      <c r="I68" s="171" t="s">
        <v>240</v>
      </c>
    </row>
    <row r="69" spans="1:9" ht="30" customHeight="1">
      <c r="A69" s="628"/>
      <c r="B69" s="352">
        <f>100%/12</f>
        <v>8.3333333333333329E-2</v>
      </c>
      <c r="C69" s="352"/>
      <c r="D69" s="352"/>
      <c r="E69" s="117"/>
      <c r="F69" s="123"/>
      <c r="G69" s="117"/>
      <c r="H69" s="123"/>
      <c r="I69" s="117"/>
    </row>
    <row r="70" spans="1:9" ht="153" customHeight="1">
      <c r="A70" s="114" t="s">
        <v>267</v>
      </c>
      <c r="B70" s="759"/>
      <c r="C70" s="760"/>
      <c r="D70" s="631"/>
      <c r="E70" s="632"/>
      <c r="F70" s="631"/>
      <c r="G70" s="633"/>
      <c r="H70" s="631"/>
      <c r="I70" s="632"/>
    </row>
    <row r="71" spans="1:9" ht="80.25" customHeight="1">
      <c r="A71" s="114" t="s">
        <v>268</v>
      </c>
      <c r="B71" s="623"/>
      <c r="C71" s="624"/>
      <c r="D71" s="623"/>
      <c r="E71" s="624"/>
      <c r="F71" s="625"/>
      <c r="G71" s="626"/>
      <c r="H71" s="625"/>
      <c r="I71" s="626"/>
    </row>
    <row r="72" spans="1:9" ht="30.75" customHeight="1">
      <c r="A72" s="627" t="s">
        <v>192</v>
      </c>
      <c r="B72" s="171" t="s">
        <v>99</v>
      </c>
      <c r="C72" s="171" t="s">
        <v>240</v>
      </c>
      <c r="D72" s="171" t="s">
        <v>99</v>
      </c>
      <c r="E72" s="171" t="s">
        <v>240</v>
      </c>
      <c r="F72" s="171" t="s">
        <v>99</v>
      </c>
      <c r="G72" s="171" t="s">
        <v>240</v>
      </c>
      <c r="H72" s="171" t="s">
        <v>99</v>
      </c>
      <c r="I72" s="171" t="s">
        <v>240</v>
      </c>
    </row>
    <row r="73" spans="1:9" ht="30.75" customHeight="1">
      <c r="A73" s="628"/>
      <c r="B73" s="352">
        <f>100%/12</f>
        <v>8.3333333333333329E-2</v>
      </c>
      <c r="C73" s="352">
        <f>100%/12</f>
        <v>8.3333333333333329E-2</v>
      </c>
      <c r="D73" s="352"/>
      <c r="E73" s="117"/>
      <c r="F73" s="123"/>
      <c r="G73" s="118"/>
      <c r="H73" s="123"/>
      <c r="I73" s="118"/>
    </row>
    <row r="74" spans="1:9" ht="100.5" customHeight="1">
      <c r="A74" s="114" t="s">
        <v>267</v>
      </c>
      <c r="B74" s="629" t="s">
        <v>468</v>
      </c>
      <c r="C74" s="630"/>
      <c r="D74" s="634"/>
      <c r="E74" s="635"/>
      <c r="F74" s="631"/>
      <c r="G74" s="633"/>
      <c r="H74" s="634"/>
      <c r="I74" s="635"/>
    </row>
    <row r="75" spans="1:9" ht="80.25" customHeight="1">
      <c r="A75" s="114" t="s">
        <v>268</v>
      </c>
      <c r="B75" s="645" t="s">
        <v>354</v>
      </c>
      <c r="C75" s="646"/>
      <c r="D75" s="623"/>
      <c r="E75" s="624"/>
      <c r="F75" s="625"/>
      <c r="G75" s="626"/>
      <c r="H75" s="625"/>
      <c r="I75" s="626"/>
    </row>
    <row r="76" spans="1:9" ht="30.75" customHeight="1">
      <c r="A76" s="627" t="s">
        <v>193</v>
      </c>
      <c r="B76" s="171" t="s">
        <v>99</v>
      </c>
      <c r="C76" s="171" t="s">
        <v>240</v>
      </c>
      <c r="D76" s="171" t="s">
        <v>99</v>
      </c>
      <c r="E76" s="171" t="s">
        <v>240</v>
      </c>
      <c r="F76" s="171" t="s">
        <v>99</v>
      </c>
      <c r="G76" s="171" t="s">
        <v>240</v>
      </c>
      <c r="H76" s="171" t="s">
        <v>99</v>
      </c>
      <c r="I76" s="171" t="s">
        <v>240</v>
      </c>
    </row>
    <row r="77" spans="1:9" ht="30.75" customHeight="1">
      <c r="A77" s="628"/>
      <c r="B77" s="352">
        <f>100%/12</f>
        <v>8.3333333333333329E-2</v>
      </c>
      <c r="C77" s="352">
        <f>100%/12</f>
        <v>8.3333333333333329E-2</v>
      </c>
      <c r="D77" s="352"/>
      <c r="E77" s="117"/>
      <c r="F77" s="123"/>
      <c r="G77" s="118"/>
      <c r="H77" s="123"/>
      <c r="I77" s="118"/>
    </row>
    <row r="78" spans="1:9" ht="138.75" customHeight="1">
      <c r="A78" s="114" t="s">
        <v>267</v>
      </c>
      <c r="B78" s="761" t="s">
        <v>472</v>
      </c>
      <c r="C78" s="762"/>
      <c r="D78" s="625"/>
      <c r="E78" s="642"/>
      <c r="F78" s="631"/>
      <c r="G78" s="633"/>
      <c r="H78" s="625"/>
      <c r="I78" s="626"/>
    </row>
    <row r="79" spans="1:9" ht="124.5" customHeight="1">
      <c r="A79" s="114" t="s">
        <v>268</v>
      </c>
      <c r="B79" s="645" t="s">
        <v>473</v>
      </c>
      <c r="C79" s="646"/>
      <c r="D79" s="623"/>
      <c r="E79" s="624"/>
      <c r="F79" s="625"/>
      <c r="G79" s="626"/>
      <c r="H79" s="625"/>
      <c r="I79" s="626"/>
    </row>
    <row r="80" spans="1:9" ht="30.75" customHeight="1">
      <c r="A80" s="627" t="s">
        <v>194</v>
      </c>
      <c r="B80" s="171" t="s">
        <v>99</v>
      </c>
      <c r="C80" s="171" t="s">
        <v>240</v>
      </c>
      <c r="D80" s="171" t="s">
        <v>99</v>
      </c>
      <c r="E80" s="171" t="s">
        <v>240</v>
      </c>
      <c r="F80" s="171" t="s">
        <v>99</v>
      </c>
      <c r="G80" s="171" t="s">
        <v>240</v>
      </c>
      <c r="H80" s="171" t="s">
        <v>99</v>
      </c>
      <c r="I80" s="171" t="s">
        <v>240</v>
      </c>
    </row>
    <row r="81" spans="1:9" ht="30.75" customHeight="1">
      <c r="A81" s="628"/>
      <c r="B81" s="352">
        <f>100%/12</f>
        <v>8.3333333333333329E-2</v>
      </c>
      <c r="C81" s="352">
        <f>100%/12</f>
        <v>8.3333333333333329E-2</v>
      </c>
      <c r="D81" s="352"/>
      <c r="E81" s="117"/>
      <c r="F81" s="123"/>
      <c r="G81" s="118"/>
      <c r="H81" s="123"/>
      <c r="I81" s="118"/>
    </row>
    <row r="82" spans="1:9" ht="130.5" customHeight="1">
      <c r="A82" s="114" t="s">
        <v>267</v>
      </c>
      <c r="B82" s="761" t="s">
        <v>474</v>
      </c>
      <c r="C82" s="762"/>
      <c r="D82" s="625"/>
      <c r="E82" s="626"/>
      <c r="F82" s="631"/>
      <c r="G82" s="633"/>
      <c r="H82" s="625"/>
      <c r="I82" s="626"/>
    </row>
    <row r="83" spans="1:9" ht="80.25" customHeight="1">
      <c r="A83" s="114" t="s">
        <v>268</v>
      </c>
      <c r="B83" s="645" t="s">
        <v>475</v>
      </c>
      <c r="C83" s="646"/>
      <c r="D83" s="623"/>
      <c r="E83" s="624"/>
      <c r="F83" s="625"/>
      <c r="G83" s="626"/>
      <c r="H83" s="625"/>
      <c r="I83" s="626"/>
    </row>
    <row r="84" spans="1:9" ht="30" customHeight="1">
      <c r="A84" s="627" t="s">
        <v>198</v>
      </c>
      <c r="B84" s="171" t="s">
        <v>99</v>
      </c>
      <c r="C84" s="171" t="s">
        <v>240</v>
      </c>
      <c r="D84" s="171" t="s">
        <v>99</v>
      </c>
      <c r="E84" s="171" t="s">
        <v>240</v>
      </c>
      <c r="F84" s="171" t="s">
        <v>99</v>
      </c>
      <c r="G84" s="171" t="s">
        <v>240</v>
      </c>
      <c r="H84" s="171" t="s">
        <v>99</v>
      </c>
      <c r="I84" s="171" t="s">
        <v>240</v>
      </c>
    </row>
    <row r="85" spans="1:9" ht="30" customHeight="1">
      <c r="A85" s="628"/>
      <c r="B85" s="352">
        <f>100%/12</f>
        <v>8.3333333333333329E-2</v>
      </c>
      <c r="C85" s="117"/>
      <c r="D85" s="352"/>
      <c r="E85" s="117"/>
      <c r="F85" s="123"/>
      <c r="G85" s="118"/>
      <c r="H85" s="123"/>
      <c r="I85" s="118"/>
    </row>
    <row r="86" spans="1:9" ht="80.25" customHeight="1">
      <c r="A86" s="114" t="s">
        <v>267</v>
      </c>
      <c r="B86" s="647"/>
      <c r="C86" s="648"/>
      <c r="D86" s="649"/>
      <c r="E86" s="649"/>
      <c r="F86" s="649"/>
      <c r="G86" s="649"/>
      <c r="H86" s="649"/>
      <c r="I86" s="649"/>
    </row>
    <row r="87" spans="1:9" ht="80.25" customHeight="1">
      <c r="A87" s="114" t="s">
        <v>268</v>
      </c>
      <c r="B87" s="647"/>
      <c r="C87" s="648"/>
      <c r="D87" s="647"/>
      <c r="E87" s="648"/>
      <c r="F87" s="647"/>
      <c r="G87" s="648"/>
      <c r="H87" s="647"/>
      <c r="I87" s="648"/>
    </row>
    <row r="88" spans="1:9" ht="29.25" customHeight="1">
      <c r="A88" s="627" t="s">
        <v>199</v>
      </c>
      <c r="B88" s="171" t="s">
        <v>99</v>
      </c>
      <c r="C88" s="171" t="s">
        <v>240</v>
      </c>
      <c r="D88" s="171" t="s">
        <v>99</v>
      </c>
      <c r="E88" s="171" t="s">
        <v>240</v>
      </c>
      <c r="F88" s="171" t="s">
        <v>99</v>
      </c>
      <c r="G88" s="171" t="s">
        <v>240</v>
      </c>
      <c r="H88" s="171" t="s">
        <v>99</v>
      </c>
      <c r="I88" s="171" t="s">
        <v>240</v>
      </c>
    </row>
    <row r="89" spans="1:9" ht="29.25" customHeight="1">
      <c r="A89" s="628"/>
      <c r="B89" s="352">
        <f>100%/12</f>
        <v>8.3333333333333329E-2</v>
      </c>
      <c r="C89" s="119"/>
      <c r="D89" s="352"/>
      <c r="E89" s="117"/>
      <c r="F89" s="123"/>
      <c r="G89" s="118"/>
      <c r="H89" s="123"/>
      <c r="I89" s="118"/>
    </row>
    <row r="90" spans="1:9" ht="80.25" customHeight="1">
      <c r="A90" s="114" t="s">
        <v>267</v>
      </c>
      <c r="B90" s="757"/>
      <c r="C90" s="758"/>
      <c r="D90" s="650"/>
      <c r="E90" s="650"/>
      <c r="F90" s="650"/>
      <c r="G90" s="650"/>
      <c r="H90" s="650"/>
      <c r="I90" s="650"/>
    </row>
    <row r="91" spans="1:9" ht="80.25" customHeight="1">
      <c r="A91" s="114" t="s">
        <v>268</v>
      </c>
      <c r="B91" s="647"/>
      <c r="C91" s="648"/>
      <c r="D91" s="647"/>
      <c r="E91" s="648"/>
      <c r="F91" s="647"/>
      <c r="G91" s="648"/>
      <c r="H91" s="647"/>
      <c r="I91" s="648"/>
    </row>
    <row r="92" spans="1:9" ht="25.35" customHeight="1">
      <c r="A92" s="627" t="s">
        <v>200</v>
      </c>
      <c r="B92" s="171" t="s">
        <v>99</v>
      </c>
      <c r="C92" s="171" t="s">
        <v>240</v>
      </c>
      <c r="D92" s="171" t="s">
        <v>99</v>
      </c>
      <c r="E92" s="171" t="s">
        <v>240</v>
      </c>
      <c r="F92" s="171" t="s">
        <v>99</v>
      </c>
      <c r="G92" s="171" t="s">
        <v>240</v>
      </c>
      <c r="H92" s="171" t="s">
        <v>99</v>
      </c>
      <c r="I92" s="171" t="s">
        <v>240</v>
      </c>
    </row>
    <row r="93" spans="1:9" ht="25.35" customHeight="1">
      <c r="A93" s="628"/>
      <c r="B93" s="352">
        <f>100%/12</f>
        <v>8.3333333333333329E-2</v>
      </c>
      <c r="C93" s="119"/>
      <c r="D93" s="352"/>
      <c r="E93" s="117"/>
      <c r="F93" s="123"/>
      <c r="G93" s="118"/>
      <c r="H93" s="123"/>
      <c r="I93" s="118"/>
    </row>
    <row r="94" spans="1:9" ht="80.25" customHeight="1">
      <c r="A94" s="114" t="s">
        <v>267</v>
      </c>
      <c r="B94" s="650"/>
      <c r="C94" s="650"/>
      <c r="D94" s="650"/>
      <c r="E94" s="650"/>
      <c r="F94" s="650"/>
      <c r="G94" s="650"/>
      <c r="H94" s="650"/>
      <c r="I94" s="650"/>
    </row>
    <row r="95" spans="1:9" ht="80.25" customHeight="1">
      <c r="A95" s="114" t="s">
        <v>268</v>
      </c>
      <c r="B95" s="647"/>
      <c r="C95" s="648"/>
      <c r="D95" s="647"/>
      <c r="E95" s="648"/>
      <c r="F95" s="647"/>
      <c r="G95" s="648"/>
      <c r="H95" s="647"/>
      <c r="I95" s="648"/>
    </row>
    <row r="96" spans="1:9" ht="25.35" customHeight="1">
      <c r="A96" s="627" t="s">
        <v>201</v>
      </c>
      <c r="B96" s="171" t="s">
        <v>99</v>
      </c>
      <c r="C96" s="171" t="s">
        <v>240</v>
      </c>
      <c r="D96" s="171" t="s">
        <v>99</v>
      </c>
      <c r="E96" s="171" t="s">
        <v>240</v>
      </c>
      <c r="F96" s="171" t="s">
        <v>99</v>
      </c>
      <c r="G96" s="171" t="s">
        <v>240</v>
      </c>
      <c r="H96" s="171" t="s">
        <v>99</v>
      </c>
      <c r="I96" s="171" t="s">
        <v>240</v>
      </c>
    </row>
    <row r="97" spans="1:9" ht="25.35" customHeight="1">
      <c r="A97" s="628"/>
      <c r="B97" s="352">
        <f>100%/12</f>
        <v>8.3333333333333329E-2</v>
      </c>
      <c r="C97" s="119"/>
      <c r="D97" s="352"/>
      <c r="E97" s="117"/>
      <c r="F97" s="123"/>
      <c r="G97" s="118"/>
      <c r="H97" s="123"/>
      <c r="I97" s="118"/>
    </row>
    <row r="98" spans="1:9" ht="80.25" customHeight="1">
      <c r="A98" s="114" t="s">
        <v>267</v>
      </c>
      <c r="B98" s="650"/>
      <c r="C98" s="650"/>
      <c r="D98" s="650"/>
      <c r="E98" s="650"/>
      <c r="F98" s="650"/>
      <c r="G98" s="650"/>
      <c r="H98" s="650"/>
      <c r="I98" s="650"/>
    </row>
    <row r="99" spans="1:9" ht="80.25" customHeight="1">
      <c r="A99" s="114" t="s">
        <v>268</v>
      </c>
      <c r="B99" s="647"/>
      <c r="C99" s="648"/>
      <c r="D99" s="647"/>
      <c r="E99" s="648"/>
      <c r="F99" s="647"/>
      <c r="G99" s="648"/>
      <c r="H99" s="647"/>
      <c r="I99" s="648"/>
    </row>
    <row r="100" spans="1:9" ht="25.35" customHeight="1">
      <c r="A100" s="627" t="s">
        <v>204</v>
      </c>
      <c r="B100" s="171" t="s">
        <v>99</v>
      </c>
      <c r="C100" s="171" t="s">
        <v>240</v>
      </c>
      <c r="D100" s="171" t="s">
        <v>99</v>
      </c>
      <c r="E100" s="171" t="s">
        <v>240</v>
      </c>
      <c r="F100" s="171" t="s">
        <v>99</v>
      </c>
      <c r="G100" s="171" t="s">
        <v>240</v>
      </c>
      <c r="H100" s="171" t="s">
        <v>99</v>
      </c>
      <c r="I100" s="171" t="s">
        <v>240</v>
      </c>
    </row>
    <row r="101" spans="1:9" ht="25.35" customHeight="1">
      <c r="A101" s="628"/>
      <c r="B101" s="352">
        <f>100%/12</f>
        <v>8.3333333333333329E-2</v>
      </c>
      <c r="C101" s="119"/>
      <c r="D101" s="352"/>
      <c r="E101" s="117"/>
      <c r="F101" s="123"/>
      <c r="G101" s="118"/>
      <c r="H101" s="123"/>
      <c r="I101" s="118"/>
    </row>
    <row r="102" spans="1:9" ht="80.25" customHeight="1">
      <c r="A102" s="114" t="s">
        <v>267</v>
      </c>
      <c r="B102" s="650"/>
      <c r="C102" s="650"/>
      <c r="D102" s="650"/>
      <c r="E102" s="650"/>
      <c r="F102" s="650"/>
      <c r="G102" s="650"/>
      <c r="H102" s="650"/>
      <c r="I102" s="650"/>
    </row>
    <row r="103" spans="1:9" ht="80.25" customHeight="1">
      <c r="A103" s="114" t="s">
        <v>268</v>
      </c>
      <c r="B103" s="647"/>
      <c r="C103" s="648"/>
      <c r="D103" s="647"/>
      <c r="E103" s="648"/>
      <c r="F103" s="647"/>
      <c r="G103" s="648"/>
      <c r="H103" s="647"/>
      <c r="I103" s="648"/>
    </row>
    <row r="104" spans="1:9" ht="25.35" customHeight="1">
      <c r="A104" s="627" t="s">
        <v>205</v>
      </c>
      <c r="B104" s="171" t="s">
        <v>99</v>
      </c>
      <c r="C104" s="171" t="s">
        <v>240</v>
      </c>
      <c r="D104" s="171" t="s">
        <v>99</v>
      </c>
      <c r="E104" s="171" t="s">
        <v>240</v>
      </c>
      <c r="F104" s="171" t="s">
        <v>99</v>
      </c>
      <c r="G104" s="171" t="s">
        <v>240</v>
      </c>
      <c r="H104" s="171" t="s">
        <v>99</v>
      </c>
      <c r="I104" s="171" t="s">
        <v>240</v>
      </c>
    </row>
    <row r="105" spans="1:9" ht="25.35" customHeight="1">
      <c r="A105" s="628"/>
      <c r="B105" s="352">
        <f>100%/12</f>
        <v>8.3333333333333329E-2</v>
      </c>
      <c r="C105" s="119"/>
      <c r="D105" s="352"/>
      <c r="E105" s="117"/>
      <c r="F105" s="123"/>
      <c r="G105" s="118"/>
      <c r="H105" s="123"/>
      <c r="I105" s="118"/>
    </row>
    <row r="106" spans="1:9" ht="80.25" customHeight="1">
      <c r="A106" s="114" t="s">
        <v>267</v>
      </c>
      <c r="B106" s="650"/>
      <c r="C106" s="650"/>
      <c r="D106" s="650"/>
      <c r="E106" s="650"/>
      <c r="F106" s="650"/>
      <c r="G106" s="650"/>
      <c r="H106" s="650"/>
      <c r="I106" s="650"/>
    </row>
    <row r="107" spans="1:9" ht="80.25" customHeight="1">
      <c r="A107" s="114" t="s">
        <v>268</v>
      </c>
      <c r="B107" s="647"/>
      <c r="C107" s="648"/>
      <c r="D107" s="647"/>
      <c r="E107" s="648"/>
      <c r="F107" s="647"/>
      <c r="G107" s="648"/>
      <c r="H107" s="647"/>
      <c r="I107" s="648"/>
    </row>
    <row r="108" spans="1:9" ht="25.35" customHeight="1">
      <c r="A108" s="627" t="s">
        <v>206</v>
      </c>
      <c r="B108" s="171" t="s">
        <v>99</v>
      </c>
      <c r="C108" s="171" t="s">
        <v>240</v>
      </c>
      <c r="D108" s="171" t="s">
        <v>99</v>
      </c>
      <c r="E108" s="171" t="s">
        <v>240</v>
      </c>
      <c r="F108" s="171" t="s">
        <v>99</v>
      </c>
      <c r="G108" s="171" t="s">
        <v>240</v>
      </c>
      <c r="H108" s="171" t="s">
        <v>99</v>
      </c>
      <c r="I108" s="171" t="s">
        <v>240</v>
      </c>
    </row>
    <row r="109" spans="1:9" ht="25.35" customHeight="1">
      <c r="A109" s="628"/>
      <c r="B109" s="352">
        <f>100%/12</f>
        <v>8.3333333333333329E-2</v>
      </c>
      <c r="C109" s="119"/>
      <c r="D109" s="352"/>
      <c r="E109" s="117"/>
      <c r="F109" s="123"/>
      <c r="G109" s="118"/>
      <c r="H109" s="123"/>
      <c r="I109" s="118"/>
    </row>
    <row r="110" spans="1:9" ht="80.25" customHeight="1">
      <c r="A110" s="114" t="s">
        <v>267</v>
      </c>
      <c r="B110" s="650"/>
      <c r="C110" s="650"/>
      <c r="D110" s="650"/>
      <c r="E110" s="650"/>
      <c r="F110" s="650"/>
      <c r="G110" s="650"/>
      <c r="H110" s="650"/>
      <c r="I110" s="650"/>
    </row>
    <row r="111" spans="1:9" ht="80.25" customHeight="1">
      <c r="A111" s="114" t="s">
        <v>268</v>
      </c>
      <c r="B111" s="647"/>
      <c r="C111" s="648"/>
      <c r="D111" s="647"/>
      <c r="E111" s="648"/>
      <c r="F111" s="647"/>
      <c r="G111" s="648"/>
      <c r="H111" s="647"/>
      <c r="I111" s="648"/>
    </row>
    <row r="112" spans="1:9" ht="25.35" customHeight="1">
      <c r="A112" s="627" t="s">
        <v>207</v>
      </c>
      <c r="B112" s="171" t="s">
        <v>99</v>
      </c>
      <c r="C112" s="171" t="s">
        <v>240</v>
      </c>
      <c r="D112" s="171" t="s">
        <v>99</v>
      </c>
      <c r="E112" s="171" t="s">
        <v>240</v>
      </c>
      <c r="F112" s="171" t="s">
        <v>99</v>
      </c>
      <c r="G112" s="171" t="s">
        <v>240</v>
      </c>
      <c r="H112" s="171" t="s">
        <v>99</v>
      </c>
      <c r="I112" s="171" t="s">
        <v>240</v>
      </c>
    </row>
    <row r="113" spans="1:9" ht="25.35" customHeight="1">
      <c r="A113" s="628"/>
      <c r="B113" s="352">
        <f>100%/12</f>
        <v>8.3333333333333329E-2</v>
      </c>
      <c r="C113" s="315"/>
      <c r="D113" s="352"/>
      <c r="E113" s="315"/>
      <c r="F113" s="315"/>
      <c r="G113" s="316"/>
      <c r="H113" s="315"/>
      <c r="I113" s="316"/>
    </row>
    <row r="114" spans="1:9" ht="80.25" customHeight="1">
      <c r="A114" s="114" t="s">
        <v>267</v>
      </c>
      <c r="B114" s="651"/>
      <c r="C114" s="651"/>
      <c r="D114" s="651"/>
      <c r="E114" s="651"/>
      <c r="F114" s="651"/>
      <c r="G114" s="651"/>
      <c r="H114" s="651"/>
      <c r="I114" s="651"/>
    </row>
    <row r="115" spans="1:9" ht="80.25" customHeight="1">
      <c r="A115" s="114" t="s">
        <v>268</v>
      </c>
      <c r="B115" s="647"/>
      <c r="C115" s="648"/>
      <c r="D115" s="647"/>
      <c r="E115" s="648"/>
      <c r="F115" s="647"/>
      <c r="G115" s="648"/>
      <c r="H115" s="647"/>
      <c r="I115" s="648"/>
    </row>
    <row r="116" spans="1:9" ht="17.100000000000001">
      <c r="A116" s="115" t="s">
        <v>272</v>
      </c>
      <c r="B116" s="120">
        <f t="shared" ref="B116:I116" si="0">(B69+B73+B77+B81+B85+B89+B93+B97+B101+B105+B109+B113)</f>
        <v>1</v>
      </c>
      <c r="C116" s="120">
        <f t="shared" si="0"/>
        <v>0.25</v>
      </c>
      <c r="D116" s="120">
        <f t="shared" si="0"/>
        <v>0</v>
      </c>
      <c r="E116" s="120">
        <f t="shared" si="0"/>
        <v>0</v>
      </c>
      <c r="F116" s="120">
        <f t="shared" si="0"/>
        <v>0</v>
      </c>
      <c r="G116" s="120">
        <f t="shared" si="0"/>
        <v>0</v>
      </c>
      <c r="H116" s="120">
        <f t="shared" si="0"/>
        <v>0</v>
      </c>
      <c r="I116" s="120">
        <f t="shared" si="0"/>
        <v>0</v>
      </c>
    </row>
    <row r="121" spans="1:9" ht="37.5" customHeight="1"/>
    <row r="122" spans="1:9" ht="19.5" customHeight="1"/>
    <row r="123" spans="1:9" ht="19.5" customHeight="1"/>
    <row r="124" spans="1:9" ht="34.5" customHeight="1"/>
    <row r="125" spans="1:9" ht="15" customHeight="1"/>
    <row r="126" spans="1:9" ht="15.75" customHeight="1"/>
  </sheetData>
  <mergeCells count="209">
    <mergeCell ref="A112:A113"/>
    <mergeCell ref="B114:C114"/>
    <mergeCell ref="D114:E114"/>
    <mergeCell ref="F114:G114"/>
    <mergeCell ref="H114:I114"/>
    <mergeCell ref="B115:C115"/>
    <mergeCell ref="D115:E115"/>
    <mergeCell ref="F115:G115"/>
    <mergeCell ref="H115:I115"/>
    <mergeCell ref="A108:A109"/>
    <mergeCell ref="B110:C110"/>
    <mergeCell ref="D110:E110"/>
    <mergeCell ref="F110:G110"/>
    <mergeCell ref="H110:I110"/>
    <mergeCell ref="B111:C111"/>
    <mergeCell ref="D111:E111"/>
    <mergeCell ref="F111:G111"/>
    <mergeCell ref="H111:I111"/>
    <mergeCell ref="A104:A105"/>
    <mergeCell ref="B106:C106"/>
    <mergeCell ref="D106:E106"/>
    <mergeCell ref="F106:G106"/>
    <mergeCell ref="H106:I106"/>
    <mergeCell ref="B107:C107"/>
    <mergeCell ref="D107:E107"/>
    <mergeCell ref="F107:G107"/>
    <mergeCell ref="H107:I107"/>
    <mergeCell ref="A100:A101"/>
    <mergeCell ref="B102:C102"/>
    <mergeCell ref="D102:E102"/>
    <mergeCell ref="F102:G102"/>
    <mergeCell ref="H102:I102"/>
    <mergeCell ref="B103:C103"/>
    <mergeCell ref="D103:E103"/>
    <mergeCell ref="F103:G103"/>
    <mergeCell ref="H103:I103"/>
    <mergeCell ref="A96:A97"/>
    <mergeCell ref="B98:C98"/>
    <mergeCell ref="D98:E98"/>
    <mergeCell ref="F98:G98"/>
    <mergeCell ref="H98:I98"/>
    <mergeCell ref="B99:C99"/>
    <mergeCell ref="D99:E99"/>
    <mergeCell ref="F99:G99"/>
    <mergeCell ref="H99:I99"/>
    <mergeCell ref="A92:A93"/>
    <mergeCell ref="B94:C94"/>
    <mergeCell ref="D94:E94"/>
    <mergeCell ref="F94:G94"/>
    <mergeCell ref="H94:I94"/>
    <mergeCell ref="B95:C95"/>
    <mergeCell ref="D95:E95"/>
    <mergeCell ref="F95:G95"/>
    <mergeCell ref="H95:I95"/>
    <mergeCell ref="A88:A89"/>
    <mergeCell ref="B90:C90"/>
    <mergeCell ref="D90:E90"/>
    <mergeCell ref="F90:G90"/>
    <mergeCell ref="H90:I90"/>
    <mergeCell ref="B91:C91"/>
    <mergeCell ref="D91:E91"/>
    <mergeCell ref="F91:G91"/>
    <mergeCell ref="H91:I91"/>
    <mergeCell ref="A84:A85"/>
    <mergeCell ref="B86:C86"/>
    <mergeCell ref="D86:E86"/>
    <mergeCell ref="F86:G86"/>
    <mergeCell ref="H86:I86"/>
    <mergeCell ref="B87:C87"/>
    <mergeCell ref="D87:E87"/>
    <mergeCell ref="F87:G87"/>
    <mergeCell ref="H87:I87"/>
    <mergeCell ref="A80:A81"/>
    <mergeCell ref="B82:C82"/>
    <mergeCell ref="D82:E82"/>
    <mergeCell ref="F82:G82"/>
    <mergeCell ref="H82:I82"/>
    <mergeCell ref="B83:C83"/>
    <mergeCell ref="D83:E83"/>
    <mergeCell ref="F83:G83"/>
    <mergeCell ref="H83:I83"/>
    <mergeCell ref="A76:A77"/>
    <mergeCell ref="B78:C78"/>
    <mergeCell ref="D78:E78"/>
    <mergeCell ref="F78:G78"/>
    <mergeCell ref="H78:I78"/>
    <mergeCell ref="B79:C79"/>
    <mergeCell ref="D79:E79"/>
    <mergeCell ref="F79:G79"/>
    <mergeCell ref="H79:I79"/>
    <mergeCell ref="A72:A73"/>
    <mergeCell ref="B74:C74"/>
    <mergeCell ref="D74:E74"/>
    <mergeCell ref="F74:G74"/>
    <mergeCell ref="H74:I74"/>
    <mergeCell ref="B75:C75"/>
    <mergeCell ref="D75:E75"/>
    <mergeCell ref="F75:G75"/>
    <mergeCell ref="H75:I75"/>
    <mergeCell ref="A68:A69"/>
    <mergeCell ref="B70:C70"/>
    <mergeCell ref="D70:E70"/>
    <mergeCell ref="F70:G70"/>
    <mergeCell ref="H70:I70"/>
    <mergeCell ref="B71:C71"/>
    <mergeCell ref="D71:E71"/>
    <mergeCell ref="F71:G71"/>
    <mergeCell ref="H71:I71"/>
    <mergeCell ref="B66:C66"/>
    <mergeCell ref="D66:E66"/>
    <mergeCell ref="F66:G66"/>
    <mergeCell ref="H66:I66"/>
    <mergeCell ref="B67:C67"/>
    <mergeCell ref="D67:E67"/>
    <mergeCell ref="F67:G67"/>
    <mergeCell ref="H67:I67"/>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5BC8A813-F7BC-4980-85A6-A9241368A968}"/>
    <hyperlink ref="B79:C79" r:id="rId2" display="https://secretariadistritald-my.sharepoint.com/personal/mcgranados_sdmujer_gov_co/_layouts/15/onedrive.aspx?id=%2Fpersonal%2Fmcgranados%5Fsdmujer%5Fgov%5Fco%2FDocuments%2F2025%2F04%2E%20ABRIL%2F01%2E%20OBLIGACI%C3%93N%2F8225%20%2D%20SEGUIMIENTO%20MARZO%202025%2FEVIDENCIAS&amp;ct=1744144233427&amp;or=OWA%2DNT%2DMail&amp;ga=1" xr:uid="{3FA8A47D-F8BE-4945-BD82-D01CAFDB9AF8}"/>
    <hyperlink ref="B83:C83" r:id="rId3" display="https://secretariadistritald-my.sharepoint.com/personal/mcgranados_sdmujer_gov_co/_layouts/15/onedrive.aspx?ct=1746723410760&amp;or=OWA%2DNT%2DMail&amp;ga=1&amp;id=%2Fpersonal%2Fmcgranados%5Fsdmujer%5Fgov%5Fco%2FDocuments%2F2025%2F05%2E%20MAYO%2F01%2E%20OBLIGACI%C3%93N%2F8225%20SEGUIMIENTO%20ABRIL%2FEVIDENCIAS" xr:uid="{9CCB6C83-9675-4493-8E65-D3093B1FBAA0}"/>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76348BC-F96B-4748-A300-43029FD4E89B}">
          <x14:formula1>
            <xm:f>Listas!$B$2:$B$4</xm:f>
          </x14:formula1>
          <xm:sqref>H35:I36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4D56-AE29-5D4F-825F-7C4F1BBC85B0}">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28</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ACTIVIDAD_7!B11</f>
        <v>Fortalecer el 100% de los controles asociados al proceso de gestión financiera</v>
      </c>
      <c r="F10" s="678"/>
      <c r="G10" s="678"/>
      <c r="H10" s="678"/>
      <c r="I10" s="678"/>
      <c r="J10" s="678"/>
      <c r="K10" s="678"/>
      <c r="L10" s="678"/>
    </row>
    <row r="11" spans="1:12" ht="34.5" customHeight="1">
      <c r="A11" s="679" t="s">
        <v>282</v>
      </c>
      <c r="B11" s="680"/>
      <c r="C11" s="680"/>
      <c r="D11" s="669"/>
      <c r="E11" s="681" t="s">
        <v>476</v>
      </c>
      <c r="F11" s="682"/>
      <c r="G11" s="682"/>
      <c r="H11" s="682"/>
      <c r="I11" s="682"/>
      <c r="J11" s="682"/>
      <c r="K11" s="682"/>
      <c r="L11" s="683"/>
    </row>
    <row r="12" spans="1:12" ht="47.25" customHeight="1">
      <c r="A12" s="667" t="s">
        <v>283</v>
      </c>
      <c r="B12" s="668"/>
      <c r="C12" s="668"/>
      <c r="D12" s="670"/>
      <c r="E12" s="684" t="s">
        <v>477</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v>1</v>
      </c>
      <c r="E16" s="688"/>
      <c r="F16" s="688"/>
      <c r="G16" s="688"/>
      <c r="H16" s="689"/>
      <c r="I16" s="667" t="s">
        <v>235</v>
      </c>
      <c r="J16" s="670"/>
      <c r="K16" s="671" t="s">
        <v>23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476</v>
      </c>
      <c r="D19" s="672"/>
      <c r="E19" s="672"/>
      <c r="F19" s="672"/>
      <c r="G19" s="673"/>
      <c r="H19" s="671" t="s">
        <v>476</v>
      </c>
      <c r="I19" s="673"/>
      <c r="J19" s="691" t="s">
        <v>34</v>
      </c>
      <c r="K19" s="692"/>
      <c r="L19" s="304" t="s">
        <v>478</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479</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f>ACTIVIDAD_7!B36</f>
        <v>1</v>
      </c>
      <c r="E24" s="672"/>
      <c r="F24" s="677" t="s">
        <v>306</v>
      </c>
      <c r="G24" s="677"/>
      <c r="H24" s="318">
        <v>2024</v>
      </c>
      <c r="I24" s="677" t="s">
        <v>307</v>
      </c>
      <c r="J24" s="677"/>
      <c r="K24" s="695" t="s">
        <v>480</v>
      </c>
      <c r="L24" s="695"/>
    </row>
    <row r="25" spans="1:12" ht="26.25" customHeight="1">
      <c r="A25" s="667" t="s">
        <v>309</v>
      </c>
      <c r="B25" s="668"/>
      <c r="C25" s="670"/>
      <c r="D25" s="671" t="s">
        <v>246</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ABA16053-5E36-5E48-9FD9-153593BD8643}">
          <x14:formula1>
            <xm:f>Datos!$K$2:$K$3</xm:f>
          </x14:formula1>
          <xm:sqref>J19:K20</xm:sqref>
        </x14:dataValidation>
        <x14:dataValidation type="list" allowBlank="1" showInputMessage="1" showErrorMessage="1" xr:uid="{EAF0DFD2-5350-C147-AA76-7521A1513871}">
          <x14:formula1>
            <xm:f>Datos!$K$2:$K$4</xm:f>
          </x14:formula1>
          <xm:sqref>L22</xm:sqref>
        </x14:dataValidation>
        <x14:dataValidation type="list" allowBlank="1" showInputMessage="1" showErrorMessage="1" xr:uid="{34C8DBDB-523D-344F-9D50-D741011B8E56}">
          <x14:formula1>
            <xm:f>Datos!$J$2:$J$5</xm:f>
          </x14:formula1>
          <xm:sqref>K16:L16</xm:sqref>
        </x14:dataValidation>
        <x14:dataValidation type="list" allowBlank="1" showInputMessage="1" showErrorMessage="1" xr:uid="{B46F1CD5-6128-B541-94C2-1F62B1BDAFD9}">
          <x14:formula1>
            <xm:f>Datos!$I$2:$I$7</xm:f>
          </x14:formula1>
          <xm:sqref>K15:L15</xm:sqref>
        </x14:dataValidation>
        <x14:dataValidation type="list" allowBlank="1" showInputMessage="1" showErrorMessage="1" xr:uid="{53C6EB93-EE9B-B845-9145-07C3441E8D90}">
          <x14:formula1>
            <xm:f>Datos!$H$2:$H$3</xm:f>
          </x14:formula1>
          <xm:sqref>D15:H15</xm:sqref>
        </x14:dataValidation>
        <x14:dataValidation type="list" allowBlank="1" showInputMessage="1" showErrorMessage="1" xr:uid="{3E0002FD-D917-634C-86D9-1FAA34548E04}">
          <x14:formula1>
            <xm:f>Datos!$G$2:$G$8</xm:f>
          </x14:formula1>
          <xm:sqref>K13:L13</xm:sqref>
        </x14:dataValidation>
        <x14:dataValidation type="list" allowBlank="1" showInputMessage="1" showErrorMessage="1" xr:uid="{0AA92252-281B-C146-AAA7-4518F8BBE08D}">
          <x14:formula1>
            <xm:f>Datos!$F$2:$F$18</xm:f>
          </x14:formula1>
          <xm:sqref>K8:L8</xm:sqref>
        </x14:dataValidation>
        <x14:dataValidation type="list" allowBlank="1" showInputMessage="1" showErrorMessage="1" xr:uid="{74CE772A-46A0-6348-A0AF-585C0CC7BDD0}">
          <x14:formula1>
            <xm:f>Datos!$E$2:$E$23</xm:f>
          </x14:formula1>
          <xm:sqref>D8:H8</xm:sqref>
        </x14:dataValidation>
        <x14:dataValidation type="list" allowBlank="1" showInputMessage="1" showErrorMessage="1" xr:uid="{C79E1E38-76E0-A745-A71A-E5085A125DF6}">
          <x14:formula1>
            <xm:f>Datos!$D$2:$D$7</xm:f>
          </x14:formula1>
          <xm:sqref>K7:L7</xm:sqref>
        </x14:dataValidation>
        <x14:dataValidation type="list" allowBlank="1" showInputMessage="1" showErrorMessage="1" xr:uid="{48013C41-3386-594A-8C68-6878B2F2CB20}">
          <x14:formula1>
            <xm:f>Datos!$C$2:$C$3</xm:f>
          </x14:formula1>
          <xm:sqref>D7:H7</xm:sqref>
        </x14:dataValidation>
        <x14:dataValidation type="list" allowBlank="1" showInputMessage="1" showErrorMessage="1" xr:uid="{F0A64101-A294-A643-A7CE-56E39145B6B7}">
          <x14:formula1>
            <xm:f>Datos!$B$2:$B$6</xm:f>
          </x14:formula1>
          <xm:sqref>K6:L6</xm:sqref>
        </x14:dataValidation>
        <x14:dataValidation type="list" allowBlank="1" showInputMessage="1" showErrorMessage="1" xr:uid="{D3D6E3B2-6258-BE43-B49D-130190E4BA79}">
          <x14:formula1>
            <xm:f>Datos!$A$2:$A$5</xm:f>
          </x14:formula1>
          <xm:sqref>D6:H6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992"/>
  <sheetViews>
    <sheetView showGridLines="0" workbookViewId="0">
      <selection activeCell="J63" sqref="J63"/>
    </sheetView>
  </sheetViews>
  <sheetFormatPr defaultColWidth="14.42578125" defaultRowHeight="15" customHeight="1"/>
  <cols>
    <col min="1" max="1" width="5.42578125" customWidth="1"/>
    <col min="2" max="2" width="34.7109375" customWidth="1"/>
    <col min="3" max="3" width="1.28515625" customWidth="1"/>
    <col min="4" max="4" width="10.7109375" customWidth="1"/>
    <col min="5" max="5" width="1.140625" customWidth="1"/>
    <col min="6" max="6" width="12.28515625" customWidth="1"/>
    <col min="7" max="7" width="1.42578125" customWidth="1"/>
    <col min="8" max="8" width="12.7109375" customWidth="1"/>
    <col min="9" max="9" width="1.42578125" customWidth="1"/>
    <col min="10" max="10" width="15.28515625" customWidth="1"/>
    <col min="11" max="11" width="14.28515625" customWidth="1"/>
    <col min="12" max="12" width="16.42578125" customWidth="1"/>
    <col min="13" max="13" width="14.42578125" customWidth="1"/>
    <col min="14" max="14" width="14.7109375" bestFit="1" customWidth="1"/>
    <col min="15" max="15" width="14.42578125" bestFit="1" customWidth="1"/>
    <col min="16" max="16" width="11.42578125" customWidth="1"/>
    <col min="17" max="17" width="13" customWidth="1"/>
    <col min="18" max="28" width="10" customWidth="1"/>
  </cols>
  <sheetData>
    <row r="1" spans="1:28">
      <c r="A1" s="1"/>
      <c r="B1" s="1"/>
      <c r="C1" s="1"/>
      <c r="D1" s="1"/>
      <c r="E1" s="1"/>
      <c r="F1" s="1"/>
      <c r="G1" s="1"/>
      <c r="H1" s="1"/>
      <c r="I1" s="1"/>
      <c r="J1" s="1"/>
      <c r="K1" s="1"/>
      <c r="L1" s="1"/>
      <c r="M1" s="1"/>
      <c r="N1" s="1"/>
      <c r="O1" s="1"/>
      <c r="P1" s="1"/>
      <c r="Q1" s="1"/>
      <c r="R1" s="1"/>
      <c r="S1" s="1"/>
      <c r="T1" s="1"/>
      <c r="U1" s="1"/>
      <c r="V1" s="1"/>
      <c r="W1" s="1"/>
      <c r="X1" s="1"/>
      <c r="Y1" s="1"/>
      <c r="Z1" s="1"/>
      <c r="AA1" s="1"/>
      <c r="AB1" s="1"/>
    </row>
    <row r="2" spans="1:28">
      <c r="A2" s="1"/>
      <c r="B2" s="1"/>
      <c r="C2" s="1"/>
      <c r="D2" s="1"/>
      <c r="E2" s="1"/>
      <c r="F2" s="1"/>
      <c r="G2" s="1"/>
      <c r="H2" s="1"/>
      <c r="I2" s="1"/>
      <c r="J2" s="1"/>
      <c r="K2" s="1"/>
      <c r="L2" s="1"/>
      <c r="M2" s="1"/>
      <c r="N2" s="1"/>
      <c r="O2" s="1"/>
      <c r="P2" s="1"/>
      <c r="Q2" s="1"/>
      <c r="R2" s="1"/>
      <c r="S2" s="1"/>
      <c r="T2" s="1"/>
      <c r="U2" s="1"/>
      <c r="V2" s="1"/>
      <c r="W2" s="1"/>
      <c r="X2" s="1"/>
      <c r="Y2" s="1"/>
      <c r="Z2" s="1"/>
      <c r="AA2" s="1"/>
      <c r="AB2" s="1"/>
    </row>
    <row r="3" spans="1:28" ht="21" hidden="1" customHeight="1">
      <c r="A3" s="512"/>
      <c r="B3" s="949"/>
      <c r="C3" s="949"/>
      <c r="D3" s="949"/>
      <c r="E3" s="949"/>
      <c r="F3" s="949"/>
      <c r="G3" s="949"/>
      <c r="H3" s="949"/>
      <c r="I3" s="949"/>
      <c r="J3" s="949"/>
      <c r="K3" s="949"/>
      <c r="L3" s="949"/>
      <c r="M3" s="949"/>
      <c r="N3" s="949"/>
      <c r="O3" s="949"/>
      <c r="P3" s="2"/>
      <c r="Q3" s="1"/>
      <c r="R3" s="1"/>
      <c r="S3" s="1"/>
      <c r="T3" s="1"/>
      <c r="U3" s="1"/>
      <c r="V3" s="1"/>
      <c r="W3" s="1"/>
      <c r="X3" s="1"/>
      <c r="Y3" s="1"/>
      <c r="Z3" s="1"/>
      <c r="AA3" s="1"/>
      <c r="AB3" s="1"/>
    </row>
    <row r="4" spans="1:28" ht="39.75" customHeight="1">
      <c r="A4" s="513" t="s">
        <v>91</v>
      </c>
      <c r="B4" s="949"/>
      <c r="C4" s="949"/>
      <c r="D4" s="949"/>
      <c r="E4" s="949"/>
      <c r="F4" s="949"/>
      <c r="G4" s="949"/>
      <c r="H4" s="949"/>
      <c r="I4" s="949"/>
      <c r="J4" s="949"/>
      <c r="K4" s="949"/>
      <c r="L4" s="949"/>
      <c r="M4" s="949"/>
      <c r="N4" s="949"/>
      <c r="O4" s="949"/>
      <c r="P4" s="2"/>
      <c r="Q4" s="1"/>
      <c r="R4" s="1"/>
      <c r="S4" s="1"/>
      <c r="T4" s="1"/>
      <c r="U4" s="1"/>
      <c r="V4" s="1"/>
      <c r="W4" s="1"/>
      <c r="X4" s="1"/>
      <c r="Y4" s="1"/>
      <c r="Z4" s="1"/>
      <c r="AA4" s="1"/>
      <c r="AB4" s="1"/>
    </row>
    <row r="5" spans="1:28" ht="21" hidden="1" customHeight="1">
      <c r="A5" s="512"/>
      <c r="B5" s="949"/>
      <c r="C5" s="949"/>
      <c r="D5" s="949"/>
      <c r="E5" s="949"/>
      <c r="F5" s="949"/>
      <c r="G5" s="949"/>
      <c r="H5" s="949"/>
      <c r="I5" s="949"/>
      <c r="J5" s="949"/>
      <c r="K5" s="949"/>
      <c r="L5" s="949"/>
      <c r="M5" s="949"/>
      <c r="N5" s="949"/>
      <c r="O5" s="949"/>
      <c r="P5" s="2"/>
      <c r="Q5" s="1"/>
      <c r="R5" s="1"/>
      <c r="S5" s="1"/>
      <c r="T5" s="1"/>
      <c r="U5" s="1"/>
      <c r="V5" s="1"/>
      <c r="W5" s="1"/>
      <c r="X5" s="1"/>
      <c r="Y5" s="1"/>
      <c r="Z5" s="1"/>
      <c r="AA5" s="1"/>
      <c r="AB5" s="1"/>
    </row>
    <row r="6" spans="1:28" ht="1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5" hidden="1" customHeight="1">
      <c r="A7" s="1"/>
      <c r="B7" s="514" t="s">
        <v>92</v>
      </c>
      <c r="C7" s="949"/>
      <c r="D7" s="949"/>
      <c r="E7" s="1"/>
      <c r="F7" s="515">
        <v>2024</v>
      </c>
      <c r="G7" s="950"/>
      <c r="H7" s="54"/>
      <c r="I7" s="54"/>
      <c r="J7" s="3">
        <v>2025</v>
      </c>
      <c r="K7" s="3">
        <v>2026</v>
      </c>
      <c r="L7" s="3">
        <v>2027</v>
      </c>
      <c r="M7" s="3">
        <v>2028</v>
      </c>
      <c r="N7" s="3" t="s">
        <v>93</v>
      </c>
      <c r="O7" s="1"/>
      <c r="P7" s="1"/>
      <c r="Q7" s="1"/>
      <c r="R7" s="1"/>
      <c r="S7" s="1"/>
      <c r="T7" s="1"/>
      <c r="U7" s="1"/>
      <c r="V7" s="1"/>
      <c r="W7" s="1"/>
      <c r="X7" s="1"/>
      <c r="Y7" s="1"/>
      <c r="Z7" s="1"/>
      <c r="AA7" s="1"/>
      <c r="AB7" s="1"/>
    </row>
    <row r="8" spans="1:28" ht="15" hidden="1" customHeight="1">
      <c r="A8" s="1"/>
      <c r="B8" s="949"/>
      <c r="C8" s="949"/>
      <c r="D8" s="949"/>
      <c r="E8" s="1"/>
      <c r="F8" s="516">
        <v>16263770000</v>
      </c>
      <c r="G8" s="950"/>
      <c r="H8" s="54"/>
      <c r="I8" s="54"/>
      <c r="J8" s="4">
        <v>33040000000</v>
      </c>
      <c r="K8" s="4">
        <v>14970000000</v>
      </c>
      <c r="L8" s="4">
        <v>10555000000</v>
      </c>
      <c r="M8" s="4">
        <v>0</v>
      </c>
      <c r="N8" s="4">
        <f>SUM(F8:M8)</f>
        <v>74828770000</v>
      </c>
      <c r="O8" s="1"/>
      <c r="P8" s="1"/>
      <c r="Q8" s="1"/>
      <c r="R8" s="1"/>
      <c r="S8" s="1"/>
      <c r="T8" s="1"/>
      <c r="U8" s="1"/>
      <c r="V8" s="1"/>
      <c r="W8" s="1"/>
      <c r="X8" s="1"/>
      <c r="Y8" s="1"/>
      <c r="Z8" s="1"/>
      <c r="AA8" s="1"/>
      <c r="AB8" s="1"/>
    </row>
    <row r="9" spans="1:28" ht="15" hidden="1" customHeight="1">
      <c r="A9" s="1"/>
      <c r="B9" s="1"/>
      <c r="C9" s="1"/>
      <c r="D9" s="1"/>
      <c r="E9" s="1"/>
      <c r="F9" s="1"/>
      <c r="G9" s="1"/>
      <c r="H9" s="1"/>
      <c r="I9" s="1"/>
      <c r="J9" s="1"/>
      <c r="K9" s="1"/>
      <c r="L9" s="1"/>
      <c r="M9" s="1"/>
      <c r="N9" s="1"/>
      <c r="O9" s="1"/>
      <c r="P9" s="1"/>
      <c r="Q9" s="1"/>
      <c r="R9" s="1"/>
      <c r="S9" s="1"/>
      <c r="T9" s="1"/>
      <c r="U9" s="1"/>
      <c r="V9" s="1"/>
      <c r="W9" s="1"/>
      <c r="X9" s="1"/>
      <c r="Y9" s="1"/>
      <c r="Z9" s="1"/>
      <c r="AA9" s="1"/>
      <c r="AB9" s="1"/>
    </row>
    <row r="10" spans="1:28" ht="15" hidden="1" customHeight="1">
      <c r="A10" s="5"/>
      <c r="B10" s="5"/>
      <c r="C10" s="5"/>
      <c r="D10" s="5"/>
      <c r="E10" s="5"/>
      <c r="F10" s="5"/>
      <c r="G10" s="5"/>
      <c r="H10" s="5"/>
      <c r="I10" s="5"/>
      <c r="J10" s="5"/>
      <c r="K10" s="5"/>
      <c r="L10" s="5"/>
      <c r="M10" s="5"/>
      <c r="N10" s="5"/>
      <c r="O10" s="5"/>
      <c r="P10" s="387"/>
      <c r="Q10" s="1"/>
      <c r="R10" s="1"/>
      <c r="S10" s="1"/>
      <c r="T10" s="1"/>
      <c r="U10" s="1"/>
      <c r="V10" s="1"/>
      <c r="W10" s="1"/>
      <c r="X10" s="1"/>
      <c r="Y10" s="1"/>
      <c r="Z10" s="1"/>
      <c r="AA10" s="1"/>
      <c r="AB10" s="1"/>
    </row>
    <row r="11" spans="1:28" ht="20.25" customHeight="1">
      <c r="A11" s="509" t="s">
        <v>94</v>
      </c>
      <c r="B11" s="949"/>
      <c r="C11" s="949"/>
      <c r="D11" s="949"/>
      <c r="E11" s="949"/>
      <c r="F11" s="949"/>
      <c r="G11" s="949"/>
      <c r="H11" s="949"/>
      <c r="I11" s="949"/>
      <c r="J11" s="949"/>
      <c r="K11" s="949"/>
      <c r="L11" s="949"/>
      <c r="M11" s="949"/>
      <c r="N11" s="949"/>
      <c r="O11" s="949"/>
      <c r="P11" s="388"/>
      <c r="Q11" s="389"/>
      <c r="R11" s="1"/>
      <c r="S11" s="1"/>
      <c r="T11" s="1"/>
      <c r="U11" s="1"/>
      <c r="V11" s="1"/>
      <c r="W11" s="1"/>
      <c r="X11" s="1"/>
      <c r="Y11" s="1"/>
      <c r="Z11" s="1"/>
      <c r="AA11" s="1"/>
      <c r="AB11" s="1"/>
    </row>
    <row r="12" spans="1:28" ht="9" customHeight="1">
      <c r="A12" s="6"/>
      <c r="B12" s="6"/>
      <c r="C12" s="6"/>
      <c r="D12" s="6"/>
      <c r="E12" s="6"/>
      <c r="F12" s="6"/>
      <c r="G12" s="6"/>
      <c r="H12" s="6"/>
      <c r="I12" s="6"/>
      <c r="J12" s="6"/>
      <c r="K12" s="6"/>
      <c r="L12" s="6"/>
      <c r="M12" s="6"/>
      <c r="N12" s="6"/>
      <c r="O12" s="6"/>
      <c r="P12" s="388"/>
      <c r="Q12" s="389"/>
      <c r="R12" s="1"/>
      <c r="S12" s="1"/>
      <c r="T12" s="1"/>
      <c r="U12" s="1"/>
      <c r="V12" s="1"/>
      <c r="W12" s="1"/>
      <c r="X12" s="1"/>
      <c r="Y12" s="1"/>
      <c r="Z12" s="1"/>
      <c r="AA12" s="1"/>
      <c r="AB12" s="1"/>
    </row>
    <row r="13" spans="1:28" ht="21.75" customHeight="1">
      <c r="A13" s="504" t="s">
        <v>95</v>
      </c>
      <c r="B13" s="508" t="s">
        <v>96</v>
      </c>
      <c r="C13" s="5"/>
      <c r="D13" s="7" t="s">
        <v>97</v>
      </c>
      <c r="E13" s="5"/>
      <c r="F13" s="8" t="s">
        <v>98</v>
      </c>
      <c r="G13" s="5"/>
      <c r="H13" s="8" t="s">
        <v>98</v>
      </c>
      <c r="I13" s="5"/>
      <c r="J13" s="8" t="s">
        <v>99</v>
      </c>
      <c r="K13" s="9">
        <v>2024</v>
      </c>
      <c r="L13" s="9">
        <v>2025</v>
      </c>
      <c r="M13" s="9">
        <v>2026</v>
      </c>
      <c r="N13" s="9">
        <v>2027</v>
      </c>
      <c r="O13" s="9" t="s">
        <v>93</v>
      </c>
      <c r="P13" s="390"/>
      <c r="Q13" s="1"/>
      <c r="R13" s="1"/>
      <c r="S13" s="1"/>
      <c r="T13" s="1"/>
      <c r="U13" s="1"/>
      <c r="V13" s="1"/>
      <c r="W13" s="1"/>
      <c r="X13" s="1"/>
      <c r="Y13" s="1"/>
      <c r="Z13" s="1"/>
      <c r="AA13" s="1"/>
      <c r="AB13" s="1"/>
    </row>
    <row r="14" spans="1:28" ht="21.75" customHeight="1">
      <c r="A14" s="949"/>
      <c r="B14" s="951"/>
      <c r="C14" s="5"/>
      <c r="D14" s="507">
        <v>1</v>
      </c>
      <c r="E14" s="5"/>
      <c r="F14" s="507" t="s">
        <v>21</v>
      </c>
      <c r="G14" s="5"/>
      <c r="H14" s="507"/>
      <c r="I14" s="5"/>
      <c r="J14" s="10" t="s">
        <v>100</v>
      </c>
      <c r="K14" s="11">
        <v>15</v>
      </c>
      <c r="L14" s="12">
        <v>50</v>
      </c>
      <c r="M14" s="12">
        <v>85</v>
      </c>
      <c r="N14" s="13">
        <v>100</v>
      </c>
      <c r="O14" s="11">
        <v>100</v>
      </c>
      <c r="P14" s="387"/>
      <c r="Q14" s="1"/>
      <c r="R14" s="1"/>
      <c r="S14" s="1"/>
      <c r="T14" s="1"/>
      <c r="U14" s="1"/>
      <c r="V14" s="1"/>
      <c r="W14" s="1"/>
      <c r="X14" s="1"/>
      <c r="Y14" s="1"/>
      <c r="Z14" s="1"/>
      <c r="AA14" s="1"/>
      <c r="AB14" s="1"/>
    </row>
    <row r="15" spans="1:28" ht="21.75" customHeight="1">
      <c r="A15" s="949"/>
      <c r="B15" s="952"/>
      <c r="C15" s="5"/>
      <c r="D15" s="952"/>
      <c r="E15" s="5"/>
      <c r="F15" s="952"/>
      <c r="G15" s="5"/>
      <c r="H15" s="952"/>
      <c r="I15" s="5"/>
      <c r="J15" s="10" t="s">
        <v>101</v>
      </c>
      <c r="K15" s="4"/>
      <c r="L15" s="4"/>
      <c r="M15" s="4"/>
      <c r="N15" s="4"/>
      <c r="O15" s="4">
        <f t="shared" ref="O15" si="0">SUM(K15:N15)</f>
        <v>0</v>
      </c>
      <c r="P15" s="387"/>
      <c r="Q15" s="1"/>
      <c r="R15" s="1"/>
      <c r="S15" s="1"/>
      <c r="T15" s="1"/>
      <c r="U15" s="1"/>
      <c r="V15" s="1"/>
      <c r="W15" s="1"/>
      <c r="X15" s="1"/>
      <c r="Y15" s="1"/>
      <c r="Z15" s="1"/>
      <c r="AA15" s="1"/>
      <c r="AB15" s="1"/>
    </row>
    <row r="16" spans="1:28" ht="15" customHeight="1">
      <c r="A16" s="5"/>
      <c r="B16" s="5"/>
      <c r="C16" s="5"/>
      <c r="D16" s="1"/>
      <c r="E16" s="5"/>
      <c r="F16" s="5"/>
      <c r="G16" s="5"/>
      <c r="H16" s="5"/>
      <c r="I16" s="5"/>
      <c r="J16" s="1"/>
      <c r="K16" s="14"/>
      <c r="L16" s="14"/>
      <c r="M16" s="14"/>
      <c r="N16" s="14"/>
      <c r="O16" s="14"/>
      <c r="P16" s="391"/>
      <c r="Q16" s="1"/>
      <c r="R16" s="1"/>
      <c r="S16" s="1"/>
      <c r="T16" s="1"/>
      <c r="U16" s="1"/>
      <c r="V16" s="1"/>
      <c r="W16" s="1"/>
      <c r="X16" s="1"/>
      <c r="Y16" s="1"/>
      <c r="Z16" s="1"/>
      <c r="AA16" s="1"/>
      <c r="AB16" s="1"/>
    </row>
    <row r="17" spans="1:28" ht="15" customHeight="1">
      <c r="A17" s="517" t="s">
        <v>102</v>
      </c>
      <c r="B17" s="949"/>
      <c r="C17" s="949"/>
      <c r="D17" s="949"/>
      <c r="E17" s="949"/>
      <c r="F17" s="949"/>
      <c r="G17" s="949"/>
      <c r="H17" s="949"/>
      <c r="I17" s="949"/>
      <c r="J17" s="949"/>
      <c r="K17" s="949"/>
      <c r="L17" s="949"/>
      <c r="M17" s="949"/>
      <c r="N17" s="949"/>
      <c r="O17" s="949"/>
      <c r="P17" s="392"/>
      <c r="Q17" s="1"/>
      <c r="R17" s="1"/>
      <c r="S17" s="1"/>
      <c r="T17" s="1"/>
      <c r="U17" s="1"/>
      <c r="V17" s="1"/>
      <c r="W17" s="1"/>
      <c r="X17" s="1"/>
      <c r="Y17" s="1"/>
      <c r="Z17" s="1"/>
      <c r="AA17" s="1"/>
      <c r="AB17" s="1"/>
    </row>
    <row r="18" spans="1:28" ht="26.25" customHeight="1">
      <c r="A18" s="504" t="s">
        <v>103</v>
      </c>
      <c r="B18" s="510" t="s">
        <v>104</v>
      </c>
      <c r="C18" s="5"/>
      <c r="D18" s="55" t="s">
        <v>105</v>
      </c>
      <c r="E18" s="5"/>
      <c r="F18" s="56" t="s">
        <v>98</v>
      </c>
      <c r="G18" s="5"/>
      <c r="H18" s="58" t="s">
        <v>106</v>
      </c>
      <c r="I18" s="5"/>
      <c r="J18" s="56" t="s">
        <v>99</v>
      </c>
      <c r="K18" s="57">
        <v>2024</v>
      </c>
      <c r="L18" s="57">
        <v>2025</v>
      </c>
      <c r="M18" s="57">
        <v>2026</v>
      </c>
      <c r="N18" s="57">
        <v>2027</v>
      </c>
      <c r="O18" s="57" t="s">
        <v>93</v>
      </c>
      <c r="P18" s="390"/>
      <c r="Q18" s="1"/>
      <c r="R18" s="1"/>
      <c r="S18" s="1"/>
      <c r="T18" s="1"/>
      <c r="U18" s="1"/>
      <c r="V18" s="1"/>
      <c r="W18" s="1"/>
      <c r="X18" s="1"/>
      <c r="Y18" s="1"/>
      <c r="Z18" s="1"/>
      <c r="AA18" s="1"/>
      <c r="AB18" s="1"/>
    </row>
    <row r="19" spans="1:28" ht="15" customHeight="1">
      <c r="A19" s="949"/>
      <c r="B19" s="951"/>
      <c r="C19" s="5"/>
      <c r="D19" s="507">
        <v>1</v>
      </c>
      <c r="E19" s="5"/>
      <c r="F19" s="507" t="s">
        <v>23</v>
      </c>
      <c r="G19" s="5"/>
      <c r="H19" s="507">
        <v>10</v>
      </c>
      <c r="I19" s="5"/>
      <c r="J19" s="10" t="s">
        <v>100</v>
      </c>
      <c r="K19" s="11">
        <v>1</v>
      </c>
      <c r="L19" s="12">
        <v>1</v>
      </c>
      <c r="M19" s="12">
        <v>1</v>
      </c>
      <c r="N19" s="12">
        <v>1</v>
      </c>
      <c r="O19" s="15">
        <v>1</v>
      </c>
      <c r="P19" s="387"/>
      <c r="Q19" s="1"/>
      <c r="R19" s="1"/>
      <c r="S19" s="1"/>
      <c r="T19" s="1"/>
      <c r="U19" s="1"/>
      <c r="V19" s="1"/>
      <c r="W19" s="1"/>
      <c r="X19" s="1"/>
      <c r="Y19" s="1"/>
      <c r="Z19" s="1"/>
      <c r="AA19" s="1"/>
      <c r="AB19" s="1"/>
    </row>
    <row r="20" spans="1:28" ht="15" customHeight="1">
      <c r="A20" s="949"/>
      <c r="B20" s="952"/>
      <c r="C20" s="5"/>
      <c r="D20" s="952"/>
      <c r="E20" s="5"/>
      <c r="F20" s="952"/>
      <c r="G20" s="5"/>
      <c r="H20" s="952"/>
      <c r="I20" s="5"/>
      <c r="J20" s="10" t="s">
        <v>101</v>
      </c>
      <c r="K20" s="16">
        <v>888953000</v>
      </c>
      <c r="L20" s="16">
        <v>1449000000</v>
      </c>
      <c r="M20" s="16">
        <v>1491000000</v>
      </c>
      <c r="N20" s="16">
        <v>1535000000</v>
      </c>
      <c r="O20" s="15">
        <f>+SUM(K20:N20)</f>
        <v>5363953000</v>
      </c>
      <c r="P20" s="393"/>
      <c r="Q20" s="1"/>
      <c r="R20" s="1"/>
      <c r="S20" s="1"/>
      <c r="T20" s="1"/>
      <c r="U20" s="1"/>
      <c r="V20" s="1"/>
      <c r="W20" s="1"/>
      <c r="X20" s="1"/>
      <c r="Y20" s="1"/>
      <c r="Z20" s="1"/>
      <c r="AA20" s="1"/>
      <c r="AB20" s="1"/>
    </row>
    <row r="21" spans="1:28" ht="15" customHeight="1">
      <c r="A21" s="17"/>
      <c r="B21" s="18"/>
      <c r="C21" s="5"/>
      <c r="D21" s="1"/>
      <c r="E21" s="5"/>
      <c r="F21" s="5"/>
      <c r="G21" s="5"/>
      <c r="H21" s="5"/>
      <c r="I21" s="5"/>
      <c r="J21" s="5"/>
      <c r="K21" s="5"/>
      <c r="L21" s="5"/>
      <c r="M21" s="5"/>
      <c r="N21" s="5"/>
      <c r="O21" s="5"/>
      <c r="P21" s="387"/>
      <c r="Q21" s="1"/>
      <c r="R21" s="1"/>
      <c r="S21" s="1"/>
      <c r="T21" s="1"/>
      <c r="U21" s="1"/>
      <c r="V21" s="1"/>
      <c r="W21" s="1"/>
      <c r="X21" s="1"/>
      <c r="Y21" s="1"/>
      <c r="Z21" s="1"/>
      <c r="AA21" s="1"/>
      <c r="AB21" s="1"/>
    </row>
    <row r="22" spans="1:28" ht="26.25" customHeight="1">
      <c r="A22" s="504" t="s">
        <v>103</v>
      </c>
      <c r="B22" s="505" t="s">
        <v>107</v>
      </c>
      <c r="C22" s="5"/>
      <c r="D22" s="59" t="s">
        <v>105</v>
      </c>
      <c r="E22" s="5"/>
      <c r="F22" s="60" t="s">
        <v>98</v>
      </c>
      <c r="G22" s="5"/>
      <c r="H22" s="60" t="s">
        <v>106</v>
      </c>
      <c r="I22" s="5"/>
      <c r="J22" s="60" t="s">
        <v>99</v>
      </c>
      <c r="K22" s="61">
        <v>2024</v>
      </c>
      <c r="L22" s="61">
        <v>2025</v>
      </c>
      <c r="M22" s="61">
        <v>2026</v>
      </c>
      <c r="N22" s="61">
        <v>2027</v>
      </c>
      <c r="O22" s="61" t="s">
        <v>93</v>
      </c>
      <c r="P22" s="390"/>
      <c r="Q22" s="1"/>
      <c r="R22" s="1"/>
      <c r="S22" s="1"/>
      <c r="T22" s="1"/>
      <c r="U22" s="1"/>
      <c r="V22" s="1"/>
      <c r="W22" s="1"/>
      <c r="X22" s="1"/>
      <c r="Y22" s="1"/>
      <c r="Z22" s="1"/>
      <c r="AA22" s="1"/>
      <c r="AB22" s="1"/>
    </row>
    <row r="23" spans="1:28" ht="15" customHeight="1">
      <c r="A23" s="949"/>
      <c r="B23" s="951"/>
      <c r="C23" s="5"/>
      <c r="D23" s="507">
        <v>1</v>
      </c>
      <c r="E23" s="5"/>
      <c r="F23" s="507" t="s">
        <v>23</v>
      </c>
      <c r="G23" s="5"/>
      <c r="H23" s="507">
        <v>10</v>
      </c>
      <c r="I23" s="5"/>
      <c r="J23" s="10" t="s">
        <v>100</v>
      </c>
      <c r="K23" s="11">
        <v>1</v>
      </c>
      <c r="L23" s="12">
        <v>1</v>
      </c>
      <c r="M23" s="12">
        <v>1</v>
      </c>
      <c r="N23" s="12">
        <v>1</v>
      </c>
      <c r="O23" s="15">
        <v>1</v>
      </c>
      <c r="P23" s="387"/>
      <c r="Q23" s="14"/>
      <c r="R23" s="1"/>
      <c r="S23" s="1"/>
      <c r="T23" s="1"/>
      <c r="U23" s="1"/>
      <c r="V23" s="1"/>
      <c r="W23" s="1"/>
      <c r="X23" s="1"/>
      <c r="Y23" s="1"/>
      <c r="Z23" s="1"/>
      <c r="AA23" s="1"/>
      <c r="AB23" s="1"/>
    </row>
    <row r="24" spans="1:28" ht="15" customHeight="1">
      <c r="A24" s="949"/>
      <c r="B24" s="952"/>
      <c r="C24" s="5"/>
      <c r="D24" s="952"/>
      <c r="E24" s="5"/>
      <c r="F24" s="952"/>
      <c r="G24" s="5"/>
      <c r="H24" s="952"/>
      <c r="I24" s="5"/>
      <c r="J24" s="10" t="s">
        <v>101</v>
      </c>
      <c r="K24" s="16">
        <v>4981991000</v>
      </c>
      <c r="L24" s="16">
        <v>4590500000</v>
      </c>
      <c r="M24" s="16">
        <v>4888100000</v>
      </c>
      <c r="N24" s="16">
        <v>10463515000</v>
      </c>
      <c r="O24" s="15">
        <f>+SUM(K24:N24)</f>
        <v>24924106000</v>
      </c>
      <c r="P24" s="393"/>
      <c r="Q24" s="1"/>
      <c r="R24" s="1"/>
      <c r="S24" s="1"/>
      <c r="T24" s="1"/>
      <c r="U24" s="1"/>
      <c r="V24" s="1"/>
      <c r="W24" s="1"/>
      <c r="X24" s="1"/>
      <c r="Y24" s="1"/>
      <c r="Z24" s="1"/>
      <c r="AA24" s="1"/>
      <c r="AB24" s="1"/>
    </row>
    <row r="25" spans="1:28" ht="15" customHeight="1">
      <c r="A25" s="17"/>
      <c r="B25" s="18"/>
      <c r="C25" s="5"/>
      <c r="D25" s="1"/>
      <c r="E25" s="5"/>
      <c r="F25" s="5"/>
      <c r="G25" s="5"/>
      <c r="H25" s="5"/>
      <c r="I25" s="5"/>
      <c r="J25" s="5"/>
      <c r="K25" s="5"/>
      <c r="L25" s="5"/>
      <c r="M25" s="5"/>
      <c r="N25" s="5"/>
      <c r="O25" s="5"/>
      <c r="P25" s="387"/>
      <c r="Q25" s="1"/>
      <c r="R25" s="1"/>
      <c r="S25" s="1"/>
      <c r="T25" s="1"/>
      <c r="U25" s="1"/>
      <c r="V25" s="1"/>
      <c r="W25" s="1"/>
      <c r="X25" s="1"/>
      <c r="Y25" s="1"/>
      <c r="Z25" s="1"/>
      <c r="AA25" s="1"/>
      <c r="AB25" s="1"/>
    </row>
    <row r="26" spans="1:28" ht="26.25" customHeight="1">
      <c r="A26" s="504" t="s">
        <v>103</v>
      </c>
      <c r="B26" s="511" t="s">
        <v>108</v>
      </c>
      <c r="C26" s="5"/>
      <c r="D26" s="62" t="s">
        <v>105</v>
      </c>
      <c r="E26" s="5"/>
      <c r="F26" s="63" t="s">
        <v>98</v>
      </c>
      <c r="G26" s="5"/>
      <c r="H26" s="63" t="s">
        <v>106</v>
      </c>
      <c r="I26" s="5"/>
      <c r="J26" s="63" t="s">
        <v>99</v>
      </c>
      <c r="K26" s="64">
        <v>2024</v>
      </c>
      <c r="L26" s="64">
        <v>2025</v>
      </c>
      <c r="M26" s="64">
        <v>2026</v>
      </c>
      <c r="N26" s="64">
        <v>2027</v>
      </c>
      <c r="O26" s="64" t="s">
        <v>93</v>
      </c>
      <c r="P26" s="390"/>
      <c r="Q26" s="1"/>
      <c r="R26" s="1"/>
      <c r="S26" s="1"/>
      <c r="T26" s="1"/>
      <c r="U26" s="1"/>
      <c r="V26" s="1"/>
      <c r="W26" s="1"/>
      <c r="X26" s="1"/>
      <c r="Y26" s="1"/>
      <c r="Z26" s="1"/>
      <c r="AA26" s="1"/>
      <c r="AB26" s="1"/>
    </row>
    <row r="27" spans="1:28" ht="15" customHeight="1">
      <c r="A27" s="949"/>
      <c r="B27" s="953"/>
      <c r="C27" s="5"/>
      <c r="D27" s="507">
        <v>1</v>
      </c>
      <c r="E27" s="5"/>
      <c r="F27" s="507" t="s">
        <v>23</v>
      </c>
      <c r="G27" s="5"/>
      <c r="H27" s="507">
        <v>10</v>
      </c>
      <c r="I27" s="5"/>
      <c r="J27" s="10" t="s">
        <v>100</v>
      </c>
      <c r="K27" s="11">
        <v>1</v>
      </c>
      <c r="L27" s="12">
        <v>1</v>
      </c>
      <c r="M27" s="12">
        <v>1</v>
      </c>
      <c r="N27" s="12">
        <v>1</v>
      </c>
      <c r="O27" s="15">
        <v>1</v>
      </c>
      <c r="P27" s="387"/>
      <c r="Q27" s="1"/>
      <c r="R27" s="1"/>
      <c r="S27" s="1"/>
      <c r="T27" s="1"/>
      <c r="U27" s="1"/>
      <c r="V27" s="1"/>
      <c r="W27" s="1"/>
      <c r="X27" s="1"/>
      <c r="Y27" s="1"/>
      <c r="Z27" s="1"/>
      <c r="AA27" s="1"/>
      <c r="AB27" s="1"/>
    </row>
    <row r="28" spans="1:28" ht="15" customHeight="1">
      <c r="A28" s="949"/>
      <c r="B28" s="954"/>
      <c r="C28" s="5"/>
      <c r="D28" s="952"/>
      <c r="E28" s="5"/>
      <c r="F28" s="952"/>
      <c r="G28" s="5"/>
      <c r="H28" s="952"/>
      <c r="I28" s="5"/>
      <c r="J28" s="10" t="s">
        <v>101</v>
      </c>
      <c r="K28" s="16">
        <v>140634000</v>
      </c>
      <c r="L28" s="16">
        <v>332000000</v>
      </c>
      <c r="M28" s="16">
        <v>400000000</v>
      </c>
      <c r="N28" s="16">
        <v>332000000</v>
      </c>
      <c r="O28" s="15">
        <f>+SUM(K28:N28)</f>
        <v>1204634000</v>
      </c>
      <c r="P28" s="393"/>
      <c r="Q28" s="1"/>
      <c r="R28" s="1"/>
      <c r="S28" s="1"/>
      <c r="T28" s="1"/>
      <c r="U28" s="1"/>
      <c r="V28" s="1"/>
      <c r="W28" s="1"/>
      <c r="X28" s="1"/>
      <c r="Y28" s="1"/>
      <c r="Z28" s="1"/>
      <c r="AA28" s="1"/>
      <c r="AB28" s="1"/>
    </row>
    <row r="29" spans="1:28" ht="15" customHeight="1">
      <c r="A29" s="17"/>
      <c r="B29" s="18"/>
      <c r="C29" s="5"/>
      <c r="D29" s="1"/>
      <c r="E29" s="5"/>
      <c r="F29" s="5"/>
      <c r="G29" s="5"/>
      <c r="H29" s="5"/>
      <c r="I29" s="5"/>
      <c r="J29" s="5"/>
      <c r="K29" s="5"/>
      <c r="L29" s="5"/>
      <c r="M29" s="5"/>
      <c r="N29" s="5"/>
      <c r="O29" s="5"/>
      <c r="P29" s="387"/>
      <c r="Q29" s="1"/>
      <c r="R29" s="1"/>
      <c r="S29" s="1"/>
      <c r="T29" s="1"/>
      <c r="U29" s="1"/>
      <c r="V29" s="1"/>
      <c r="W29" s="1"/>
      <c r="X29" s="1"/>
      <c r="Y29" s="1"/>
      <c r="Z29" s="1"/>
      <c r="AA29" s="1"/>
      <c r="AB29" s="1"/>
    </row>
    <row r="30" spans="1:28" ht="26.25" customHeight="1">
      <c r="A30" s="504" t="s">
        <v>103</v>
      </c>
      <c r="B30" s="523" t="s">
        <v>109</v>
      </c>
      <c r="C30" s="5"/>
      <c r="D30" s="65" t="s">
        <v>105</v>
      </c>
      <c r="E30" s="5"/>
      <c r="F30" s="66" t="s">
        <v>98</v>
      </c>
      <c r="G30" s="5"/>
      <c r="H30" s="66" t="s">
        <v>106</v>
      </c>
      <c r="I30" s="5"/>
      <c r="J30" s="66" t="s">
        <v>99</v>
      </c>
      <c r="K30" s="67">
        <v>2024</v>
      </c>
      <c r="L30" s="67">
        <v>2025</v>
      </c>
      <c r="M30" s="67">
        <v>2026</v>
      </c>
      <c r="N30" s="67">
        <v>2027</v>
      </c>
      <c r="O30" s="67" t="s">
        <v>93</v>
      </c>
      <c r="P30" s="390"/>
      <c r="Q30" s="1"/>
      <c r="R30" s="1"/>
      <c r="S30" s="1"/>
      <c r="T30" s="1"/>
      <c r="U30" s="1"/>
      <c r="V30" s="1"/>
      <c r="W30" s="1"/>
      <c r="X30" s="1"/>
      <c r="Y30" s="1"/>
      <c r="Z30" s="1"/>
      <c r="AA30" s="1"/>
      <c r="AB30" s="1"/>
    </row>
    <row r="31" spans="1:28" ht="15" customHeight="1">
      <c r="A31" s="949"/>
      <c r="B31" s="951"/>
      <c r="C31" s="5"/>
      <c r="D31" s="507">
        <v>100</v>
      </c>
      <c r="E31" s="5"/>
      <c r="F31" s="507" t="s">
        <v>33</v>
      </c>
      <c r="G31" s="5"/>
      <c r="H31" s="507">
        <v>15</v>
      </c>
      <c r="I31" s="5"/>
      <c r="J31" s="10" t="s">
        <v>100</v>
      </c>
      <c r="K31" s="19">
        <v>0.15</v>
      </c>
      <c r="L31" s="19">
        <v>0.5</v>
      </c>
      <c r="M31" s="19">
        <v>0.85</v>
      </c>
      <c r="N31" s="19">
        <v>1</v>
      </c>
      <c r="O31" s="20">
        <v>100</v>
      </c>
      <c r="P31" s="387"/>
      <c r="Q31" s="1"/>
      <c r="R31" s="1"/>
      <c r="S31" s="1"/>
      <c r="T31" s="1"/>
      <c r="U31" s="1"/>
      <c r="V31" s="1"/>
      <c r="W31" s="1"/>
      <c r="X31" s="1"/>
      <c r="Y31" s="1"/>
      <c r="Z31" s="1"/>
      <c r="AA31" s="1"/>
      <c r="AB31" s="1"/>
    </row>
    <row r="32" spans="1:28" ht="15" customHeight="1">
      <c r="A32" s="949"/>
      <c r="B32" s="952"/>
      <c r="C32" s="5"/>
      <c r="D32" s="952"/>
      <c r="E32" s="5"/>
      <c r="F32" s="952"/>
      <c r="G32" s="5"/>
      <c r="H32" s="952"/>
      <c r="I32" s="5"/>
      <c r="J32" s="10" t="s">
        <v>101</v>
      </c>
      <c r="K32" s="16">
        <v>265950000</v>
      </c>
      <c r="L32" s="16">
        <v>699000000</v>
      </c>
      <c r="M32" s="16">
        <v>808000000</v>
      </c>
      <c r="N32" s="16">
        <v>812000000</v>
      </c>
      <c r="O32" s="15">
        <f>+SUM(K32:N32)</f>
        <v>2584950000</v>
      </c>
      <c r="P32" s="393"/>
      <c r="Q32" s="1"/>
      <c r="R32" s="1"/>
      <c r="S32" s="1"/>
      <c r="T32" s="1"/>
      <c r="U32" s="1"/>
      <c r="V32" s="1"/>
      <c r="W32" s="1"/>
      <c r="X32" s="1"/>
      <c r="Y32" s="1"/>
      <c r="Z32" s="1"/>
      <c r="AA32" s="1"/>
      <c r="AB32" s="1"/>
    </row>
    <row r="33" spans="1:28" ht="15" customHeight="1">
      <c r="A33" s="17"/>
      <c r="B33" s="18"/>
      <c r="C33" s="5"/>
      <c r="D33" s="1"/>
      <c r="E33" s="5"/>
      <c r="F33" s="5"/>
      <c r="G33" s="5"/>
      <c r="H33" s="5"/>
      <c r="I33" s="5"/>
      <c r="J33" s="5"/>
      <c r="K33" s="5"/>
      <c r="L33" s="5"/>
      <c r="M33" s="5"/>
      <c r="N33" s="5"/>
      <c r="O33" s="5"/>
      <c r="P33" s="387"/>
      <c r="Q33" s="1"/>
      <c r="R33" s="1"/>
      <c r="S33" s="1"/>
      <c r="T33" s="1"/>
      <c r="U33" s="1"/>
      <c r="V33" s="1"/>
      <c r="W33" s="1"/>
      <c r="X33" s="1"/>
      <c r="Y33" s="1"/>
      <c r="Z33" s="1"/>
      <c r="AA33" s="1"/>
      <c r="AB33" s="1"/>
    </row>
    <row r="34" spans="1:28" ht="15" customHeight="1">
      <c r="A34" s="509" t="s">
        <v>110</v>
      </c>
      <c r="B34" s="949"/>
      <c r="C34" s="949"/>
      <c r="D34" s="949"/>
      <c r="E34" s="949"/>
      <c r="F34" s="949"/>
      <c r="G34" s="949"/>
      <c r="H34" s="949"/>
      <c r="I34" s="949"/>
      <c r="J34" s="949"/>
      <c r="K34" s="949"/>
      <c r="L34" s="949"/>
      <c r="M34" s="949"/>
      <c r="N34" s="949"/>
      <c r="O34" s="949"/>
      <c r="P34" s="387"/>
      <c r="Q34" s="1"/>
      <c r="R34" s="1"/>
      <c r="S34" s="1"/>
      <c r="T34" s="1"/>
      <c r="U34" s="1"/>
      <c r="V34" s="1"/>
      <c r="W34" s="1"/>
      <c r="X34" s="1"/>
      <c r="Y34" s="1"/>
      <c r="Z34" s="1"/>
      <c r="AA34" s="1"/>
      <c r="AB34" s="1"/>
    </row>
    <row r="35" spans="1:28" ht="9" customHeight="1">
      <c r="A35" s="6"/>
      <c r="B35" s="6"/>
      <c r="C35" s="6"/>
      <c r="D35" s="6"/>
      <c r="E35" s="6"/>
      <c r="F35" s="6"/>
      <c r="G35" s="6"/>
      <c r="H35" s="6"/>
      <c r="I35" s="6"/>
      <c r="J35" s="6"/>
      <c r="K35" s="6"/>
      <c r="L35" s="6"/>
      <c r="M35" s="6"/>
      <c r="N35" s="6"/>
      <c r="O35" s="6"/>
      <c r="P35" s="388"/>
      <c r="Q35" s="389"/>
      <c r="R35" s="1"/>
      <c r="S35" s="1"/>
      <c r="T35" s="1"/>
      <c r="U35" s="1"/>
      <c r="V35" s="1"/>
      <c r="W35" s="1"/>
      <c r="X35" s="1"/>
      <c r="Y35" s="1"/>
      <c r="Z35" s="1"/>
      <c r="AA35" s="1"/>
      <c r="AB35" s="1"/>
    </row>
    <row r="36" spans="1:28" ht="21.75" customHeight="1">
      <c r="A36" s="504" t="s">
        <v>95</v>
      </c>
      <c r="B36" s="508" t="s">
        <v>111</v>
      </c>
      <c r="C36" s="5"/>
      <c r="D36" s="7" t="s">
        <v>97</v>
      </c>
      <c r="E36" s="5"/>
      <c r="F36" s="8" t="s">
        <v>98</v>
      </c>
      <c r="G36" s="5"/>
      <c r="H36" s="8" t="s">
        <v>106</v>
      </c>
      <c r="I36" s="5"/>
      <c r="J36" s="8" t="s">
        <v>99</v>
      </c>
      <c r="K36" s="9">
        <v>2024</v>
      </c>
      <c r="L36" s="9">
        <v>2025</v>
      </c>
      <c r="M36" s="9">
        <v>2026</v>
      </c>
      <c r="N36" s="9">
        <v>2027</v>
      </c>
      <c r="O36" s="9" t="s">
        <v>93</v>
      </c>
      <c r="P36" s="390"/>
      <c r="Q36" s="1"/>
      <c r="R36" s="1"/>
      <c r="S36" s="1"/>
      <c r="T36" s="1"/>
      <c r="U36" s="1"/>
      <c r="V36" s="1"/>
      <c r="W36" s="1"/>
      <c r="X36" s="1"/>
      <c r="Y36" s="1"/>
      <c r="Z36" s="1"/>
      <c r="AA36" s="1"/>
      <c r="AB36" s="1"/>
    </row>
    <row r="37" spans="1:28" ht="21.75" customHeight="1">
      <c r="A37" s="949"/>
      <c r="B37" s="951"/>
      <c r="C37" s="5"/>
      <c r="D37" s="507">
        <v>5</v>
      </c>
      <c r="E37" s="5"/>
      <c r="F37" s="507" t="s">
        <v>21</v>
      </c>
      <c r="G37" s="5"/>
      <c r="H37" s="507">
        <v>15</v>
      </c>
      <c r="I37" s="5"/>
      <c r="J37" s="10" t="s">
        <v>100</v>
      </c>
      <c r="K37" s="21">
        <v>1.7</v>
      </c>
      <c r="L37" s="21">
        <v>1.6</v>
      </c>
      <c r="M37" s="21">
        <v>0.9</v>
      </c>
      <c r="N37" s="21">
        <v>0.8</v>
      </c>
      <c r="O37" s="22">
        <f t="shared" ref="O37:O38" si="1">SUM(K37:N37)</f>
        <v>5</v>
      </c>
      <c r="P37" s="387"/>
      <c r="Q37" s="1"/>
      <c r="R37" s="1"/>
      <c r="S37" s="1"/>
      <c r="T37" s="1"/>
      <c r="U37" s="1"/>
      <c r="V37" s="1"/>
      <c r="W37" s="1"/>
      <c r="X37" s="1"/>
      <c r="Y37" s="1"/>
      <c r="Z37" s="1"/>
      <c r="AA37" s="1"/>
      <c r="AB37" s="1"/>
    </row>
    <row r="38" spans="1:28" ht="21.75" customHeight="1">
      <c r="A38" s="949"/>
      <c r="B38" s="952"/>
      <c r="C38" s="5"/>
      <c r="D38" s="952"/>
      <c r="E38" s="5"/>
      <c r="F38" s="952"/>
      <c r="G38" s="5"/>
      <c r="H38" s="952"/>
      <c r="I38" s="5"/>
      <c r="J38" s="10" t="s">
        <v>101</v>
      </c>
      <c r="K38" s="4">
        <v>5128476000</v>
      </c>
      <c r="L38" s="4">
        <v>12620465000</v>
      </c>
      <c r="M38" s="4">
        <v>12136050000</v>
      </c>
      <c r="N38" s="4">
        <v>6868716000</v>
      </c>
      <c r="O38" s="23">
        <f t="shared" si="1"/>
        <v>36753707000</v>
      </c>
      <c r="P38" s="387"/>
      <c r="Q38" s="1"/>
      <c r="R38" s="1"/>
      <c r="S38" s="1"/>
      <c r="T38" s="1"/>
      <c r="U38" s="1"/>
      <c r="V38" s="1"/>
      <c r="W38" s="1"/>
      <c r="X38" s="1"/>
      <c r="Y38" s="1"/>
      <c r="Z38" s="1"/>
      <c r="AA38" s="1"/>
      <c r="AB38" s="1"/>
    </row>
    <row r="39" spans="1:28" ht="15" customHeight="1">
      <c r="A39" s="5"/>
      <c r="B39" s="18"/>
      <c r="C39" s="5"/>
      <c r="D39" s="5"/>
      <c r="E39" s="5"/>
      <c r="F39" s="5"/>
      <c r="G39" s="5"/>
      <c r="H39" s="5"/>
      <c r="I39" s="5"/>
      <c r="J39" s="5"/>
      <c r="K39" s="5"/>
      <c r="L39" s="5"/>
      <c r="M39" s="5"/>
      <c r="N39" s="5"/>
      <c r="O39" s="5"/>
      <c r="P39" s="387"/>
      <c r="Q39" s="1"/>
      <c r="R39" s="1"/>
      <c r="S39" s="1"/>
      <c r="T39" s="1"/>
      <c r="U39" s="1"/>
      <c r="V39" s="1"/>
      <c r="W39" s="1"/>
      <c r="X39" s="1"/>
      <c r="Y39" s="1"/>
      <c r="Z39" s="1"/>
      <c r="AA39" s="1"/>
      <c r="AB39" s="1"/>
    </row>
    <row r="40" spans="1:28" ht="15" customHeight="1">
      <c r="A40" s="5"/>
      <c r="B40" s="18"/>
      <c r="C40" s="5"/>
      <c r="D40" s="5"/>
      <c r="E40" s="5"/>
      <c r="F40" s="5"/>
      <c r="G40" s="5"/>
      <c r="H40" s="5"/>
      <c r="I40" s="5"/>
      <c r="J40" s="5"/>
      <c r="K40" s="5"/>
      <c r="L40" s="5"/>
      <c r="M40" s="5"/>
      <c r="N40" s="5"/>
      <c r="O40" s="5"/>
      <c r="P40" s="387"/>
      <c r="Q40" s="1"/>
      <c r="R40" s="1"/>
      <c r="S40" s="1"/>
      <c r="T40" s="1"/>
      <c r="U40" s="1"/>
      <c r="V40" s="1"/>
      <c r="W40" s="1"/>
      <c r="X40" s="1"/>
      <c r="Y40" s="1"/>
      <c r="Z40" s="1"/>
      <c r="AA40" s="1"/>
      <c r="AB40" s="1"/>
    </row>
    <row r="41" spans="1:28" ht="26.25" customHeight="1">
      <c r="A41" s="504" t="s">
        <v>103</v>
      </c>
      <c r="B41" s="510" t="s">
        <v>112</v>
      </c>
      <c r="C41" s="5"/>
      <c r="D41" s="55" t="s">
        <v>105</v>
      </c>
      <c r="E41" s="5"/>
      <c r="F41" s="56" t="s">
        <v>98</v>
      </c>
      <c r="G41" s="5"/>
      <c r="H41" s="56" t="s">
        <v>106</v>
      </c>
      <c r="I41" s="5"/>
      <c r="J41" s="56" t="s">
        <v>99</v>
      </c>
      <c r="K41" s="57">
        <v>2024</v>
      </c>
      <c r="L41" s="57">
        <v>2025</v>
      </c>
      <c r="M41" s="57">
        <v>2026</v>
      </c>
      <c r="N41" s="57">
        <v>2027</v>
      </c>
      <c r="O41" s="57" t="s">
        <v>93</v>
      </c>
      <c r="P41" s="1"/>
      <c r="Q41" s="1"/>
      <c r="R41" s="1"/>
      <c r="S41" s="1"/>
      <c r="T41" s="1"/>
      <c r="U41" s="1"/>
      <c r="V41" s="1"/>
      <c r="W41" s="1"/>
      <c r="X41" s="1"/>
      <c r="Y41" s="1"/>
      <c r="Z41" s="1"/>
      <c r="AA41" s="1"/>
      <c r="AB41" s="1"/>
    </row>
    <row r="42" spans="1:28" ht="15" customHeight="1">
      <c r="A42" s="949"/>
      <c r="B42" s="951"/>
      <c r="C42" s="5"/>
      <c r="D42" s="507">
        <v>5</v>
      </c>
      <c r="E42" s="5"/>
      <c r="F42" s="507" t="s">
        <v>21</v>
      </c>
      <c r="G42" s="5"/>
      <c r="H42" s="507">
        <v>15</v>
      </c>
      <c r="I42" s="5"/>
      <c r="J42" s="10" t="s">
        <v>100</v>
      </c>
      <c r="K42" s="21">
        <v>1.7</v>
      </c>
      <c r="L42" s="21">
        <v>1.6</v>
      </c>
      <c r="M42" s="21">
        <v>0.9</v>
      </c>
      <c r="N42" s="21">
        <v>0.8</v>
      </c>
      <c r="O42" s="22">
        <f>SUM(K42:N42)</f>
        <v>5</v>
      </c>
      <c r="P42" s="1"/>
      <c r="Q42" s="1"/>
      <c r="R42" s="1"/>
      <c r="S42" s="1"/>
      <c r="T42" s="1"/>
      <c r="U42" s="1"/>
      <c r="V42" s="1"/>
      <c r="W42" s="1"/>
      <c r="X42" s="1"/>
      <c r="Y42" s="1"/>
      <c r="Z42" s="1"/>
      <c r="AA42" s="1"/>
      <c r="AB42" s="1"/>
    </row>
    <row r="43" spans="1:28" ht="15" customHeight="1">
      <c r="A43" s="949"/>
      <c r="B43" s="952"/>
      <c r="C43" s="5"/>
      <c r="D43" s="952"/>
      <c r="E43" s="5"/>
      <c r="F43" s="952"/>
      <c r="G43" s="5"/>
      <c r="H43" s="952"/>
      <c r="I43" s="5"/>
      <c r="J43" s="10" t="s">
        <v>101</v>
      </c>
      <c r="K43" s="4">
        <v>5128476000</v>
      </c>
      <c r="L43" s="4">
        <v>12620465000</v>
      </c>
      <c r="M43" s="4">
        <v>12136050000</v>
      </c>
      <c r="N43" s="4">
        <v>6868716000</v>
      </c>
      <c r="O43" s="15">
        <f>+SUM(K43:N43)</f>
        <v>36753707000</v>
      </c>
      <c r="P43" s="1"/>
      <c r="Q43" s="1"/>
      <c r="R43" s="1"/>
      <c r="S43" s="1"/>
      <c r="T43" s="1"/>
      <c r="U43" s="1"/>
      <c r="V43" s="1"/>
      <c r="W43" s="1"/>
      <c r="X43" s="1"/>
      <c r="Y43" s="1"/>
      <c r="Z43" s="1"/>
      <c r="AA43" s="1"/>
      <c r="AB43" s="1"/>
    </row>
    <row r="44" spans="1:28" ht="15" customHeight="1">
      <c r="A44" s="1"/>
      <c r="B44" s="1"/>
      <c r="C44" s="1"/>
      <c r="D44" s="1">
        <v>1.2</v>
      </c>
      <c r="E44" s="1"/>
      <c r="F44" s="1"/>
      <c r="G44" s="1"/>
      <c r="H44" s="1"/>
      <c r="I44" s="1"/>
      <c r="J44" s="1"/>
      <c r="K44" s="1"/>
      <c r="L44" s="1"/>
      <c r="M44" s="1"/>
      <c r="N44" s="1"/>
      <c r="O44" s="1"/>
      <c r="P44" s="1"/>
      <c r="Q44" s="1"/>
      <c r="R44" s="1"/>
      <c r="S44" s="1"/>
      <c r="T44" s="1"/>
      <c r="U44" s="1"/>
      <c r="V44" s="1"/>
      <c r="W44" s="1"/>
      <c r="X44" s="1"/>
      <c r="Y44" s="1"/>
      <c r="Z44" s="1"/>
      <c r="AA44" s="1"/>
      <c r="AB44" s="1"/>
    </row>
    <row r="45" spans="1:28" ht="1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row>
    <row r="46" spans="1:28" ht="20.25" customHeight="1">
      <c r="A46" s="509" t="s">
        <v>113</v>
      </c>
      <c r="B46" s="949"/>
      <c r="C46" s="949"/>
      <c r="D46" s="949"/>
      <c r="E46" s="949"/>
      <c r="F46" s="949"/>
      <c r="G46" s="949"/>
      <c r="H46" s="949"/>
      <c r="I46" s="949"/>
      <c r="J46" s="949"/>
      <c r="K46" s="949"/>
      <c r="L46" s="949"/>
      <c r="M46" s="949"/>
      <c r="N46" s="949"/>
      <c r="O46" s="949"/>
      <c r="P46" s="388"/>
      <c r="Q46" s="389"/>
      <c r="R46" s="1"/>
      <c r="S46" s="1"/>
      <c r="T46" s="1"/>
      <c r="U46" s="1"/>
      <c r="V46" s="1"/>
      <c r="W46" s="1"/>
      <c r="X46" s="1"/>
      <c r="Y46" s="1"/>
      <c r="Z46" s="1"/>
      <c r="AA46" s="1"/>
      <c r="AB46" s="1"/>
    </row>
    <row r="47" spans="1:28" ht="9" customHeight="1">
      <c r="A47" s="6"/>
      <c r="B47" s="6"/>
      <c r="C47" s="6"/>
      <c r="D47" s="6"/>
      <c r="E47" s="6"/>
      <c r="F47" s="6"/>
      <c r="G47" s="6"/>
      <c r="H47" s="6"/>
      <c r="I47" s="6"/>
      <c r="J47" s="6"/>
      <c r="K47" s="6"/>
      <c r="L47" s="6"/>
      <c r="M47" s="6"/>
      <c r="N47" s="6"/>
      <c r="O47" s="6"/>
      <c r="P47" s="388"/>
      <c r="Q47" s="389"/>
      <c r="R47" s="1"/>
      <c r="S47" s="1"/>
      <c r="T47" s="1"/>
      <c r="U47" s="1"/>
      <c r="V47" s="1"/>
      <c r="W47" s="1"/>
      <c r="X47" s="1"/>
      <c r="Y47" s="1"/>
      <c r="Z47" s="1"/>
      <c r="AA47" s="1"/>
      <c r="AB47" s="1"/>
    </row>
    <row r="48" spans="1:28" ht="30" customHeight="1">
      <c r="A48" s="504" t="s">
        <v>95</v>
      </c>
      <c r="B48" s="508" t="s">
        <v>114</v>
      </c>
      <c r="C48" s="5"/>
      <c r="D48" s="7" t="s">
        <v>97</v>
      </c>
      <c r="E48" s="5"/>
      <c r="F48" s="8" t="s">
        <v>98</v>
      </c>
      <c r="G48" s="5"/>
      <c r="H48" s="8" t="s">
        <v>106</v>
      </c>
      <c r="I48" s="5"/>
      <c r="J48" s="8" t="s">
        <v>99</v>
      </c>
      <c r="K48" s="9">
        <v>2024</v>
      </c>
      <c r="L48" s="9">
        <v>2025</v>
      </c>
      <c r="M48" s="9">
        <v>2026</v>
      </c>
      <c r="N48" s="9">
        <v>2027</v>
      </c>
      <c r="O48" s="9" t="s">
        <v>93</v>
      </c>
      <c r="P48" s="390"/>
      <c r="Q48" s="1"/>
      <c r="R48" s="1"/>
      <c r="S48" s="1"/>
      <c r="T48" s="1"/>
      <c r="U48" s="1"/>
      <c r="V48" s="1"/>
      <c r="W48" s="1"/>
      <c r="X48" s="1"/>
      <c r="Y48" s="1"/>
      <c r="Z48" s="1"/>
      <c r="AA48" s="1"/>
      <c r="AB48" s="1"/>
    </row>
    <row r="49" spans="1:28" ht="21.75" customHeight="1">
      <c r="A49" s="949"/>
      <c r="B49" s="951"/>
      <c r="C49" s="5"/>
      <c r="D49" s="507">
        <v>100</v>
      </c>
      <c r="E49" s="5"/>
      <c r="F49" s="507" t="s">
        <v>33</v>
      </c>
      <c r="G49" s="5"/>
      <c r="H49" s="507">
        <f>+H54+H58</f>
        <v>28</v>
      </c>
      <c r="I49" s="5"/>
      <c r="J49" s="10" t="s">
        <v>100</v>
      </c>
      <c r="K49" s="24"/>
      <c r="L49" s="24"/>
      <c r="M49" s="24"/>
      <c r="N49" s="24"/>
      <c r="O49" s="15">
        <v>100</v>
      </c>
      <c r="P49" s="387"/>
      <c r="Q49" s="1"/>
      <c r="R49" s="1"/>
      <c r="S49" s="1"/>
      <c r="T49" s="1"/>
      <c r="U49" s="1"/>
      <c r="V49" s="1"/>
      <c r="W49" s="1"/>
      <c r="X49" s="1"/>
      <c r="Y49" s="1"/>
      <c r="Z49" s="1"/>
      <c r="AA49" s="1"/>
      <c r="AB49" s="1"/>
    </row>
    <row r="50" spans="1:28" ht="21.75" customHeight="1">
      <c r="A50" s="949"/>
      <c r="B50" s="952"/>
      <c r="C50" s="5"/>
      <c r="D50" s="952"/>
      <c r="E50" s="5"/>
      <c r="F50" s="952"/>
      <c r="G50" s="5"/>
      <c r="H50" s="952"/>
      <c r="I50" s="5"/>
      <c r="J50" s="10" t="s">
        <v>101</v>
      </c>
      <c r="K50" s="4">
        <v>767728000</v>
      </c>
      <c r="L50" s="4">
        <v>1580000000</v>
      </c>
      <c r="M50" s="4">
        <v>1846000000</v>
      </c>
      <c r="N50" s="4">
        <v>631200000</v>
      </c>
      <c r="O50" s="23">
        <f>SUM(K50:N50)</f>
        <v>4824928000</v>
      </c>
      <c r="P50" s="387"/>
      <c r="Q50" s="1"/>
      <c r="R50" s="1"/>
      <c r="S50" s="1"/>
      <c r="T50" s="1"/>
      <c r="U50" s="1"/>
      <c r="V50" s="1"/>
      <c r="W50" s="1"/>
      <c r="X50" s="1"/>
      <c r="Y50" s="1"/>
      <c r="Z50" s="1"/>
      <c r="AA50" s="1"/>
      <c r="AB50" s="1"/>
    </row>
    <row r="51" spans="1:28" ht="15" customHeight="1">
      <c r="A51" s="5"/>
      <c r="B51" s="5"/>
      <c r="C51" s="5"/>
      <c r="D51" s="1"/>
      <c r="E51" s="5"/>
      <c r="F51" s="5"/>
      <c r="G51" s="5"/>
      <c r="H51" s="5"/>
      <c r="I51" s="5"/>
      <c r="J51" s="1"/>
      <c r="K51" s="14"/>
      <c r="L51" s="14"/>
      <c r="M51" s="14"/>
      <c r="N51" s="14"/>
      <c r="O51" s="14"/>
      <c r="P51" s="391"/>
      <c r="Q51" s="1"/>
      <c r="R51" s="1"/>
      <c r="S51" s="1"/>
      <c r="T51" s="1"/>
      <c r="U51" s="1"/>
      <c r="V51" s="1"/>
      <c r="W51" s="1"/>
      <c r="X51" s="1"/>
      <c r="Y51" s="1"/>
      <c r="Z51" s="1"/>
      <c r="AA51" s="1"/>
      <c r="AB51" s="1"/>
    </row>
    <row r="52" spans="1:28" ht="15" customHeight="1">
      <c r="A52" s="506" t="s">
        <v>102</v>
      </c>
      <c r="B52" s="506"/>
      <c r="C52" s="506"/>
      <c r="D52" s="506"/>
      <c r="E52" s="506"/>
      <c r="F52" s="506"/>
      <c r="G52" s="506"/>
      <c r="H52" s="506"/>
      <c r="I52" s="506"/>
      <c r="J52" s="506"/>
      <c r="K52" s="506"/>
      <c r="L52" s="506"/>
      <c r="M52" s="506"/>
      <c r="N52" s="506"/>
      <c r="O52" s="506"/>
      <c r="P52" s="392"/>
      <c r="Q52" s="1"/>
      <c r="R52" s="1"/>
      <c r="S52" s="1"/>
      <c r="T52" s="1"/>
      <c r="U52" s="1"/>
      <c r="V52" s="1"/>
      <c r="W52" s="1"/>
      <c r="X52" s="1"/>
      <c r="Y52" s="1"/>
      <c r="Z52" s="1"/>
      <c r="AA52" s="1"/>
      <c r="AB52" s="1"/>
    </row>
    <row r="53" spans="1:28" ht="26.25" customHeight="1">
      <c r="A53" s="518" t="s">
        <v>103</v>
      </c>
      <c r="B53" s="519" t="s">
        <v>115</v>
      </c>
      <c r="C53" s="5"/>
      <c r="D53" s="55" t="s">
        <v>105</v>
      </c>
      <c r="E53" s="5"/>
      <c r="F53" s="56" t="s">
        <v>98</v>
      </c>
      <c r="G53" s="5"/>
      <c r="H53" s="56" t="s">
        <v>106</v>
      </c>
      <c r="I53" s="5"/>
      <c r="J53" s="56" t="s">
        <v>99</v>
      </c>
      <c r="K53" s="57">
        <v>2024</v>
      </c>
      <c r="L53" s="57">
        <v>2025</v>
      </c>
      <c r="M53" s="57">
        <v>2026</v>
      </c>
      <c r="N53" s="57">
        <v>2027</v>
      </c>
      <c r="O53" s="57" t="s">
        <v>93</v>
      </c>
      <c r="P53" s="390"/>
      <c r="Q53" s="1"/>
      <c r="R53" s="1"/>
      <c r="S53" s="1"/>
      <c r="T53" s="1"/>
      <c r="U53" s="1"/>
      <c r="V53" s="1"/>
      <c r="W53" s="1"/>
      <c r="X53" s="1"/>
      <c r="Y53" s="1"/>
      <c r="Z53" s="1"/>
      <c r="AA53" s="1"/>
      <c r="AB53" s="1"/>
    </row>
    <row r="54" spans="1:28" ht="15" customHeight="1">
      <c r="A54" s="518"/>
      <c r="B54" s="520"/>
      <c r="C54" s="5"/>
      <c r="D54" s="507">
        <v>100</v>
      </c>
      <c r="E54" s="5"/>
      <c r="F54" s="507" t="s">
        <v>33</v>
      </c>
      <c r="G54" s="5"/>
      <c r="H54" s="507">
        <v>15</v>
      </c>
      <c r="I54" s="5"/>
      <c r="J54" s="10" t="s">
        <v>100</v>
      </c>
      <c r="K54" s="24">
        <v>0.1</v>
      </c>
      <c r="L54" s="24">
        <v>0.5</v>
      </c>
      <c r="M54" s="24"/>
      <c r="N54" s="24"/>
      <c r="O54" s="15">
        <v>100</v>
      </c>
      <c r="P54" s="387"/>
      <c r="Q54" s="1"/>
      <c r="R54" s="1"/>
      <c r="S54" s="1"/>
      <c r="T54" s="1"/>
      <c r="U54" s="1"/>
      <c r="V54" s="1"/>
      <c r="W54" s="1"/>
      <c r="X54" s="1"/>
      <c r="Y54" s="1"/>
      <c r="Z54" s="1"/>
      <c r="AA54" s="1"/>
      <c r="AB54" s="1"/>
    </row>
    <row r="55" spans="1:28" ht="15" customHeight="1">
      <c r="A55" s="518"/>
      <c r="B55" s="521"/>
      <c r="C55" s="5"/>
      <c r="D55" s="522"/>
      <c r="E55" s="5"/>
      <c r="F55" s="522"/>
      <c r="G55" s="5"/>
      <c r="H55" s="952"/>
      <c r="I55" s="5"/>
      <c r="J55" s="10" t="s">
        <v>101</v>
      </c>
      <c r="K55" s="16">
        <v>627228000</v>
      </c>
      <c r="L55" s="16">
        <v>1260000000</v>
      </c>
      <c r="M55" s="16">
        <v>1516000000</v>
      </c>
      <c r="N55" s="16">
        <v>516794000</v>
      </c>
      <c r="O55" s="15">
        <f>+SUM(K55:N55)</f>
        <v>3920022000</v>
      </c>
      <c r="P55" s="393"/>
      <c r="Q55" s="1"/>
      <c r="R55" s="1"/>
      <c r="S55" s="1"/>
      <c r="T55" s="1"/>
      <c r="U55" s="1"/>
      <c r="V55" s="1"/>
      <c r="W55" s="1"/>
      <c r="X55" s="1"/>
      <c r="Y55" s="1"/>
      <c r="Z55" s="1"/>
      <c r="AA55" s="1"/>
      <c r="AB55" s="1"/>
    </row>
    <row r="56" spans="1:28" ht="15" customHeight="1">
      <c r="A56" s="17"/>
      <c r="B56" s="18"/>
      <c r="C56" s="5"/>
      <c r="D56" s="1"/>
      <c r="E56" s="5"/>
      <c r="F56" s="5"/>
      <c r="G56" s="5"/>
      <c r="H56" s="5"/>
      <c r="I56" s="5"/>
      <c r="J56" s="5"/>
      <c r="K56" s="5"/>
      <c r="L56" s="5"/>
      <c r="M56" s="5"/>
      <c r="N56" s="5"/>
      <c r="O56" s="5"/>
      <c r="P56" s="387"/>
      <c r="Q56" s="1"/>
      <c r="R56" s="1"/>
      <c r="S56" s="1"/>
      <c r="T56" s="1"/>
      <c r="U56" s="1"/>
      <c r="V56" s="1"/>
      <c r="W56" s="1"/>
      <c r="X56" s="1"/>
      <c r="Y56" s="1"/>
      <c r="Z56" s="1"/>
      <c r="AA56" s="1"/>
      <c r="AB56" s="1"/>
    </row>
    <row r="57" spans="1:28" ht="26.25" customHeight="1">
      <c r="A57" s="504" t="s">
        <v>103</v>
      </c>
      <c r="B57" s="505" t="s">
        <v>116</v>
      </c>
      <c r="C57" s="5"/>
      <c r="D57" s="59" t="s">
        <v>105</v>
      </c>
      <c r="E57" s="5"/>
      <c r="F57" s="60" t="s">
        <v>98</v>
      </c>
      <c r="G57" s="5"/>
      <c r="H57" s="60" t="s">
        <v>106</v>
      </c>
      <c r="I57" s="5"/>
      <c r="J57" s="60" t="s">
        <v>99</v>
      </c>
      <c r="K57" s="61">
        <v>2024</v>
      </c>
      <c r="L57" s="61">
        <v>2025</v>
      </c>
      <c r="M57" s="61">
        <v>2026</v>
      </c>
      <c r="N57" s="61">
        <v>2027</v>
      </c>
      <c r="O57" s="61" t="s">
        <v>93</v>
      </c>
      <c r="P57" s="390"/>
      <c r="Q57" s="1"/>
      <c r="R57" s="1"/>
      <c r="S57" s="1"/>
      <c r="T57" s="1"/>
      <c r="U57" s="1"/>
      <c r="V57" s="1"/>
      <c r="W57" s="1"/>
      <c r="X57" s="1"/>
      <c r="Y57" s="1"/>
      <c r="Z57" s="1"/>
      <c r="AA57" s="1"/>
      <c r="AB57" s="1"/>
    </row>
    <row r="58" spans="1:28" ht="15" customHeight="1">
      <c r="A58" s="949"/>
      <c r="B58" s="951"/>
      <c r="C58" s="5"/>
      <c r="D58" s="507">
        <v>100</v>
      </c>
      <c r="E58" s="5"/>
      <c r="F58" s="507" t="s">
        <v>23</v>
      </c>
      <c r="G58" s="5"/>
      <c r="H58" s="507">
        <v>13</v>
      </c>
      <c r="I58" s="5"/>
      <c r="J58" s="10" t="s">
        <v>100</v>
      </c>
      <c r="K58" s="24">
        <v>0.05</v>
      </c>
      <c r="L58" s="24"/>
      <c r="M58" s="24"/>
      <c r="N58" s="24"/>
      <c r="O58" s="15">
        <v>100</v>
      </c>
      <c r="P58" s="387"/>
      <c r="Q58" s="14"/>
      <c r="R58" s="1"/>
      <c r="S58" s="1"/>
      <c r="T58" s="1"/>
      <c r="U58" s="1"/>
      <c r="V58" s="1"/>
      <c r="W58" s="1"/>
      <c r="X58" s="1"/>
      <c r="Y58" s="1"/>
      <c r="Z58" s="1"/>
      <c r="AA58" s="1"/>
      <c r="AB58" s="1"/>
    </row>
    <row r="59" spans="1:28" ht="15" customHeight="1">
      <c r="A59" s="949"/>
      <c r="B59" s="952"/>
      <c r="C59" s="5"/>
      <c r="D59" s="952"/>
      <c r="E59" s="5"/>
      <c r="F59" s="952"/>
      <c r="G59" s="5"/>
      <c r="H59" s="952"/>
      <c r="I59" s="5"/>
      <c r="J59" s="10" t="s">
        <v>101</v>
      </c>
      <c r="K59" s="16">
        <v>140500000</v>
      </c>
      <c r="L59" s="16">
        <v>320000000</v>
      </c>
      <c r="M59" s="16">
        <v>330000000</v>
      </c>
      <c r="N59" s="16">
        <v>114406000</v>
      </c>
      <c r="O59" s="15">
        <f>+SUM(K59:N59)</f>
        <v>904906000</v>
      </c>
      <c r="P59" s="393"/>
      <c r="Q59" s="1"/>
      <c r="R59" s="1"/>
      <c r="S59" s="1"/>
      <c r="T59" s="1"/>
      <c r="U59" s="1"/>
      <c r="V59" s="1"/>
      <c r="W59" s="1"/>
      <c r="X59" s="1"/>
      <c r="Y59" s="1"/>
      <c r="Z59" s="1"/>
      <c r="AA59" s="1"/>
      <c r="AB59" s="1"/>
    </row>
    <row r="60" spans="1:28" ht="15" customHeight="1">
      <c r="A60" s="17"/>
      <c r="B60" s="18"/>
      <c r="C60" s="5"/>
      <c r="D60" s="1"/>
      <c r="E60" s="5"/>
      <c r="F60" s="5"/>
      <c r="G60" s="5"/>
      <c r="H60" s="5"/>
      <c r="I60" s="5"/>
      <c r="J60" s="5"/>
      <c r="K60" s="5"/>
      <c r="L60" s="5"/>
      <c r="M60" s="5"/>
      <c r="N60" s="5"/>
      <c r="O60" s="5"/>
      <c r="P60" s="387"/>
      <c r="Q60" s="1"/>
      <c r="R60" s="1"/>
      <c r="S60" s="1"/>
      <c r="T60" s="1"/>
      <c r="U60" s="1"/>
      <c r="V60" s="1"/>
      <c r="W60" s="1"/>
      <c r="X60" s="1"/>
      <c r="Y60" s="1"/>
      <c r="Z60" s="1"/>
      <c r="AA60" s="1"/>
      <c r="AB60" s="1"/>
    </row>
    <row r="61" spans="1:28" ht="1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row>
    <row r="62" spans="1:28" ht="15" customHeight="1">
      <c r="A62" s="509" t="s">
        <v>117</v>
      </c>
      <c r="B62" s="949"/>
      <c r="C62" s="949"/>
      <c r="D62" s="949"/>
      <c r="E62" s="949"/>
      <c r="F62" s="949"/>
      <c r="G62" s="949"/>
      <c r="H62" s="949"/>
      <c r="I62" s="949"/>
      <c r="J62" s="949"/>
      <c r="K62" s="949"/>
      <c r="L62" s="949"/>
      <c r="M62" s="949"/>
      <c r="N62" s="949"/>
      <c r="O62" s="949"/>
      <c r="P62" s="1"/>
      <c r="Q62" s="1"/>
      <c r="R62" s="1"/>
      <c r="S62" s="1"/>
      <c r="T62" s="1"/>
      <c r="U62" s="1"/>
      <c r="V62" s="1"/>
      <c r="W62" s="1"/>
      <c r="X62" s="1"/>
      <c r="Y62" s="1"/>
      <c r="Z62" s="1"/>
      <c r="AA62" s="1"/>
      <c r="AB62" s="1"/>
    </row>
    <row r="63" spans="1:28" ht="15" customHeight="1">
      <c r="A63" s="6"/>
      <c r="B63" s="6"/>
      <c r="C63" s="6"/>
      <c r="D63" s="6"/>
      <c r="E63" s="6"/>
      <c r="F63" s="6"/>
      <c r="G63" s="6"/>
      <c r="H63" s="6"/>
      <c r="I63" s="6"/>
      <c r="J63" s="6"/>
      <c r="K63" s="6"/>
      <c r="L63" s="6"/>
      <c r="M63" s="6"/>
      <c r="N63" s="6"/>
      <c r="O63" s="6"/>
      <c r="P63" s="1"/>
      <c r="Q63" s="1"/>
      <c r="R63" s="1"/>
      <c r="S63" s="1"/>
      <c r="T63" s="1"/>
      <c r="U63" s="1"/>
      <c r="V63" s="1"/>
      <c r="W63" s="1"/>
      <c r="X63" s="1"/>
      <c r="Y63" s="1"/>
      <c r="Z63" s="1"/>
      <c r="AA63" s="1"/>
      <c r="AB63" s="1"/>
    </row>
    <row r="64" spans="1:28" ht="30">
      <c r="A64" s="504" t="s">
        <v>95</v>
      </c>
      <c r="B64" s="508" t="s">
        <v>118</v>
      </c>
      <c r="C64" s="5"/>
      <c r="D64" s="7" t="s">
        <v>97</v>
      </c>
      <c r="E64" s="5"/>
      <c r="F64" s="8" t="s">
        <v>98</v>
      </c>
      <c r="G64" s="5"/>
      <c r="H64" s="8" t="s">
        <v>106</v>
      </c>
      <c r="I64" s="5"/>
      <c r="J64" s="8" t="s">
        <v>99</v>
      </c>
      <c r="K64" s="9">
        <v>2024</v>
      </c>
      <c r="L64" s="9">
        <v>2025</v>
      </c>
      <c r="M64" s="9">
        <v>2026</v>
      </c>
      <c r="N64" s="9">
        <v>2027</v>
      </c>
      <c r="O64" s="9" t="s">
        <v>93</v>
      </c>
      <c r="P64" s="1"/>
      <c r="Q64" s="1"/>
      <c r="R64" s="1"/>
      <c r="S64" s="1"/>
      <c r="T64" s="1"/>
      <c r="U64" s="1"/>
      <c r="V64" s="1"/>
      <c r="W64" s="1"/>
      <c r="X64" s="1"/>
      <c r="Y64" s="1"/>
      <c r="Z64" s="1"/>
      <c r="AA64" s="1"/>
      <c r="AB64" s="1"/>
    </row>
    <row r="65" spans="1:28" ht="15" customHeight="1">
      <c r="A65" s="949"/>
      <c r="B65" s="951"/>
      <c r="C65" s="5"/>
      <c r="D65" s="507">
        <v>60</v>
      </c>
      <c r="E65" s="5"/>
      <c r="F65" s="507" t="s">
        <v>33</v>
      </c>
      <c r="G65" s="5"/>
      <c r="H65" s="507">
        <v>12</v>
      </c>
      <c r="I65" s="5"/>
      <c r="J65" s="10" t="s">
        <v>100</v>
      </c>
      <c r="K65" s="11">
        <v>15</v>
      </c>
      <c r="L65" s="12">
        <v>30</v>
      </c>
      <c r="M65" s="12">
        <v>45</v>
      </c>
      <c r="N65" s="12">
        <v>60</v>
      </c>
      <c r="O65" s="15">
        <v>60</v>
      </c>
      <c r="P65" s="1"/>
      <c r="Q65" s="1"/>
      <c r="R65" s="1"/>
      <c r="S65" s="1"/>
      <c r="T65" s="1"/>
      <c r="U65" s="1"/>
      <c r="V65" s="1"/>
      <c r="W65" s="1"/>
      <c r="X65" s="1"/>
      <c r="Y65" s="1"/>
      <c r="Z65" s="1"/>
      <c r="AA65" s="1"/>
      <c r="AB65" s="1"/>
    </row>
    <row r="66" spans="1:28" ht="15" customHeight="1">
      <c r="A66" s="949"/>
      <c r="B66" s="952"/>
      <c r="C66" s="5"/>
      <c r="D66" s="952"/>
      <c r="E66" s="5"/>
      <c r="F66" s="952"/>
      <c r="G66" s="5"/>
      <c r="H66" s="952"/>
      <c r="I66" s="5"/>
      <c r="J66" s="10" t="s">
        <v>101</v>
      </c>
      <c r="K66" s="4">
        <v>233500000</v>
      </c>
      <c r="L66" s="4">
        <v>590000000</v>
      </c>
      <c r="M66" s="4">
        <v>620000000</v>
      </c>
      <c r="N66" s="4">
        <v>600000000</v>
      </c>
      <c r="O66" s="4">
        <f>SUM(K66:N66)</f>
        <v>2043500000</v>
      </c>
      <c r="P66" s="1"/>
      <c r="Q66" s="1"/>
      <c r="R66" s="1"/>
      <c r="S66" s="1"/>
      <c r="T66" s="1"/>
      <c r="U66" s="1"/>
      <c r="V66" s="1"/>
      <c r="W66" s="1"/>
      <c r="X66" s="1"/>
      <c r="Y66" s="1"/>
      <c r="Z66" s="1"/>
      <c r="AA66" s="1"/>
      <c r="AB66" s="1"/>
    </row>
    <row r="67" spans="1:28" ht="15" customHeight="1">
      <c r="A67" s="5"/>
      <c r="B67" s="5"/>
      <c r="C67" s="5"/>
      <c r="D67" s="1"/>
      <c r="E67" s="5"/>
      <c r="F67" s="5"/>
      <c r="G67" s="5"/>
      <c r="H67" s="5"/>
      <c r="I67" s="5"/>
      <c r="J67" s="1"/>
      <c r="K67" s="14"/>
      <c r="L67" s="14"/>
      <c r="M67" s="14"/>
      <c r="N67" s="14"/>
      <c r="O67" s="14"/>
      <c r="P67" s="1"/>
      <c r="Q67" s="1"/>
      <c r="R67" s="1"/>
      <c r="S67" s="1"/>
      <c r="T67" s="1"/>
      <c r="U67" s="1"/>
      <c r="V67" s="1"/>
      <c r="W67" s="1"/>
      <c r="X67" s="1"/>
      <c r="Y67" s="1"/>
      <c r="Z67" s="1"/>
      <c r="AA67" s="1"/>
      <c r="AB67" s="1"/>
    </row>
    <row r="68" spans="1:28" ht="15" customHeight="1">
      <c r="A68" s="517" t="s">
        <v>102</v>
      </c>
      <c r="B68" s="949"/>
      <c r="C68" s="949"/>
      <c r="D68" s="949"/>
      <c r="E68" s="949"/>
      <c r="F68" s="949"/>
      <c r="G68" s="949"/>
      <c r="H68" s="949"/>
      <c r="I68" s="949"/>
      <c r="J68" s="949"/>
      <c r="K68" s="949"/>
      <c r="L68" s="949"/>
      <c r="M68" s="949"/>
      <c r="N68" s="949"/>
      <c r="O68" s="949"/>
      <c r="P68" s="1"/>
      <c r="Q68" s="1"/>
      <c r="R68" s="1"/>
      <c r="S68" s="1"/>
      <c r="T68" s="1"/>
      <c r="U68" s="1"/>
      <c r="V68" s="1"/>
      <c r="W68" s="1"/>
      <c r="X68" s="1"/>
      <c r="Y68" s="1"/>
      <c r="Z68" s="1"/>
      <c r="AA68" s="1"/>
      <c r="AB68" s="1"/>
    </row>
    <row r="69" spans="1:28" ht="25.5" customHeight="1">
      <c r="A69" s="504" t="s">
        <v>103</v>
      </c>
      <c r="B69" s="510" t="s">
        <v>119</v>
      </c>
      <c r="C69" s="5"/>
      <c r="D69" s="55" t="s">
        <v>105</v>
      </c>
      <c r="E69" s="5"/>
      <c r="F69" s="56" t="s">
        <v>98</v>
      </c>
      <c r="G69" s="5"/>
      <c r="H69" s="56" t="s">
        <v>106</v>
      </c>
      <c r="I69" s="5"/>
      <c r="J69" s="56" t="s">
        <v>99</v>
      </c>
      <c r="K69" s="56">
        <v>2024</v>
      </c>
      <c r="L69" s="56">
        <v>2025</v>
      </c>
      <c r="M69" s="56">
        <v>2026</v>
      </c>
      <c r="N69" s="56">
        <v>2027</v>
      </c>
      <c r="O69" s="56" t="s">
        <v>93</v>
      </c>
      <c r="P69" s="1"/>
      <c r="Q69" s="1"/>
      <c r="R69" s="1"/>
      <c r="S69" s="1"/>
      <c r="T69" s="1"/>
      <c r="U69" s="1"/>
      <c r="V69" s="1"/>
      <c r="W69" s="1"/>
      <c r="X69" s="1"/>
      <c r="Y69" s="1"/>
      <c r="Z69" s="1"/>
      <c r="AA69" s="1"/>
      <c r="AB69" s="1"/>
    </row>
    <row r="70" spans="1:28" ht="15" customHeight="1">
      <c r="A70" s="949"/>
      <c r="B70" s="951"/>
      <c r="C70" s="5"/>
      <c r="D70" s="507">
        <v>60</v>
      </c>
      <c r="E70" s="5"/>
      <c r="F70" s="507" t="s">
        <v>33</v>
      </c>
      <c r="G70" s="5"/>
      <c r="H70" s="507">
        <v>12</v>
      </c>
      <c r="I70" s="5"/>
      <c r="J70" s="10" t="s">
        <v>100</v>
      </c>
      <c r="K70" s="11">
        <v>15</v>
      </c>
      <c r="L70" s="12">
        <v>30</v>
      </c>
      <c r="M70" s="12">
        <v>45</v>
      </c>
      <c r="N70" s="12">
        <v>60</v>
      </c>
      <c r="O70" s="15">
        <v>60</v>
      </c>
      <c r="P70" s="1"/>
      <c r="Q70" s="1"/>
      <c r="R70" s="1"/>
      <c r="S70" s="1"/>
      <c r="T70" s="1"/>
      <c r="U70" s="1"/>
      <c r="V70" s="1"/>
      <c r="W70" s="1"/>
      <c r="X70" s="1"/>
      <c r="Y70" s="1"/>
      <c r="Z70" s="1"/>
      <c r="AA70" s="1"/>
      <c r="AB70" s="1"/>
    </row>
    <row r="71" spans="1:28" ht="15" customHeight="1">
      <c r="A71" s="949"/>
      <c r="B71" s="952"/>
      <c r="C71" s="5"/>
      <c r="D71" s="952"/>
      <c r="E71" s="5"/>
      <c r="F71" s="952"/>
      <c r="G71" s="5"/>
      <c r="H71" s="952"/>
      <c r="I71" s="5"/>
      <c r="J71" s="10" t="s">
        <v>101</v>
      </c>
      <c r="K71" s="4">
        <v>233500000</v>
      </c>
      <c r="L71" s="4">
        <v>590000000</v>
      </c>
      <c r="M71" s="4">
        <v>620000000</v>
      </c>
      <c r="N71" s="4">
        <v>600000000</v>
      </c>
      <c r="O71" s="4">
        <f>SUM(K71:N71)</f>
        <v>2043500000</v>
      </c>
      <c r="P71" s="1"/>
      <c r="Q71" s="1"/>
      <c r="R71" s="1"/>
      <c r="S71" s="1"/>
      <c r="T71" s="1"/>
      <c r="U71" s="1"/>
      <c r="V71" s="1"/>
      <c r="W71" s="1"/>
      <c r="X71" s="1"/>
      <c r="Y71" s="1"/>
      <c r="Z71" s="1"/>
      <c r="AA71" s="1"/>
      <c r="AB71" s="1"/>
    </row>
    <row r="72" spans="1:28" ht="15" customHeight="1">
      <c r="A72" s="17"/>
      <c r="B72" s="18"/>
      <c r="C72" s="5"/>
      <c r="D72" s="1"/>
      <c r="E72" s="5"/>
      <c r="F72" s="5"/>
      <c r="G72" s="5"/>
      <c r="H72" s="5"/>
      <c r="I72" s="5"/>
      <c r="J72" s="5"/>
      <c r="K72" s="5"/>
      <c r="L72" s="5"/>
      <c r="M72" s="5"/>
      <c r="N72" s="5"/>
      <c r="O72" s="5"/>
      <c r="P72" s="1"/>
      <c r="Q72" s="1"/>
      <c r="R72" s="1"/>
      <c r="S72" s="1"/>
      <c r="T72" s="1"/>
      <c r="U72" s="1"/>
      <c r="V72" s="1"/>
      <c r="W72" s="1"/>
      <c r="X72" s="1"/>
      <c r="Y72" s="1"/>
      <c r="Z72" s="1"/>
      <c r="AA72" s="1"/>
      <c r="AB72" s="1"/>
    </row>
    <row r="73" spans="1:28" ht="1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row>
    <row r="74" spans="1:28" ht="1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row>
    <row r="75" spans="1:28" ht="1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row>
    <row r="76" spans="1:28" ht="1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row>
    <row r="77" spans="1:28" ht="1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row>
    <row r="78" spans="1:28" ht="1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row>
    <row r="79" spans="1:28" ht="1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row>
    <row r="80" spans="1:28" ht="1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row>
    <row r="81" spans="1:28" ht="1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row>
    <row r="82" spans="1:28" ht="1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row>
    <row r="83" spans="1:28" ht="1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row>
    <row r="84" spans="1:28" ht="1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row>
    <row r="85" spans="1:28" ht="1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row>
    <row r="86" spans="1:28" ht="1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row>
    <row r="87" spans="1:28" ht="1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row>
    <row r="88" spans="1:28" ht="1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row>
    <row r="89" spans="1:28" ht="1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row>
    <row r="90" spans="1:28" ht="1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row>
    <row r="91" spans="1:28" ht="1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row>
    <row r="92" spans="1:28" ht="1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row>
    <row r="93" spans="1:28" ht="1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row>
    <row r="94" spans="1:28" ht="1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row>
    <row r="95" spans="1:28" ht="1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row>
    <row r="96" spans="1:28" ht="1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row>
    <row r="97" spans="1:28" ht="1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row>
    <row r="98" spans="1:28" ht="1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row>
    <row r="99" spans="1:28" ht="1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row>
    <row r="100" spans="1:28" ht="1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sheetData>
  <mergeCells count="73">
    <mergeCell ref="A68:O68"/>
    <mergeCell ref="F31:F32"/>
    <mergeCell ref="A34:O34"/>
    <mergeCell ref="A36:A38"/>
    <mergeCell ref="F37:F38"/>
    <mergeCell ref="B36:B38"/>
    <mergeCell ref="D37:D38"/>
    <mergeCell ref="H37:H38"/>
    <mergeCell ref="A53:A55"/>
    <mergeCell ref="B53:B55"/>
    <mergeCell ref="D54:D55"/>
    <mergeCell ref="F54:F55"/>
    <mergeCell ref="A57:A59"/>
    <mergeCell ref="A30:A32"/>
    <mergeCell ref="B30:B32"/>
    <mergeCell ref="B64:B66"/>
    <mergeCell ref="A11:O11"/>
    <mergeCell ref="A13:A15"/>
    <mergeCell ref="B13:B15"/>
    <mergeCell ref="D14:D15"/>
    <mergeCell ref="F14:F15"/>
    <mergeCell ref="H14:H15"/>
    <mergeCell ref="A17:O17"/>
    <mergeCell ref="A18:A20"/>
    <mergeCell ref="B18:B20"/>
    <mergeCell ref="D23:D24"/>
    <mergeCell ref="D19:D20"/>
    <mergeCell ref="F19:F20"/>
    <mergeCell ref="H19:H20"/>
    <mergeCell ref="H23:H24"/>
    <mergeCell ref="A3:O3"/>
    <mergeCell ref="A4:O4"/>
    <mergeCell ref="A5:O5"/>
    <mergeCell ref="B7:D8"/>
    <mergeCell ref="F7:G7"/>
    <mergeCell ref="F8:G8"/>
    <mergeCell ref="A26:A28"/>
    <mergeCell ref="D27:D28"/>
    <mergeCell ref="D31:D32"/>
    <mergeCell ref="B26:B28"/>
    <mergeCell ref="F27:F28"/>
    <mergeCell ref="H70:H71"/>
    <mergeCell ref="H58:H59"/>
    <mergeCell ref="H65:H66"/>
    <mergeCell ref="A62:O62"/>
    <mergeCell ref="A41:A43"/>
    <mergeCell ref="B41:B43"/>
    <mergeCell ref="D42:D43"/>
    <mergeCell ref="F42:F43"/>
    <mergeCell ref="A46:O46"/>
    <mergeCell ref="D70:D71"/>
    <mergeCell ref="F70:F71"/>
    <mergeCell ref="A69:A71"/>
    <mergeCell ref="B69:B71"/>
    <mergeCell ref="H49:H50"/>
    <mergeCell ref="H54:H55"/>
    <mergeCell ref="H42:H43"/>
    <mergeCell ref="A64:A66"/>
    <mergeCell ref="B57:B59"/>
    <mergeCell ref="A52:O52"/>
    <mergeCell ref="A22:A24"/>
    <mergeCell ref="B22:B24"/>
    <mergeCell ref="F23:F24"/>
    <mergeCell ref="D65:D66"/>
    <mergeCell ref="D58:D59"/>
    <mergeCell ref="F58:F59"/>
    <mergeCell ref="A48:A50"/>
    <mergeCell ref="B48:B50"/>
    <mergeCell ref="D49:D50"/>
    <mergeCell ref="F49:F50"/>
    <mergeCell ref="F65:F66"/>
    <mergeCell ref="H27:H28"/>
    <mergeCell ref="H31:H32"/>
  </mergeCells>
  <dataValidations count="1">
    <dataValidation type="list" allowBlank="1" showInputMessage="1" showErrorMessage="1" prompt=" - " sqref="F14 F19 F23 F25:F27 F31 F37 F41:F42 F49 F54 F58 F60 F65 F70" xr:uid="{00000000-0002-0000-0000-000000000000}">
      <formula1>tmeta</formula1>
    </dataValidation>
  </dataValidations>
  <pageMargins left="0.7" right="0.7" top="0.75" bottom="0.75" header="0" footer="0"/>
  <pageSetup orientation="landscape"/>
  <headerFooter>
    <oddFooter>&amp;LPG01-FO466-V1&amp;RSección 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D23D-61EB-E848-89E8-714354149E49}">
  <sheetPr>
    <tabColor theme="7" tint="0.39997558519241921"/>
    <pageSetUpPr fitToPage="1"/>
  </sheetPr>
  <dimension ref="A1:L27"/>
  <sheetViews>
    <sheetView zoomScale="120" zoomScaleNormal="120" workbookViewId="0">
      <selection activeCell="D25" sqref="D25:L25"/>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16</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
        <v>481</v>
      </c>
      <c r="F10" s="678"/>
      <c r="G10" s="678"/>
      <c r="H10" s="678"/>
      <c r="I10" s="678"/>
      <c r="J10" s="678"/>
      <c r="K10" s="678"/>
      <c r="L10" s="678"/>
    </row>
    <row r="11" spans="1:12" ht="34.5" customHeight="1">
      <c r="A11" s="679" t="s">
        <v>282</v>
      </c>
      <c r="B11" s="680"/>
      <c r="C11" s="680"/>
      <c r="D11" s="669"/>
      <c r="E11" s="681" t="s">
        <v>482</v>
      </c>
      <c r="F11" s="682"/>
      <c r="G11" s="682"/>
      <c r="H11" s="682"/>
      <c r="I11" s="682"/>
      <c r="J11" s="682"/>
      <c r="K11" s="682"/>
      <c r="L11" s="683"/>
    </row>
    <row r="12" spans="1:12" ht="47.25" customHeight="1">
      <c r="A12" s="667" t="s">
        <v>283</v>
      </c>
      <c r="B12" s="668"/>
      <c r="C12" s="668"/>
      <c r="D12" s="670"/>
      <c r="E12" s="684" t="s">
        <v>483</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v>0.91</v>
      </c>
      <c r="E16" s="688"/>
      <c r="F16" s="688"/>
      <c r="G16" s="688"/>
      <c r="H16" s="689"/>
      <c r="I16" s="667" t="s">
        <v>235</v>
      </c>
      <c r="J16" s="670"/>
      <c r="K16" s="671" t="s">
        <v>33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482</v>
      </c>
      <c r="D19" s="672"/>
      <c r="E19" s="672"/>
      <c r="F19" s="672"/>
      <c r="G19" s="673"/>
      <c r="H19" s="671" t="s">
        <v>482</v>
      </c>
      <c r="I19" s="673"/>
      <c r="J19" s="691" t="s">
        <v>34</v>
      </c>
      <c r="K19" s="692"/>
      <c r="L19" s="304" t="s">
        <v>484</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c r="C22" s="672"/>
      <c r="D22" s="672"/>
      <c r="E22" s="672"/>
      <c r="F22" s="672"/>
      <c r="G22" s="672"/>
      <c r="H22" s="672"/>
      <c r="I22" s="672"/>
      <c r="J22" s="672"/>
      <c r="K22" s="673"/>
      <c r="L22" s="304"/>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v>0.90400000000000003</v>
      </c>
      <c r="E24" s="672"/>
      <c r="F24" s="677" t="s">
        <v>306</v>
      </c>
      <c r="G24" s="677"/>
      <c r="H24" s="318">
        <v>2024</v>
      </c>
      <c r="I24" s="677" t="s">
        <v>307</v>
      </c>
      <c r="J24" s="677"/>
      <c r="K24" s="695" t="s">
        <v>484</v>
      </c>
      <c r="L24" s="695"/>
    </row>
    <row r="25" spans="1:12" ht="26.25" customHeight="1">
      <c r="A25" s="667" t="s">
        <v>309</v>
      </c>
      <c r="B25" s="668"/>
      <c r="C25" s="670"/>
      <c r="D25" s="671" t="s">
        <v>246</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23C523D1-82C8-D946-8550-238E5F262273}">
          <x14:formula1>
            <xm:f>Datos!$A$2:$A$5</xm:f>
          </x14:formula1>
          <xm:sqref>D6:H6</xm:sqref>
        </x14:dataValidation>
        <x14:dataValidation type="list" allowBlank="1" showInputMessage="1" showErrorMessage="1" xr:uid="{0E2C8389-9915-7047-87A3-9AABD84FD993}">
          <x14:formula1>
            <xm:f>Datos!$B$2:$B$6</xm:f>
          </x14:formula1>
          <xm:sqref>K6:L6</xm:sqref>
        </x14:dataValidation>
        <x14:dataValidation type="list" allowBlank="1" showInputMessage="1" showErrorMessage="1" xr:uid="{EB05126C-13AD-7541-96BD-98CC8D226004}">
          <x14:formula1>
            <xm:f>Datos!$C$2:$C$3</xm:f>
          </x14:formula1>
          <xm:sqref>D7:H7</xm:sqref>
        </x14:dataValidation>
        <x14:dataValidation type="list" allowBlank="1" showInputMessage="1" showErrorMessage="1" xr:uid="{C153F603-EAA0-4B4E-8F35-64B0C1626CD1}">
          <x14:formula1>
            <xm:f>Datos!$D$2:$D$7</xm:f>
          </x14:formula1>
          <xm:sqref>K7:L7</xm:sqref>
        </x14:dataValidation>
        <x14:dataValidation type="list" allowBlank="1" showInputMessage="1" showErrorMessage="1" xr:uid="{8CB2AA99-B99D-FD48-988B-3493EB2D06D4}">
          <x14:formula1>
            <xm:f>Datos!$E$2:$E$23</xm:f>
          </x14:formula1>
          <xm:sqref>D8:H8</xm:sqref>
        </x14:dataValidation>
        <x14:dataValidation type="list" allowBlank="1" showInputMessage="1" showErrorMessage="1" xr:uid="{5F115061-4266-D144-8DCD-08DF7D65DC86}">
          <x14:formula1>
            <xm:f>Datos!$F$2:$F$18</xm:f>
          </x14:formula1>
          <xm:sqref>K8:L8</xm:sqref>
        </x14:dataValidation>
        <x14:dataValidation type="list" allowBlank="1" showInputMessage="1" showErrorMessage="1" xr:uid="{177C0D7D-7195-3D41-8734-BE2BB9FB8E0A}">
          <x14:formula1>
            <xm:f>Datos!$G$2:$G$8</xm:f>
          </x14:formula1>
          <xm:sqref>K13:L13</xm:sqref>
        </x14:dataValidation>
        <x14:dataValidation type="list" allowBlank="1" showInputMessage="1" showErrorMessage="1" xr:uid="{B5FEE352-F5D1-774A-BA48-935DDFFAEF23}">
          <x14:formula1>
            <xm:f>Datos!$H$2:$H$3</xm:f>
          </x14:formula1>
          <xm:sqref>D15:H15</xm:sqref>
        </x14:dataValidation>
        <x14:dataValidation type="list" allowBlank="1" showInputMessage="1" showErrorMessage="1" xr:uid="{2B94210A-2B8A-864C-B0DF-B9C9452029CB}">
          <x14:formula1>
            <xm:f>Datos!$I$2:$I$7</xm:f>
          </x14:formula1>
          <xm:sqref>K15:L15</xm:sqref>
        </x14:dataValidation>
        <x14:dataValidation type="list" allowBlank="1" showInputMessage="1" showErrorMessage="1" xr:uid="{A368725C-D006-4943-BD2C-37542F854124}">
          <x14:formula1>
            <xm:f>Datos!$J$2:$J$5</xm:f>
          </x14:formula1>
          <xm:sqref>K16:L16</xm:sqref>
        </x14:dataValidation>
        <x14:dataValidation type="list" allowBlank="1" showInputMessage="1" showErrorMessage="1" xr:uid="{E796C65B-1CB5-2245-9F98-3F59977B55F9}">
          <x14:formula1>
            <xm:f>Datos!$K$2:$K$4</xm:f>
          </x14:formula1>
          <xm:sqref>L22</xm:sqref>
        </x14:dataValidation>
        <x14:dataValidation type="list" allowBlank="1" showInputMessage="1" showErrorMessage="1" xr:uid="{4420EE64-E0E2-E540-A71C-A185511E9BF2}">
          <x14:formula1>
            <xm:f>Datos!$K$2:$K$3</xm:f>
          </x14:formula1>
          <xm:sqref>J19:K20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0941-7C79-43AC-A399-008D63D7E9EC}">
  <sheetPr>
    <tabColor theme="9"/>
  </sheetPr>
  <dimension ref="A1:CM36"/>
  <sheetViews>
    <sheetView topLeftCell="N10" zoomScale="125" zoomScaleNormal="80" workbookViewId="0">
      <selection activeCell="W34" sqref="W34"/>
    </sheetView>
  </sheetViews>
  <sheetFormatPr defaultColWidth="11.42578125" defaultRowHeight="15"/>
  <cols>
    <col min="1" max="1" width="9.28515625" style="181" customWidth="1"/>
    <col min="2" max="2" width="35.42578125" style="181" customWidth="1"/>
    <col min="3" max="3" width="27.7109375" style="181" customWidth="1"/>
    <col min="4" max="4" width="12" style="181" customWidth="1"/>
    <col min="5" max="5" width="35" style="181" customWidth="1"/>
    <col min="6" max="6" width="17.28515625" style="181" customWidth="1"/>
    <col min="7" max="7" width="13.7109375" style="181" customWidth="1"/>
    <col min="8" max="8" width="13.42578125" style="181" customWidth="1"/>
    <col min="9" max="9" width="13.7109375" style="182" customWidth="1"/>
    <col min="10" max="10" width="11.42578125" style="182" customWidth="1"/>
    <col min="11" max="11" width="11.42578125" style="182"/>
    <col min="12" max="12" width="10.140625" style="182" customWidth="1"/>
    <col min="13" max="13" width="10.140625" style="181" customWidth="1"/>
    <col min="14" max="14" width="12.7109375" style="181" customWidth="1"/>
    <col min="15" max="16" width="10.140625" style="181" customWidth="1"/>
    <col min="17" max="17" width="12.7109375" style="181" customWidth="1"/>
    <col min="18" max="19" width="10.140625" style="181" customWidth="1"/>
    <col min="20" max="20" width="12.7109375" style="181" customWidth="1"/>
    <col min="21" max="22" width="10.140625" style="181" customWidth="1"/>
    <col min="23" max="23" width="12.7109375" style="181" customWidth="1"/>
    <col min="24" max="25" width="10.28515625" style="181" customWidth="1"/>
    <col min="26" max="26" width="12.7109375" style="181" customWidth="1"/>
    <col min="27" max="28" width="10.28515625" style="181" customWidth="1"/>
    <col min="29" max="29" width="12.7109375" style="181" customWidth="1"/>
    <col min="30" max="31" width="10.28515625" style="181" customWidth="1"/>
    <col min="32" max="32" width="13.42578125" style="181" customWidth="1"/>
    <col min="33" max="34" width="10.28515625" style="181" customWidth="1"/>
    <col min="35" max="35" width="13.42578125" style="181" customWidth="1"/>
    <col min="36" max="37" width="10.28515625" style="181" customWidth="1"/>
    <col min="38" max="38" width="13.42578125" style="181" customWidth="1"/>
    <col min="39" max="40" width="10.28515625" style="181" customWidth="1"/>
    <col min="41" max="41" width="13.42578125" style="181" customWidth="1"/>
    <col min="42" max="43" width="10.28515625" style="181" customWidth="1"/>
    <col min="44" max="44" width="12" style="181" customWidth="1"/>
    <col min="45" max="46" width="10.28515625" style="181" customWidth="1"/>
    <col min="47" max="47" width="12.42578125" style="181" customWidth="1"/>
    <col min="48" max="48" width="14" style="181" customWidth="1"/>
    <col min="49" max="50" width="12" style="181" customWidth="1"/>
    <col min="51" max="91" width="11.42578125" style="202"/>
    <col min="92" max="16384" width="11.42578125" style="181"/>
  </cols>
  <sheetData>
    <row r="1" spans="1:91" s="156" customFormat="1" ht="25.5" customHeight="1" thickBot="1">
      <c r="A1" s="556"/>
      <c r="B1" s="763"/>
      <c r="C1" s="770" t="s">
        <v>182</v>
      </c>
      <c r="D1" s="770"/>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c r="AM1" s="770"/>
      <c r="AN1" s="770"/>
      <c r="AO1" s="770"/>
      <c r="AP1" s="770"/>
      <c r="AQ1" s="770"/>
      <c r="AR1" s="770"/>
      <c r="AS1" s="770"/>
      <c r="AT1" s="770"/>
      <c r="AU1" s="770"/>
      <c r="AV1" s="769" t="s">
        <v>183</v>
      </c>
      <c r="AW1" s="769"/>
      <c r="AX1" s="769"/>
      <c r="AY1" s="245"/>
      <c r="AZ1" s="245"/>
      <c r="BA1" s="245"/>
      <c r="BB1" s="245"/>
      <c r="BC1" s="245"/>
      <c r="BD1" s="245"/>
      <c r="BE1" s="245"/>
      <c r="BF1" s="245"/>
      <c r="BG1" s="245"/>
      <c r="BH1" s="245"/>
      <c r="BI1" s="245"/>
      <c r="BJ1" s="245"/>
      <c r="BK1" s="245"/>
      <c r="BL1" s="245"/>
      <c r="BM1" s="245"/>
      <c r="BN1" s="245"/>
      <c r="BO1" s="245"/>
      <c r="BP1" s="245"/>
      <c r="BQ1" s="245"/>
      <c r="BR1" s="245"/>
      <c r="BS1" s="245"/>
      <c r="BT1" s="245"/>
      <c r="BU1" s="245"/>
      <c r="BV1" s="245"/>
      <c r="BW1" s="245"/>
      <c r="BX1" s="245"/>
      <c r="BY1" s="245"/>
      <c r="BZ1" s="245"/>
      <c r="CA1" s="177"/>
      <c r="CB1" s="177"/>
      <c r="CC1" s="177"/>
      <c r="CD1" s="177"/>
      <c r="CE1" s="177"/>
      <c r="CF1" s="177"/>
      <c r="CG1" s="177"/>
      <c r="CH1" s="177"/>
      <c r="CI1" s="177"/>
      <c r="CJ1" s="177"/>
      <c r="CK1" s="177"/>
      <c r="CL1" s="177"/>
      <c r="CM1" s="177"/>
    </row>
    <row r="2" spans="1:91" s="156" customFormat="1" ht="25.5" customHeight="1" thickBot="1">
      <c r="A2" s="556"/>
      <c r="B2" s="763"/>
      <c r="C2" s="771" t="s">
        <v>184</v>
      </c>
      <c r="D2" s="771"/>
      <c r="E2" s="771"/>
      <c r="F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c r="AG2" s="771"/>
      <c r="AH2" s="771"/>
      <c r="AI2" s="771"/>
      <c r="AJ2" s="771"/>
      <c r="AK2" s="771"/>
      <c r="AL2" s="771"/>
      <c r="AM2" s="771"/>
      <c r="AN2" s="771"/>
      <c r="AO2" s="771"/>
      <c r="AP2" s="771"/>
      <c r="AQ2" s="771"/>
      <c r="AR2" s="771"/>
      <c r="AS2" s="771"/>
      <c r="AT2" s="771"/>
      <c r="AU2" s="771"/>
      <c r="AV2" s="769" t="s">
        <v>185</v>
      </c>
      <c r="AW2" s="769"/>
      <c r="AX2" s="769"/>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177"/>
      <c r="CB2" s="177"/>
      <c r="CC2" s="177"/>
      <c r="CD2" s="177"/>
      <c r="CE2" s="177"/>
      <c r="CF2" s="177"/>
      <c r="CG2" s="177"/>
      <c r="CH2" s="177"/>
      <c r="CI2" s="177"/>
      <c r="CJ2" s="177"/>
      <c r="CK2" s="177"/>
      <c r="CL2" s="177"/>
      <c r="CM2" s="177"/>
    </row>
    <row r="3" spans="1:91" s="156" customFormat="1" ht="25.5" customHeight="1" thickBot="1">
      <c r="A3" s="556"/>
      <c r="B3" s="763"/>
      <c r="C3" s="771" t="s">
        <v>186</v>
      </c>
      <c r="D3" s="771"/>
      <c r="E3" s="771"/>
      <c r="F3" s="771"/>
      <c r="G3" s="771"/>
      <c r="H3" s="771"/>
      <c r="I3" s="771"/>
      <c r="J3" s="771"/>
      <c r="K3" s="771"/>
      <c r="L3" s="771"/>
      <c r="M3" s="771"/>
      <c r="N3" s="771"/>
      <c r="O3" s="771"/>
      <c r="P3" s="771"/>
      <c r="Q3" s="771"/>
      <c r="R3" s="771"/>
      <c r="S3" s="771"/>
      <c r="T3" s="771"/>
      <c r="U3" s="771"/>
      <c r="V3" s="771"/>
      <c r="W3" s="771"/>
      <c r="X3" s="771"/>
      <c r="Y3" s="771"/>
      <c r="Z3" s="771"/>
      <c r="AA3" s="771"/>
      <c r="AB3" s="771"/>
      <c r="AC3" s="771"/>
      <c r="AD3" s="771"/>
      <c r="AE3" s="771"/>
      <c r="AF3" s="771"/>
      <c r="AG3" s="771"/>
      <c r="AH3" s="771"/>
      <c r="AI3" s="771"/>
      <c r="AJ3" s="771"/>
      <c r="AK3" s="771"/>
      <c r="AL3" s="771"/>
      <c r="AM3" s="771"/>
      <c r="AN3" s="771"/>
      <c r="AO3" s="771"/>
      <c r="AP3" s="771"/>
      <c r="AQ3" s="771"/>
      <c r="AR3" s="771"/>
      <c r="AS3" s="771"/>
      <c r="AT3" s="771"/>
      <c r="AU3" s="771"/>
      <c r="AV3" s="769" t="s">
        <v>187</v>
      </c>
      <c r="AW3" s="769"/>
      <c r="AX3" s="769"/>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177"/>
      <c r="CB3" s="177"/>
      <c r="CC3" s="177"/>
      <c r="CD3" s="177"/>
      <c r="CE3" s="177"/>
      <c r="CF3" s="177"/>
      <c r="CG3" s="177"/>
      <c r="CH3" s="177"/>
      <c r="CI3" s="177"/>
      <c r="CJ3" s="177"/>
      <c r="CK3" s="177"/>
      <c r="CL3" s="177"/>
      <c r="CM3" s="177"/>
    </row>
    <row r="4" spans="1:91" s="156" customFormat="1" ht="25.5" customHeight="1" thickBot="1">
      <c r="A4" s="557"/>
      <c r="B4" s="764"/>
      <c r="C4" s="765" t="s">
        <v>485</v>
      </c>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7"/>
      <c r="AV4" s="769" t="s">
        <v>189</v>
      </c>
      <c r="AW4" s="769"/>
      <c r="AX4" s="769"/>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177"/>
      <c r="CB4" s="177"/>
      <c r="CC4" s="177"/>
      <c r="CD4" s="177"/>
      <c r="CE4" s="177"/>
      <c r="CF4" s="177"/>
      <c r="CG4" s="177"/>
      <c r="CH4" s="177"/>
      <c r="CI4" s="177"/>
      <c r="CJ4" s="177"/>
      <c r="CK4" s="177"/>
      <c r="CL4" s="177"/>
      <c r="CM4" s="177"/>
    </row>
    <row r="5" spans="1:91" s="177" customFormat="1" ht="21.75" customHeight="1" thickBot="1">
      <c r="A5" s="203"/>
      <c r="B5" s="180"/>
      <c r="C5" s="180"/>
      <c r="D5" s="180"/>
      <c r="E5" s="180"/>
      <c r="F5" s="180"/>
      <c r="G5" s="180"/>
      <c r="H5" s="180"/>
      <c r="I5" s="180"/>
      <c r="J5" s="180"/>
      <c r="K5" s="180"/>
      <c r="L5" s="180"/>
      <c r="M5" s="204"/>
      <c r="N5" s="204"/>
      <c r="O5" s="204"/>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row>
    <row r="6" spans="1:91" s="156" customFormat="1" ht="21.75" customHeight="1" thickBot="1">
      <c r="A6" s="768" t="s">
        <v>190</v>
      </c>
      <c r="B6" s="768"/>
      <c r="C6" s="259" t="s">
        <v>191</v>
      </c>
      <c r="D6" s="246"/>
      <c r="E6" s="259" t="s">
        <v>192</v>
      </c>
      <c r="F6" s="246"/>
      <c r="G6" s="259" t="s">
        <v>193</v>
      </c>
      <c r="H6" s="246"/>
      <c r="I6" s="286" t="s">
        <v>194</v>
      </c>
      <c r="J6" s="260"/>
      <c r="K6" s="287"/>
      <c r="L6" s="288"/>
      <c r="M6" s="263"/>
      <c r="N6" s="774" t="s">
        <v>196</v>
      </c>
      <c r="O6" s="775"/>
      <c r="P6" s="776"/>
      <c r="Q6" s="783" t="s">
        <v>197</v>
      </c>
      <c r="R6" s="783"/>
      <c r="S6" s="783"/>
      <c r="T6" s="772"/>
      <c r="U6" s="773"/>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177"/>
      <c r="CB6" s="177"/>
      <c r="CC6" s="177"/>
      <c r="CD6" s="177"/>
      <c r="CE6" s="177"/>
      <c r="CF6" s="177"/>
      <c r="CG6" s="177"/>
      <c r="CH6" s="177"/>
      <c r="CI6" s="177"/>
      <c r="CJ6" s="177"/>
      <c r="CK6" s="177"/>
      <c r="CL6" s="177"/>
      <c r="CM6" s="177"/>
    </row>
    <row r="7" spans="1:91" s="156" customFormat="1" ht="21.75" customHeight="1" thickBot="1">
      <c r="A7" s="768"/>
      <c r="B7" s="768"/>
      <c r="C7" s="261" t="s">
        <v>198</v>
      </c>
      <c r="D7" s="262"/>
      <c r="E7" s="259" t="s">
        <v>199</v>
      </c>
      <c r="F7" s="246"/>
      <c r="G7" s="259" t="s">
        <v>200</v>
      </c>
      <c r="H7" s="262"/>
      <c r="I7" s="286" t="s">
        <v>201</v>
      </c>
      <c r="J7" s="260"/>
      <c r="K7" s="287"/>
      <c r="L7" s="288"/>
      <c r="M7" s="263"/>
      <c r="N7" s="777"/>
      <c r="O7" s="778"/>
      <c r="P7" s="779"/>
      <c r="Q7" s="783" t="s">
        <v>202</v>
      </c>
      <c r="R7" s="783"/>
      <c r="S7" s="783"/>
      <c r="T7" s="772"/>
      <c r="U7" s="773"/>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177"/>
      <c r="CB7" s="177"/>
      <c r="CC7" s="177"/>
      <c r="CD7" s="177"/>
      <c r="CE7" s="177"/>
      <c r="CF7" s="177"/>
      <c r="CG7" s="177"/>
      <c r="CH7" s="177"/>
      <c r="CI7" s="177"/>
      <c r="CJ7" s="177"/>
      <c r="CK7" s="177"/>
      <c r="CL7" s="177"/>
      <c r="CM7" s="177"/>
    </row>
    <row r="8" spans="1:91" s="156" customFormat="1" ht="21.75" customHeight="1" thickBot="1">
      <c r="A8" s="768"/>
      <c r="B8" s="768"/>
      <c r="C8" s="259" t="s">
        <v>204</v>
      </c>
      <c r="D8" s="246"/>
      <c r="E8" s="259" t="s">
        <v>205</v>
      </c>
      <c r="F8" s="246"/>
      <c r="G8" s="259" t="s">
        <v>206</v>
      </c>
      <c r="H8" s="262"/>
      <c r="I8" s="286" t="s">
        <v>207</v>
      </c>
      <c r="J8" s="260"/>
      <c r="K8" s="287"/>
      <c r="L8" s="288"/>
      <c r="M8" s="263"/>
      <c r="N8" s="780"/>
      <c r="O8" s="781"/>
      <c r="P8" s="782"/>
      <c r="Q8" s="783" t="s">
        <v>208</v>
      </c>
      <c r="R8" s="783"/>
      <c r="S8" s="783"/>
      <c r="T8" s="772"/>
      <c r="U8" s="773"/>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177"/>
      <c r="CB8" s="177"/>
      <c r="CC8" s="177"/>
      <c r="CD8" s="177"/>
      <c r="CE8" s="177"/>
      <c r="CF8" s="177"/>
      <c r="CG8" s="177"/>
      <c r="CH8" s="177"/>
      <c r="CI8" s="177"/>
      <c r="CJ8" s="177"/>
      <c r="CK8" s="177"/>
      <c r="CL8" s="177"/>
      <c r="CM8" s="177"/>
    </row>
    <row r="9" spans="1:91" s="177" customFormat="1" ht="21.75" customHeight="1">
      <c r="I9" s="289"/>
      <c r="J9" s="289"/>
      <c r="K9" s="289"/>
      <c r="L9" s="289"/>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row>
    <row r="10" spans="1:91" s="177" customFormat="1" ht="21.75" customHeight="1" thickBot="1">
      <c r="I10" s="289"/>
      <c r="J10" s="289"/>
      <c r="K10" s="289"/>
      <c r="L10" s="289"/>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row>
    <row r="11" spans="1:91" ht="23.85" customHeight="1">
      <c r="A11" s="798" t="s">
        <v>486</v>
      </c>
      <c r="B11" s="786" t="s">
        <v>487</v>
      </c>
      <c r="C11" s="784" t="s">
        <v>53</v>
      </c>
      <c r="D11" s="784" t="s">
        <v>488</v>
      </c>
      <c r="E11" s="784" t="s">
        <v>489</v>
      </c>
      <c r="F11" s="784" t="s">
        <v>490</v>
      </c>
      <c r="G11" s="786" t="s">
        <v>491</v>
      </c>
      <c r="H11" s="786" t="s">
        <v>492</v>
      </c>
      <c r="I11" s="788" t="s">
        <v>493</v>
      </c>
      <c r="J11" s="788" t="s">
        <v>494</v>
      </c>
      <c r="K11" s="796" t="s">
        <v>495</v>
      </c>
      <c r="L11" s="792" t="s">
        <v>191</v>
      </c>
      <c r="M11" s="793"/>
      <c r="N11" s="794"/>
      <c r="O11" s="795" t="s">
        <v>192</v>
      </c>
      <c r="P11" s="793"/>
      <c r="Q11" s="794"/>
      <c r="R11" s="795" t="s">
        <v>193</v>
      </c>
      <c r="S11" s="793"/>
      <c r="T11" s="794"/>
      <c r="U11" s="795" t="s">
        <v>194</v>
      </c>
      <c r="V11" s="793"/>
      <c r="W11" s="794"/>
      <c r="X11" s="795" t="s">
        <v>198</v>
      </c>
      <c r="Y11" s="793"/>
      <c r="Z11" s="794"/>
      <c r="AA11" s="795" t="s">
        <v>199</v>
      </c>
      <c r="AB11" s="793"/>
      <c r="AC11" s="794"/>
      <c r="AD11" s="795" t="s">
        <v>200</v>
      </c>
      <c r="AE11" s="793"/>
      <c r="AF11" s="794"/>
      <c r="AG11" s="795" t="s">
        <v>201</v>
      </c>
      <c r="AH11" s="793"/>
      <c r="AI11" s="794"/>
      <c r="AJ11" s="795" t="s">
        <v>204</v>
      </c>
      <c r="AK11" s="793"/>
      <c r="AL11" s="794"/>
      <c r="AM11" s="795" t="s">
        <v>205</v>
      </c>
      <c r="AN11" s="793"/>
      <c r="AO11" s="794"/>
      <c r="AP11" s="795" t="s">
        <v>206</v>
      </c>
      <c r="AQ11" s="793"/>
      <c r="AR11" s="794"/>
      <c r="AS11" s="795" t="s">
        <v>207</v>
      </c>
      <c r="AT11" s="793"/>
      <c r="AU11" s="794"/>
      <c r="AV11" s="790" t="s">
        <v>496</v>
      </c>
      <c r="AW11" s="801" t="s">
        <v>497</v>
      </c>
      <c r="AX11" s="803" t="s">
        <v>498</v>
      </c>
      <c r="AY11" s="800"/>
      <c r="AZ11" s="800"/>
      <c r="BA11" s="800"/>
      <c r="BB11" s="800"/>
      <c r="BC11" s="800"/>
      <c r="BD11" s="800"/>
      <c r="BE11" s="800"/>
      <c r="BF11" s="800"/>
      <c r="BG11" s="800"/>
    </row>
    <row r="12" spans="1:91" s="182" customFormat="1" ht="36.75" customHeight="1">
      <c r="A12" s="799"/>
      <c r="B12" s="787"/>
      <c r="C12" s="785"/>
      <c r="D12" s="785"/>
      <c r="E12" s="785"/>
      <c r="F12" s="785"/>
      <c r="G12" s="787"/>
      <c r="H12" s="787"/>
      <c r="I12" s="789"/>
      <c r="J12" s="789"/>
      <c r="K12" s="797"/>
      <c r="L12" s="264" t="s">
        <v>499</v>
      </c>
      <c r="M12" s="247" t="s">
        <v>500</v>
      </c>
      <c r="N12" s="247" t="s">
        <v>501</v>
      </c>
      <c r="O12" s="264" t="s">
        <v>499</v>
      </c>
      <c r="P12" s="247" t="s">
        <v>500</v>
      </c>
      <c r="Q12" s="247" t="s">
        <v>501</v>
      </c>
      <c r="R12" s="264" t="s">
        <v>499</v>
      </c>
      <c r="S12" s="247" t="s">
        <v>500</v>
      </c>
      <c r="T12" s="247" t="s">
        <v>501</v>
      </c>
      <c r="U12" s="264" t="s">
        <v>499</v>
      </c>
      <c r="V12" s="247" t="s">
        <v>500</v>
      </c>
      <c r="W12" s="247" t="s">
        <v>501</v>
      </c>
      <c r="X12" s="264" t="s">
        <v>499</v>
      </c>
      <c r="Y12" s="247" t="s">
        <v>500</v>
      </c>
      <c r="Z12" s="247" t="s">
        <v>501</v>
      </c>
      <c r="AA12" s="264" t="s">
        <v>499</v>
      </c>
      <c r="AB12" s="247" t="s">
        <v>500</v>
      </c>
      <c r="AC12" s="247" t="s">
        <v>501</v>
      </c>
      <c r="AD12" s="264" t="s">
        <v>499</v>
      </c>
      <c r="AE12" s="247" t="s">
        <v>500</v>
      </c>
      <c r="AF12" s="247" t="s">
        <v>501</v>
      </c>
      <c r="AG12" s="264" t="s">
        <v>499</v>
      </c>
      <c r="AH12" s="247" t="s">
        <v>500</v>
      </c>
      <c r="AI12" s="247" t="s">
        <v>501</v>
      </c>
      <c r="AJ12" s="264" t="s">
        <v>499</v>
      </c>
      <c r="AK12" s="247" t="s">
        <v>500</v>
      </c>
      <c r="AL12" s="247" t="s">
        <v>501</v>
      </c>
      <c r="AM12" s="264" t="s">
        <v>499</v>
      </c>
      <c r="AN12" s="247" t="s">
        <v>500</v>
      </c>
      <c r="AO12" s="247" t="s">
        <v>501</v>
      </c>
      <c r="AP12" s="264" t="s">
        <v>499</v>
      </c>
      <c r="AQ12" s="247" t="s">
        <v>500</v>
      </c>
      <c r="AR12" s="247" t="s">
        <v>501</v>
      </c>
      <c r="AS12" s="264" t="s">
        <v>499</v>
      </c>
      <c r="AT12" s="247" t="s">
        <v>500</v>
      </c>
      <c r="AU12" s="247" t="s">
        <v>501</v>
      </c>
      <c r="AV12" s="791"/>
      <c r="AW12" s="802"/>
      <c r="AX12" s="804"/>
      <c r="AY12" s="800"/>
      <c r="AZ12" s="800"/>
      <c r="BA12" s="800"/>
      <c r="BB12" s="800"/>
      <c r="BC12" s="800"/>
      <c r="BD12" s="800"/>
      <c r="BE12" s="800"/>
      <c r="BF12" s="800"/>
      <c r="BG12" s="800"/>
      <c r="BH12" s="201"/>
      <c r="BI12" s="201"/>
      <c r="BJ12" s="201"/>
      <c r="BK12" s="201"/>
      <c r="BL12" s="201"/>
      <c r="BM12" s="201"/>
      <c r="BN12" s="201"/>
      <c r="BO12" s="201"/>
      <c r="BP12" s="201"/>
      <c r="BQ12" s="201"/>
      <c r="BR12" s="201"/>
      <c r="BS12" s="201"/>
      <c r="BT12" s="201"/>
      <c r="BU12" s="201"/>
      <c r="BV12" s="201"/>
      <c r="BW12" s="201"/>
      <c r="BX12" s="201"/>
      <c r="BY12" s="201"/>
      <c r="BZ12" s="201"/>
      <c r="CA12" s="201"/>
      <c r="CB12" s="201"/>
      <c r="CC12" s="201"/>
      <c r="CD12" s="201"/>
      <c r="CE12" s="201"/>
      <c r="CF12" s="201"/>
      <c r="CG12" s="201"/>
      <c r="CH12" s="201"/>
      <c r="CI12" s="201"/>
      <c r="CJ12" s="201"/>
      <c r="CK12" s="201"/>
      <c r="CL12" s="201"/>
      <c r="CM12" s="201"/>
    </row>
    <row r="13" spans="1:91" ht="51.75" hidden="1" customHeight="1">
      <c r="A13" s="192" t="s">
        <v>502</v>
      </c>
      <c r="B13" s="193" t="s">
        <v>503</v>
      </c>
      <c r="C13" s="193" t="s">
        <v>504</v>
      </c>
      <c r="D13" s="194">
        <v>1</v>
      </c>
      <c r="E13" s="193" t="s">
        <v>505</v>
      </c>
      <c r="F13" s="193"/>
      <c r="G13" s="194" t="s">
        <v>506</v>
      </c>
      <c r="H13" s="194" t="s">
        <v>507</v>
      </c>
      <c r="I13" s="290">
        <v>3520</v>
      </c>
      <c r="J13" s="290">
        <v>9846</v>
      </c>
      <c r="K13" s="291">
        <v>1000</v>
      </c>
      <c r="L13" s="292">
        <v>42</v>
      </c>
      <c r="M13" s="248"/>
      <c r="N13" s="248"/>
      <c r="O13" s="249">
        <v>84</v>
      </c>
      <c r="P13" s="250"/>
      <c r="Q13" s="250"/>
      <c r="R13" s="249">
        <v>104</v>
      </c>
      <c r="S13" s="250"/>
      <c r="T13" s="250"/>
      <c r="U13" s="249">
        <v>104</v>
      </c>
      <c r="V13" s="250"/>
      <c r="W13" s="250"/>
      <c r="X13" s="249">
        <v>104</v>
      </c>
      <c r="Y13" s="250"/>
      <c r="Z13" s="250"/>
      <c r="AA13" s="249">
        <v>104</v>
      </c>
      <c r="AB13" s="250"/>
      <c r="AC13" s="250"/>
      <c r="AD13" s="249">
        <v>104</v>
      </c>
      <c r="AE13" s="250"/>
      <c r="AF13" s="250"/>
      <c r="AG13" s="249">
        <v>104</v>
      </c>
      <c r="AH13" s="250"/>
      <c r="AI13" s="250"/>
      <c r="AJ13" s="249">
        <v>104</v>
      </c>
      <c r="AK13" s="250"/>
      <c r="AL13" s="250"/>
      <c r="AM13" s="249">
        <v>104</v>
      </c>
      <c r="AN13" s="250"/>
      <c r="AO13" s="250"/>
      <c r="AP13" s="249">
        <v>42</v>
      </c>
      <c r="AQ13" s="250"/>
      <c r="AR13" s="250"/>
      <c r="AS13" s="249">
        <v>0</v>
      </c>
      <c r="AT13" s="250"/>
      <c r="AU13" s="250"/>
      <c r="AV13" s="195">
        <f>+L13+O13+R13+U13+X13+AA13+AD13+AG13+AJ13+AM13+AP13+AS13</f>
        <v>1000</v>
      </c>
      <c r="AW13" s="251">
        <f>+M13+P13+S13+V13+Y13+AB13+AE13+AH13+AK13+AN13+AQ13+AT13</f>
        <v>0</v>
      </c>
      <c r="AX13" s="196" t="s">
        <v>508</v>
      </c>
    </row>
    <row r="14" spans="1:91" ht="51.75" hidden="1" customHeight="1">
      <c r="A14" s="186" t="s">
        <v>502</v>
      </c>
      <c r="B14" s="184" t="s">
        <v>503</v>
      </c>
      <c r="C14" s="184" t="s">
        <v>504</v>
      </c>
      <c r="D14" s="183">
        <v>2</v>
      </c>
      <c r="E14" s="184" t="s">
        <v>509</v>
      </c>
      <c r="F14" s="184"/>
      <c r="G14" s="183" t="s">
        <v>506</v>
      </c>
      <c r="H14" s="183" t="s">
        <v>507</v>
      </c>
      <c r="I14" s="185">
        <v>111340</v>
      </c>
      <c r="J14" s="185">
        <v>350292</v>
      </c>
      <c r="K14" s="293">
        <v>35000</v>
      </c>
      <c r="L14" s="294">
        <v>2916</v>
      </c>
      <c r="M14" s="252"/>
      <c r="N14" s="252"/>
      <c r="O14" s="253">
        <v>2916</v>
      </c>
      <c r="P14" s="254"/>
      <c r="Q14" s="254"/>
      <c r="R14" s="253">
        <v>2916</v>
      </c>
      <c r="S14" s="254"/>
      <c r="T14" s="254"/>
      <c r="U14" s="253">
        <v>2916</v>
      </c>
      <c r="V14" s="254"/>
      <c r="W14" s="254"/>
      <c r="X14" s="253">
        <v>2917</v>
      </c>
      <c r="Y14" s="254"/>
      <c r="Z14" s="254"/>
      <c r="AA14" s="253">
        <v>2917</v>
      </c>
      <c r="AB14" s="254"/>
      <c r="AC14" s="254"/>
      <c r="AD14" s="253">
        <v>2917</v>
      </c>
      <c r="AE14" s="254"/>
      <c r="AF14" s="254"/>
      <c r="AG14" s="253">
        <v>2917</v>
      </c>
      <c r="AH14" s="254"/>
      <c r="AI14" s="254"/>
      <c r="AJ14" s="253">
        <v>2917</v>
      </c>
      <c r="AK14" s="254"/>
      <c r="AL14" s="254"/>
      <c r="AM14" s="253">
        <v>2917</v>
      </c>
      <c r="AN14" s="254"/>
      <c r="AO14" s="254"/>
      <c r="AP14" s="253">
        <v>2917</v>
      </c>
      <c r="AQ14" s="254"/>
      <c r="AR14" s="254"/>
      <c r="AS14" s="253">
        <v>2917</v>
      </c>
      <c r="AT14" s="254"/>
      <c r="AU14" s="254"/>
      <c r="AV14" s="195">
        <f t="shared" ref="AV14:AV35" si="0">+L14+O14+R14+U14+X14+AA14+AD14+AG14+AJ14+AM14+AP14+AS14</f>
        <v>35000</v>
      </c>
      <c r="AW14" s="251">
        <f t="shared" ref="AW14:AW36" si="1">+M14+P14+S14+V14+Y14+AB14+AE14+AH14+AK14+AN14+AQ14+AT14</f>
        <v>0</v>
      </c>
      <c r="AX14" s="197" t="s">
        <v>510</v>
      </c>
    </row>
    <row r="15" spans="1:91" ht="51.75" hidden="1" customHeight="1">
      <c r="A15" s="186" t="s">
        <v>502</v>
      </c>
      <c r="B15" s="184" t="s">
        <v>503</v>
      </c>
      <c r="C15" s="184" t="s">
        <v>504</v>
      </c>
      <c r="D15" s="183">
        <v>3</v>
      </c>
      <c r="E15" s="184" t="s">
        <v>511</v>
      </c>
      <c r="F15" s="184"/>
      <c r="G15" s="183" t="s">
        <v>506</v>
      </c>
      <c r="H15" s="183" t="s">
        <v>507</v>
      </c>
      <c r="I15" s="185">
        <v>196518110</v>
      </c>
      <c r="J15" s="185">
        <v>56451000</v>
      </c>
      <c r="K15" s="187">
        <v>5020000</v>
      </c>
      <c r="L15" s="294">
        <v>418000</v>
      </c>
      <c r="M15" s="252"/>
      <c r="N15" s="252"/>
      <c r="O15" s="253">
        <v>418000</v>
      </c>
      <c r="P15" s="254"/>
      <c r="Q15" s="254"/>
      <c r="R15" s="253">
        <v>418000</v>
      </c>
      <c r="S15" s="254"/>
      <c r="T15" s="254"/>
      <c r="U15" s="253">
        <v>550000</v>
      </c>
      <c r="V15" s="254"/>
      <c r="W15" s="254"/>
      <c r="X15" s="253">
        <v>418000</v>
      </c>
      <c r="Y15" s="254"/>
      <c r="Z15" s="254"/>
      <c r="AA15" s="253">
        <v>418000</v>
      </c>
      <c r="AB15" s="254"/>
      <c r="AC15" s="254"/>
      <c r="AD15" s="253">
        <v>418000</v>
      </c>
      <c r="AE15" s="254"/>
      <c r="AF15" s="254"/>
      <c r="AG15" s="253">
        <v>418000</v>
      </c>
      <c r="AH15" s="254"/>
      <c r="AI15" s="254"/>
      <c r="AJ15" s="253">
        <v>418000</v>
      </c>
      <c r="AK15" s="254"/>
      <c r="AL15" s="254"/>
      <c r="AM15" s="253">
        <v>418000</v>
      </c>
      <c r="AN15" s="254"/>
      <c r="AO15" s="254"/>
      <c r="AP15" s="253">
        <v>500000</v>
      </c>
      <c r="AQ15" s="254"/>
      <c r="AR15" s="254"/>
      <c r="AS15" s="253">
        <v>208000</v>
      </c>
      <c r="AT15" s="254"/>
      <c r="AU15" s="254"/>
      <c r="AV15" s="195">
        <f t="shared" si="0"/>
        <v>5020000</v>
      </c>
      <c r="AW15" s="251">
        <f t="shared" si="1"/>
        <v>0</v>
      </c>
      <c r="AX15" s="197" t="s">
        <v>512</v>
      </c>
    </row>
    <row r="16" spans="1:91" ht="51.75" hidden="1" customHeight="1">
      <c r="A16" s="186" t="s">
        <v>502</v>
      </c>
      <c r="B16" s="184" t="s">
        <v>503</v>
      </c>
      <c r="C16" s="184" t="s">
        <v>504</v>
      </c>
      <c r="D16" s="183">
        <v>4</v>
      </c>
      <c r="E16" s="184" t="s">
        <v>513</v>
      </c>
      <c r="F16" s="184"/>
      <c r="G16" s="183" t="s">
        <v>506</v>
      </c>
      <c r="H16" s="183" t="s">
        <v>507</v>
      </c>
      <c r="I16" s="185">
        <v>3993</v>
      </c>
      <c r="J16" s="185">
        <v>9916</v>
      </c>
      <c r="K16" s="293">
        <v>1000</v>
      </c>
      <c r="L16" s="294">
        <v>0</v>
      </c>
      <c r="M16" s="252"/>
      <c r="N16" s="252"/>
      <c r="O16" s="253">
        <v>60</v>
      </c>
      <c r="P16" s="254"/>
      <c r="Q16" s="254"/>
      <c r="R16" s="253">
        <v>110</v>
      </c>
      <c r="S16" s="254"/>
      <c r="T16" s="254"/>
      <c r="U16" s="253">
        <v>110</v>
      </c>
      <c r="V16" s="254"/>
      <c r="W16" s="254"/>
      <c r="X16" s="253">
        <v>110</v>
      </c>
      <c r="Y16" s="254"/>
      <c r="Z16" s="254"/>
      <c r="AA16" s="253">
        <v>110</v>
      </c>
      <c r="AB16" s="254"/>
      <c r="AC16" s="254"/>
      <c r="AD16" s="253">
        <v>110</v>
      </c>
      <c r="AE16" s="254"/>
      <c r="AF16" s="254"/>
      <c r="AG16" s="253">
        <v>110</v>
      </c>
      <c r="AH16" s="254"/>
      <c r="AI16" s="254"/>
      <c r="AJ16" s="253">
        <v>110</v>
      </c>
      <c r="AK16" s="254"/>
      <c r="AL16" s="254"/>
      <c r="AM16" s="253">
        <v>110</v>
      </c>
      <c r="AN16" s="254"/>
      <c r="AO16" s="254"/>
      <c r="AP16" s="253">
        <v>60</v>
      </c>
      <c r="AQ16" s="254"/>
      <c r="AR16" s="254"/>
      <c r="AS16" s="253">
        <v>0</v>
      </c>
      <c r="AT16" s="254"/>
      <c r="AU16" s="254"/>
      <c r="AV16" s="195">
        <f t="shared" si="0"/>
        <v>1000</v>
      </c>
      <c r="AW16" s="251">
        <f t="shared" si="1"/>
        <v>0</v>
      </c>
      <c r="AX16" s="197" t="s">
        <v>510</v>
      </c>
    </row>
    <row r="17" spans="1:50" ht="51.75" hidden="1" customHeight="1">
      <c r="A17" s="186" t="s">
        <v>502</v>
      </c>
      <c r="B17" s="184" t="s">
        <v>503</v>
      </c>
      <c r="C17" s="184" t="s">
        <v>504</v>
      </c>
      <c r="D17" s="183">
        <v>5</v>
      </c>
      <c r="E17" s="184" t="s">
        <v>514</v>
      </c>
      <c r="F17" s="184"/>
      <c r="G17" s="183" t="s">
        <v>506</v>
      </c>
      <c r="H17" s="183" t="s">
        <v>515</v>
      </c>
      <c r="I17" s="185">
        <v>90102</v>
      </c>
      <c r="J17" s="185">
        <v>286385</v>
      </c>
      <c r="K17" s="293">
        <v>29000</v>
      </c>
      <c r="L17" s="294">
        <v>0</v>
      </c>
      <c r="M17" s="252"/>
      <c r="N17" s="252"/>
      <c r="O17" s="253">
        <v>1500</v>
      </c>
      <c r="P17" s="254"/>
      <c r="Q17" s="254"/>
      <c r="R17" s="253">
        <v>3000</v>
      </c>
      <c r="S17" s="254"/>
      <c r="T17" s="254"/>
      <c r="U17" s="253">
        <v>3000</v>
      </c>
      <c r="V17" s="254"/>
      <c r="W17" s="254"/>
      <c r="X17" s="253">
        <v>3000</v>
      </c>
      <c r="Y17" s="254"/>
      <c r="Z17" s="254"/>
      <c r="AA17" s="253">
        <v>3000</v>
      </c>
      <c r="AB17" s="254"/>
      <c r="AC17" s="254"/>
      <c r="AD17" s="253">
        <v>3000</v>
      </c>
      <c r="AE17" s="254"/>
      <c r="AF17" s="254"/>
      <c r="AG17" s="253">
        <v>3000</v>
      </c>
      <c r="AH17" s="254"/>
      <c r="AI17" s="254"/>
      <c r="AJ17" s="253">
        <v>3000</v>
      </c>
      <c r="AK17" s="254"/>
      <c r="AL17" s="254"/>
      <c r="AM17" s="253">
        <v>3000</v>
      </c>
      <c r="AN17" s="254"/>
      <c r="AO17" s="254"/>
      <c r="AP17" s="253">
        <v>3500</v>
      </c>
      <c r="AQ17" s="254"/>
      <c r="AR17" s="254"/>
      <c r="AS17" s="253">
        <v>0</v>
      </c>
      <c r="AT17" s="254"/>
      <c r="AU17" s="254"/>
      <c r="AV17" s="195">
        <f t="shared" si="0"/>
        <v>29000</v>
      </c>
      <c r="AW17" s="251">
        <f t="shared" si="1"/>
        <v>0</v>
      </c>
      <c r="AX17" s="197" t="s">
        <v>510</v>
      </c>
    </row>
    <row r="18" spans="1:50" ht="51.75" hidden="1" customHeight="1">
      <c r="A18" s="186" t="s">
        <v>502</v>
      </c>
      <c r="B18" s="184" t="s">
        <v>503</v>
      </c>
      <c r="C18" s="184" t="s">
        <v>504</v>
      </c>
      <c r="D18" s="183">
        <v>6</v>
      </c>
      <c r="E18" s="184" t="s">
        <v>516</v>
      </c>
      <c r="F18" s="184"/>
      <c r="G18" s="183" t="s">
        <v>506</v>
      </c>
      <c r="H18" s="183" t="s">
        <v>507</v>
      </c>
      <c r="I18" s="185">
        <v>3430</v>
      </c>
      <c r="J18" s="185">
        <v>11841</v>
      </c>
      <c r="K18" s="293">
        <v>1200</v>
      </c>
      <c r="L18" s="294">
        <v>100</v>
      </c>
      <c r="M18" s="252"/>
      <c r="N18" s="252"/>
      <c r="O18" s="253">
        <v>100</v>
      </c>
      <c r="P18" s="254"/>
      <c r="Q18" s="254"/>
      <c r="R18" s="253">
        <v>100</v>
      </c>
      <c r="S18" s="254"/>
      <c r="T18" s="254"/>
      <c r="U18" s="253">
        <v>100</v>
      </c>
      <c r="V18" s="254"/>
      <c r="W18" s="254"/>
      <c r="X18" s="253">
        <v>100</v>
      </c>
      <c r="Y18" s="254"/>
      <c r="Z18" s="254"/>
      <c r="AA18" s="253">
        <v>100</v>
      </c>
      <c r="AB18" s="254"/>
      <c r="AC18" s="254"/>
      <c r="AD18" s="253">
        <v>100</v>
      </c>
      <c r="AE18" s="254"/>
      <c r="AF18" s="254"/>
      <c r="AG18" s="253">
        <v>100</v>
      </c>
      <c r="AH18" s="254"/>
      <c r="AI18" s="254"/>
      <c r="AJ18" s="253">
        <v>100</v>
      </c>
      <c r="AK18" s="254"/>
      <c r="AL18" s="254"/>
      <c r="AM18" s="253">
        <v>100</v>
      </c>
      <c r="AN18" s="254"/>
      <c r="AO18" s="254"/>
      <c r="AP18" s="253">
        <v>100</v>
      </c>
      <c r="AQ18" s="254"/>
      <c r="AR18" s="254"/>
      <c r="AS18" s="253">
        <v>100</v>
      </c>
      <c r="AT18" s="254"/>
      <c r="AU18" s="254"/>
      <c r="AV18" s="195">
        <f t="shared" si="0"/>
        <v>1200</v>
      </c>
      <c r="AW18" s="251">
        <f t="shared" si="1"/>
        <v>0</v>
      </c>
      <c r="AX18" s="197" t="s">
        <v>510</v>
      </c>
    </row>
    <row r="19" spans="1:50" ht="51.75" hidden="1" customHeight="1">
      <c r="A19" s="186" t="s">
        <v>502</v>
      </c>
      <c r="B19" s="184" t="s">
        <v>503</v>
      </c>
      <c r="C19" s="184" t="s">
        <v>504</v>
      </c>
      <c r="D19" s="183">
        <v>7</v>
      </c>
      <c r="E19" s="184" t="s">
        <v>517</v>
      </c>
      <c r="F19" s="184"/>
      <c r="G19" s="183" t="s">
        <v>506</v>
      </c>
      <c r="H19" s="183" t="s">
        <v>507</v>
      </c>
      <c r="I19" s="185">
        <v>13336</v>
      </c>
      <c r="J19" s="185">
        <v>12778</v>
      </c>
      <c r="K19" s="293">
        <v>1200</v>
      </c>
      <c r="L19" s="294">
        <v>0</v>
      </c>
      <c r="M19" s="252"/>
      <c r="N19" s="252"/>
      <c r="O19" s="253">
        <v>100</v>
      </c>
      <c r="P19" s="254"/>
      <c r="Q19" s="254"/>
      <c r="R19" s="253">
        <v>125</v>
      </c>
      <c r="S19" s="254"/>
      <c r="T19" s="254"/>
      <c r="U19" s="253">
        <v>125</v>
      </c>
      <c r="V19" s="254"/>
      <c r="W19" s="254"/>
      <c r="X19" s="253">
        <v>125</v>
      </c>
      <c r="Y19" s="254"/>
      <c r="Z19" s="254"/>
      <c r="AA19" s="253">
        <v>125</v>
      </c>
      <c r="AB19" s="254"/>
      <c r="AC19" s="254"/>
      <c r="AD19" s="253">
        <v>125</v>
      </c>
      <c r="AE19" s="254"/>
      <c r="AF19" s="254"/>
      <c r="AG19" s="253">
        <v>125</v>
      </c>
      <c r="AH19" s="254"/>
      <c r="AI19" s="254"/>
      <c r="AJ19" s="253">
        <v>125</v>
      </c>
      <c r="AK19" s="254"/>
      <c r="AL19" s="254"/>
      <c r="AM19" s="253">
        <v>125</v>
      </c>
      <c r="AN19" s="254"/>
      <c r="AO19" s="254"/>
      <c r="AP19" s="253">
        <v>100</v>
      </c>
      <c r="AQ19" s="254"/>
      <c r="AR19" s="254"/>
      <c r="AS19" s="253">
        <v>0</v>
      </c>
      <c r="AT19" s="254"/>
      <c r="AU19" s="254"/>
      <c r="AV19" s="195">
        <f t="shared" si="0"/>
        <v>1200</v>
      </c>
      <c r="AW19" s="251">
        <f t="shared" si="1"/>
        <v>0</v>
      </c>
      <c r="AX19" s="197" t="s">
        <v>510</v>
      </c>
    </row>
    <row r="20" spans="1:50" ht="51.75" hidden="1" customHeight="1">
      <c r="A20" s="186" t="s">
        <v>502</v>
      </c>
      <c r="B20" s="184" t="s">
        <v>503</v>
      </c>
      <c r="C20" s="184" t="s">
        <v>504</v>
      </c>
      <c r="D20" s="183">
        <v>8</v>
      </c>
      <c r="E20" s="184" t="s">
        <v>518</v>
      </c>
      <c r="F20" s="184"/>
      <c r="G20" s="183" t="s">
        <v>506</v>
      </c>
      <c r="H20" s="183" t="s">
        <v>507</v>
      </c>
      <c r="I20" s="185">
        <v>14921</v>
      </c>
      <c r="J20" s="185">
        <v>24269</v>
      </c>
      <c r="K20" s="293">
        <v>2400</v>
      </c>
      <c r="L20" s="294">
        <v>0</v>
      </c>
      <c r="M20" s="252"/>
      <c r="N20" s="252"/>
      <c r="O20" s="253">
        <v>160</v>
      </c>
      <c r="P20" s="254"/>
      <c r="Q20" s="254"/>
      <c r="R20" s="253">
        <v>280</v>
      </c>
      <c r="S20" s="254"/>
      <c r="T20" s="254"/>
      <c r="U20" s="253">
        <v>280</v>
      </c>
      <c r="V20" s="254"/>
      <c r="W20" s="254"/>
      <c r="X20" s="253">
        <v>280</v>
      </c>
      <c r="Y20" s="254"/>
      <c r="Z20" s="254"/>
      <c r="AA20" s="253">
        <v>280</v>
      </c>
      <c r="AB20" s="254"/>
      <c r="AC20" s="254"/>
      <c r="AD20" s="253">
        <v>280</v>
      </c>
      <c r="AE20" s="254"/>
      <c r="AF20" s="254"/>
      <c r="AG20" s="253">
        <v>280</v>
      </c>
      <c r="AH20" s="254"/>
      <c r="AI20" s="254"/>
      <c r="AJ20" s="253">
        <v>280</v>
      </c>
      <c r="AK20" s="254"/>
      <c r="AL20" s="254"/>
      <c r="AM20" s="253">
        <v>280</v>
      </c>
      <c r="AN20" s="254"/>
      <c r="AO20" s="254"/>
      <c r="AP20" s="253">
        <v>0</v>
      </c>
      <c r="AQ20" s="254"/>
      <c r="AR20" s="254"/>
      <c r="AS20" s="253">
        <v>0</v>
      </c>
      <c r="AT20" s="254"/>
      <c r="AU20" s="254"/>
      <c r="AV20" s="195">
        <f t="shared" si="0"/>
        <v>2400</v>
      </c>
      <c r="AW20" s="251">
        <f t="shared" si="1"/>
        <v>0</v>
      </c>
      <c r="AX20" s="197" t="s">
        <v>510</v>
      </c>
    </row>
    <row r="21" spans="1:50" ht="51.75" hidden="1" customHeight="1">
      <c r="A21" s="186" t="s">
        <v>502</v>
      </c>
      <c r="B21" s="184" t="s">
        <v>503</v>
      </c>
      <c r="C21" s="184" t="s">
        <v>504</v>
      </c>
      <c r="D21" s="183">
        <v>9</v>
      </c>
      <c r="E21" s="184" t="s">
        <v>519</v>
      </c>
      <c r="F21" s="184"/>
      <c r="G21" s="183" t="s">
        <v>506</v>
      </c>
      <c r="H21" s="183" t="s">
        <v>515</v>
      </c>
      <c r="I21" s="185">
        <v>34622</v>
      </c>
      <c r="J21" s="185">
        <v>116050</v>
      </c>
      <c r="K21" s="293">
        <v>11500</v>
      </c>
      <c r="L21" s="294">
        <v>479</v>
      </c>
      <c r="M21" s="252"/>
      <c r="N21" s="252"/>
      <c r="O21" s="253">
        <v>958</v>
      </c>
      <c r="P21" s="254"/>
      <c r="Q21" s="254"/>
      <c r="R21" s="253">
        <v>1150</v>
      </c>
      <c r="S21" s="254"/>
      <c r="T21" s="254"/>
      <c r="U21" s="253">
        <v>1150</v>
      </c>
      <c r="V21" s="254"/>
      <c r="W21" s="254"/>
      <c r="X21" s="253">
        <v>1150</v>
      </c>
      <c r="Y21" s="254"/>
      <c r="Z21" s="254"/>
      <c r="AA21" s="253">
        <v>1150</v>
      </c>
      <c r="AB21" s="254"/>
      <c r="AC21" s="254"/>
      <c r="AD21" s="253">
        <v>1150</v>
      </c>
      <c r="AE21" s="254"/>
      <c r="AF21" s="254"/>
      <c r="AG21" s="253">
        <v>1150</v>
      </c>
      <c r="AH21" s="254"/>
      <c r="AI21" s="254"/>
      <c r="AJ21" s="253">
        <v>1150</v>
      </c>
      <c r="AK21" s="254"/>
      <c r="AL21" s="254"/>
      <c r="AM21" s="253">
        <v>1150</v>
      </c>
      <c r="AN21" s="254"/>
      <c r="AO21" s="254"/>
      <c r="AP21" s="253">
        <v>479</v>
      </c>
      <c r="AQ21" s="254"/>
      <c r="AR21" s="254"/>
      <c r="AS21" s="253">
        <v>384</v>
      </c>
      <c r="AT21" s="254"/>
      <c r="AU21" s="254"/>
      <c r="AV21" s="195">
        <f t="shared" si="0"/>
        <v>11500</v>
      </c>
      <c r="AW21" s="251">
        <f t="shared" si="1"/>
        <v>0</v>
      </c>
      <c r="AX21" s="197" t="s">
        <v>508</v>
      </c>
    </row>
    <row r="22" spans="1:50" ht="51.75" hidden="1" customHeight="1">
      <c r="A22" s="186" t="s">
        <v>520</v>
      </c>
      <c r="B22" s="184" t="s">
        <v>521</v>
      </c>
      <c r="C22" s="184" t="s">
        <v>522</v>
      </c>
      <c r="D22" s="183">
        <v>23</v>
      </c>
      <c r="E22" s="184" t="s">
        <v>523</v>
      </c>
      <c r="F22" s="184"/>
      <c r="G22" s="183" t="s">
        <v>506</v>
      </c>
      <c r="H22" s="183" t="s">
        <v>507</v>
      </c>
      <c r="I22" s="185">
        <v>15</v>
      </c>
      <c r="J22" s="185">
        <v>47</v>
      </c>
      <c r="K22" s="187">
        <v>4</v>
      </c>
      <c r="L22" s="294"/>
      <c r="M22" s="252"/>
      <c r="N22" s="252"/>
      <c r="O22" s="253"/>
      <c r="P22" s="254"/>
      <c r="Q22" s="254"/>
      <c r="R22" s="253">
        <v>1</v>
      </c>
      <c r="S22" s="254"/>
      <c r="T22" s="254"/>
      <c r="U22" s="253"/>
      <c r="V22" s="254"/>
      <c r="W22" s="254"/>
      <c r="X22" s="253"/>
      <c r="Y22" s="254"/>
      <c r="Z22" s="254"/>
      <c r="AA22" s="253"/>
      <c r="AB22" s="254"/>
      <c r="AC22" s="254"/>
      <c r="AD22" s="253"/>
      <c r="AE22" s="254"/>
      <c r="AF22" s="254"/>
      <c r="AG22" s="253"/>
      <c r="AH22" s="254"/>
      <c r="AI22" s="254"/>
      <c r="AJ22" s="253">
        <v>1</v>
      </c>
      <c r="AK22" s="254"/>
      <c r="AL22" s="254"/>
      <c r="AM22" s="253">
        <v>1</v>
      </c>
      <c r="AN22" s="254"/>
      <c r="AO22" s="254"/>
      <c r="AP22" s="253">
        <v>1</v>
      </c>
      <c r="AQ22" s="254"/>
      <c r="AR22" s="254"/>
      <c r="AS22" s="253"/>
      <c r="AT22" s="254"/>
      <c r="AU22" s="254"/>
      <c r="AV22" s="195">
        <f t="shared" si="0"/>
        <v>4</v>
      </c>
      <c r="AW22" s="251">
        <f t="shared" si="1"/>
        <v>0</v>
      </c>
      <c r="AX22" s="197" t="s">
        <v>524</v>
      </c>
    </row>
    <row r="23" spans="1:50" ht="51.75" hidden="1" customHeight="1">
      <c r="A23" s="186" t="s">
        <v>520</v>
      </c>
      <c r="B23" s="184" t="s">
        <v>521</v>
      </c>
      <c r="C23" s="184" t="s">
        <v>522</v>
      </c>
      <c r="D23" s="183">
        <v>24</v>
      </c>
      <c r="E23" s="184" t="s">
        <v>525</v>
      </c>
      <c r="F23" s="184"/>
      <c r="G23" s="183" t="s">
        <v>506</v>
      </c>
      <c r="H23" s="183" t="s">
        <v>507</v>
      </c>
      <c r="I23" s="185">
        <v>15</v>
      </c>
      <c r="J23" s="185">
        <v>47</v>
      </c>
      <c r="K23" s="188">
        <v>4</v>
      </c>
      <c r="L23" s="294"/>
      <c r="M23" s="252"/>
      <c r="N23" s="252"/>
      <c r="O23" s="253"/>
      <c r="P23" s="254"/>
      <c r="Q23" s="254"/>
      <c r="R23" s="253"/>
      <c r="S23" s="254"/>
      <c r="T23" s="254"/>
      <c r="U23" s="253">
        <v>1</v>
      </c>
      <c r="V23" s="254"/>
      <c r="W23" s="254"/>
      <c r="X23" s="253"/>
      <c r="Y23" s="254"/>
      <c r="Z23" s="254"/>
      <c r="AA23" s="253"/>
      <c r="AB23" s="254"/>
      <c r="AC23" s="254"/>
      <c r="AD23" s="253"/>
      <c r="AE23" s="254"/>
      <c r="AF23" s="254"/>
      <c r="AG23" s="253"/>
      <c r="AH23" s="254"/>
      <c r="AI23" s="254"/>
      <c r="AJ23" s="253"/>
      <c r="AK23" s="254"/>
      <c r="AL23" s="254"/>
      <c r="AM23" s="253">
        <v>1</v>
      </c>
      <c r="AN23" s="254"/>
      <c r="AO23" s="254"/>
      <c r="AP23" s="253">
        <v>1</v>
      </c>
      <c r="AQ23" s="254"/>
      <c r="AR23" s="254"/>
      <c r="AS23" s="253">
        <v>1</v>
      </c>
      <c r="AT23" s="254"/>
      <c r="AU23" s="254"/>
      <c r="AV23" s="195">
        <f t="shared" si="0"/>
        <v>4</v>
      </c>
      <c r="AW23" s="251">
        <f t="shared" si="1"/>
        <v>0</v>
      </c>
      <c r="AX23" s="197" t="s">
        <v>524</v>
      </c>
    </row>
    <row r="24" spans="1:50" ht="51.75" hidden="1" customHeight="1">
      <c r="A24" s="186" t="s">
        <v>526</v>
      </c>
      <c r="B24" s="184" t="s">
        <v>527</v>
      </c>
      <c r="C24" s="184" t="s">
        <v>528</v>
      </c>
      <c r="D24" s="183">
        <v>10</v>
      </c>
      <c r="E24" s="184" t="s">
        <v>529</v>
      </c>
      <c r="F24" s="184"/>
      <c r="G24" s="183" t="s">
        <v>506</v>
      </c>
      <c r="H24" s="183" t="s">
        <v>515</v>
      </c>
      <c r="I24" s="185">
        <v>45565</v>
      </c>
      <c r="J24" s="185">
        <v>121298</v>
      </c>
      <c r="K24" s="293">
        <v>12500</v>
      </c>
      <c r="L24" s="294">
        <v>768</v>
      </c>
      <c r="M24" s="252"/>
      <c r="N24" s="252"/>
      <c r="O24" s="253">
        <v>1000</v>
      </c>
      <c r="P24" s="254"/>
      <c r="Q24" s="254"/>
      <c r="R24" s="253">
        <v>1250</v>
      </c>
      <c r="S24" s="254"/>
      <c r="T24" s="254"/>
      <c r="U24" s="253">
        <v>885.00000000000011</v>
      </c>
      <c r="V24" s="254"/>
      <c r="W24" s="254"/>
      <c r="X24" s="253">
        <v>1260</v>
      </c>
      <c r="Y24" s="254"/>
      <c r="Z24" s="254"/>
      <c r="AA24" s="253">
        <v>1259</v>
      </c>
      <c r="AB24" s="254"/>
      <c r="AC24" s="254"/>
      <c r="AD24" s="253">
        <v>1078</v>
      </c>
      <c r="AE24" s="254"/>
      <c r="AF24" s="254"/>
      <c r="AG24" s="253">
        <v>1250</v>
      </c>
      <c r="AH24" s="254"/>
      <c r="AI24" s="254"/>
      <c r="AJ24" s="253">
        <v>1125</v>
      </c>
      <c r="AK24" s="254"/>
      <c r="AL24" s="254"/>
      <c r="AM24" s="253">
        <v>875.00000000000011</v>
      </c>
      <c r="AN24" s="254"/>
      <c r="AO24" s="254"/>
      <c r="AP24" s="253">
        <v>1000</v>
      </c>
      <c r="AQ24" s="254"/>
      <c r="AR24" s="254"/>
      <c r="AS24" s="253">
        <v>750</v>
      </c>
      <c r="AT24" s="254"/>
      <c r="AU24" s="254"/>
      <c r="AV24" s="195">
        <f t="shared" si="0"/>
        <v>12500</v>
      </c>
      <c r="AW24" s="251">
        <f t="shared" si="1"/>
        <v>0</v>
      </c>
      <c r="AX24" s="197" t="s">
        <v>530</v>
      </c>
    </row>
    <row r="25" spans="1:50" ht="51.75" hidden="1" customHeight="1">
      <c r="A25" s="186" t="s">
        <v>526</v>
      </c>
      <c r="B25" s="184" t="s">
        <v>527</v>
      </c>
      <c r="C25" s="184" t="s">
        <v>528</v>
      </c>
      <c r="D25" s="183">
        <v>11</v>
      </c>
      <c r="E25" s="184" t="s">
        <v>531</v>
      </c>
      <c r="F25" s="184"/>
      <c r="G25" s="183" t="s">
        <v>506</v>
      </c>
      <c r="H25" s="183" t="s">
        <v>515</v>
      </c>
      <c r="I25" s="185">
        <v>166214</v>
      </c>
      <c r="J25" s="185">
        <v>386196</v>
      </c>
      <c r="K25" s="293">
        <v>41500</v>
      </c>
      <c r="L25" s="294">
        <v>867</v>
      </c>
      <c r="M25" s="252"/>
      <c r="N25" s="252"/>
      <c r="O25" s="253">
        <v>2493</v>
      </c>
      <c r="P25" s="254"/>
      <c r="Q25" s="254"/>
      <c r="R25" s="253">
        <v>5398</v>
      </c>
      <c r="S25" s="254"/>
      <c r="T25" s="254"/>
      <c r="U25" s="253">
        <v>2299</v>
      </c>
      <c r="V25" s="254"/>
      <c r="W25" s="254"/>
      <c r="X25" s="253">
        <v>4983</v>
      </c>
      <c r="Y25" s="254"/>
      <c r="Z25" s="254"/>
      <c r="AA25" s="253">
        <v>3323</v>
      </c>
      <c r="AB25" s="254"/>
      <c r="AC25" s="254"/>
      <c r="AD25" s="253">
        <v>3542</v>
      </c>
      <c r="AE25" s="254"/>
      <c r="AF25" s="254"/>
      <c r="AG25" s="253">
        <v>3662</v>
      </c>
      <c r="AH25" s="254"/>
      <c r="AI25" s="254"/>
      <c r="AJ25" s="253">
        <v>3674</v>
      </c>
      <c r="AK25" s="254"/>
      <c r="AL25" s="254"/>
      <c r="AM25" s="253">
        <v>3374</v>
      </c>
      <c r="AN25" s="254"/>
      <c r="AO25" s="254"/>
      <c r="AP25" s="253">
        <v>4565</v>
      </c>
      <c r="AQ25" s="254"/>
      <c r="AR25" s="254"/>
      <c r="AS25" s="253">
        <v>3320</v>
      </c>
      <c r="AT25" s="254"/>
      <c r="AU25" s="254"/>
      <c r="AV25" s="195">
        <f t="shared" si="0"/>
        <v>41500</v>
      </c>
      <c r="AW25" s="251">
        <f t="shared" si="1"/>
        <v>0</v>
      </c>
      <c r="AX25" s="197" t="s">
        <v>530</v>
      </c>
    </row>
    <row r="26" spans="1:50" ht="51.75" hidden="1" customHeight="1">
      <c r="A26" s="186" t="s">
        <v>526</v>
      </c>
      <c r="B26" s="184" t="s">
        <v>527</v>
      </c>
      <c r="C26" s="184" t="s">
        <v>528</v>
      </c>
      <c r="D26" s="183">
        <v>13</v>
      </c>
      <c r="E26" s="184" t="s">
        <v>532</v>
      </c>
      <c r="F26" s="184"/>
      <c r="G26" s="183" t="s">
        <v>506</v>
      </c>
      <c r="H26" s="183" t="s">
        <v>515</v>
      </c>
      <c r="I26" s="185">
        <v>46329</v>
      </c>
      <c r="J26" s="185">
        <v>122579</v>
      </c>
      <c r="K26" s="293">
        <v>12800</v>
      </c>
      <c r="L26" s="294">
        <v>768</v>
      </c>
      <c r="M26" s="252"/>
      <c r="N26" s="252"/>
      <c r="O26" s="253">
        <v>1024</v>
      </c>
      <c r="P26" s="254"/>
      <c r="Q26" s="254"/>
      <c r="R26" s="253">
        <v>1280</v>
      </c>
      <c r="S26" s="254"/>
      <c r="T26" s="254"/>
      <c r="U26" s="253">
        <v>896.00000000000011</v>
      </c>
      <c r="V26" s="254"/>
      <c r="W26" s="254"/>
      <c r="X26" s="253">
        <v>1280</v>
      </c>
      <c r="Y26" s="254"/>
      <c r="Z26" s="254"/>
      <c r="AA26" s="253">
        <v>1280</v>
      </c>
      <c r="AB26" s="254"/>
      <c r="AC26" s="254"/>
      <c r="AD26" s="253">
        <v>1152</v>
      </c>
      <c r="AE26" s="254"/>
      <c r="AF26" s="254"/>
      <c r="AG26" s="253">
        <v>1280</v>
      </c>
      <c r="AH26" s="254"/>
      <c r="AI26" s="254"/>
      <c r="AJ26" s="253">
        <v>1152</v>
      </c>
      <c r="AK26" s="254"/>
      <c r="AL26" s="254"/>
      <c r="AM26" s="253">
        <v>896.00000000000011</v>
      </c>
      <c r="AN26" s="254"/>
      <c r="AO26" s="254"/>
      <c r="AP26" s="253">
        <v>1024</v>
      </c>
      <c r="AQ26" s="254"/>
      <c r="AR26" s="254"/>
      <c r="AS26" s="253">
        <v>768</v>
      </c>
      <c r="AT26" s="254"/>
      <c r="AU26" s="254"/>
      <c r="AV26" s="195">
        <f t="shared" si="0"/>
        <v>12800</v>
      </c>
      <c r="AW26" s="251">
        <f t="shared" si="1"/>
        <v>0</v>
      </c>
      <c r="AX26" s="197" t="s">
        <v>530</v>
      </c>
    </row>
    <row r="27" spans="1:50" ht="51.75" hidden="1" customHeight="1">
      <c r="A27" s="186" t="s">
        <v>526</v>
      </c>
      <c r="B27" s="184" t="s">
        <v>527</v>
      </c>
      <c r="C27" s="184" t="s">
        <v>528</v>
      </c>
      <c r="D27" s="183">
        <v>14</v>
      </c>
      <c r="E27" s="184" t="s">
        <v>533</v>
      </c>
      <c r="F27" s="184"/>
      <c r="G27" s="183" t="s">
        <v>506</v>
      </c>
      <c r="H27" s="183" t="s">
        <v>515</v>
      </c>
      <c r="I27" s="185">
        <v>13521</v>
      </c>
      <c r="J27" s="185">
        <v>20650</v>
      </c>
      <c r="K27" s="293">
        <v>3500</v>
      </c>
      <c r="L27" s="294">
        <v>150</v>
      </c>
      <c r="M27" s="252"/>
      <c r="N27" s="252"/>
      <c r="O27" s="253">
        <v>200</v>
      </c>
      <c r="P27" s="254"/>
      <c r="Q27" s="254"/>
      <c r="R27" s="253">
        <v>250</v>
      </c>
      <c r="S27" s="254"/>
      <c r="T27" s="254"/>
      <c r="U27" s="253">
        <v>350</v>
      </c>
      <c r="V27" s="254"/>
      <c r="W27" s="254"/>
      <c r="X27" s="253">
        <v>350</v>
      </c>
      <c r="Y27" s="254"/>
      <c r="Z27" s="254"/>
      <c r="AA27" s="253">
        <v>450</v>
      </c>
      <c r="AB27" s="254"/>
      <c r="AC27" s="254"/>
      <c r="AD27" s="253">
        <v>450</v>
      </c>
      <c r="AE27" s="254"/>
      <c r="AF27" s="254"/>
      <c r="AG27" s="253">
        <v>350</v>
      </c>
      <c r="AH27" s="254"/>
      <c r="AI27" s="254"/>
      <c r="AJ27" s="253">
        <v>350</v>
      </c>
      <c r="AK27" s="254"/>
      <c r="AL27" s="254"/>
      <c r="AM27" s="253">
        <v>250</v>
      </c>
      <c r="AN27" s="254"/>
      <c r="AO27" s="254"/>
      <c r="AP27" s="253">
        <v>200</v>
      </c>
      <c r="AQ27" s="254"/>
      <c r="AR27" s="254"/>
      <c r="AS27" s="253">
        <v>150</v>
      </c>
      <c r="AT27" s="254"/>
      <c r="AU27" s="254"/>
      <c r="AV27" s="195">
        <f t="shared" si="0"/>
        <v>3500</v>
      </c>
      <c r="AW27" s="251">
        <f t="shared" si="1"/>
        <v>0</v>
      </c>
      <c r="AX27" s="197" t="s">
        <v>534</v>
      </c>
    </row>
    <row r="28" spans="1:50" ht="51.75" hidden="1" customHeight="1">
      <c r="A28" s="186" t="s">
        <v>526</v>
      </c>
      <c r="B28" s="184" t="s">
        <v>527</v>
      </c>
      <c r="C28" s="184" t="s">
        <v>528</v>
      </c>
      <c r="D28" s="183">
        <v>15</v>
      </c>
      <c r="E28" s="184" t="s">
        <v>535</v>
      </c>
      <c r="F28" s="184"/>
      <c r="G28" s="183" t="s">
        <v>506</v>
      </c>
      <c r="H28" s="183" t="s">
        <v>515</v>
      </c>
      <c r="I28" s="185">
        <v>8570</v>
      </c>
      <c r="J28" s="185">
        <v>20178</v>
      </c>
      <c r="K28" s="293">
        <v>2300</v>
      </c>
      <c r="L28" s="294">
        <v>100</v>
      </c>
      <c r="M28" s="252"/>
      <c r="N28" s="252"/>
      <c r="O28" s="253">
        <v>140</v>
      </c>
      <c r="P28" s="254"/>
      <c r="Q28" s="254"/>
      <c r="R28" s="253">
        <v>180</v>
      </c>
      <c r="S28" s="254"/>
      <c r="T28" s="254"/>
      <c r="U28" s="253">
        <v>200</v>
      </c>
      <c r="V28" s="254"/>
      <c r="W28" s="254"/>
      <c r="X28" s="253">
        <v>230</v>
      </c>
      <c r="Y28" s="254"/>
      <c r="Z28" s="254"/>
      <c r="AA28" s="253">
        <v>300</v>
      </c>
      <c r="AB28" s="254"/>
      <c r="AC28" s="254"/>
      <c r="AD28" s="253">
        <v>300</v>
      </c>
      <c r="AE28" s="254"/>
      <c r="AF28" s="254"/>
      <c r="AG28" s="253">
        <v>230</v>
      </c>
      <c r="AH28" s="254"/>
      <c r="AI28" s="254"/>
      <c r="AJ28" s="253">
        <v>200</v>
      </c>
      <c r="AK28" s="254"/>
      <c r="AL28" s="254"/>
      <c r="AM28" s="253">
        <v>180</v>
      </c>
      <c r="AN28" s="254"/>
      <c r="AO28" s="254"/>
      <c r="AP28" s="253">
        <v>140</v>
      </c>
      <c r="AQ28" s="254"/>
      <c r="AR28" s="254"/>
      <c r="AS28" s="253">
        <v>100</v>
      </c>
      <c r="AT28" s="254"/>
      <c r="AU28" s="254"/>
      <c r="AV28" s="195">
        <f t="shared" si="0"/>
        <v>2300</v>
      </c>
      <c r="AW28" s="251">
        <f t="shared" si="1"/>
        <v>0</v>
      </c>
      <c r="AX28" s="197" t="s">
        <v>534</v>
      </c>
    </row>
    <row r="29" spans="1:50" ht="51.75" hidden="1" customHeight="1">
      <c r="A29" s="186" t="s">
        <v>526</v>
      </c>
      <c r="B29" s="184" t="s">
        <v>527</v>
      </c>
      <c r="C29" s="184" t="s">
        <v>528</v>
      </c>
      <c r="D29" s="183">
        <v>16</v>
      </c>
      <c r="E29" s="184" t="s">
        <v>536</v>
      </c>
      <c r="F29" s="184"/>
      <c r="G29" s="183" t="s">
        <v>506</v>
      </c>
      <c r="H29" s="183" t="s">
        <v>515</v>
      </c>
      <c r="I29" s="185">
        <v>20697</v>
      </c>
      <c r="J29" s="185">
        <v>22950</v>
      </c>
      <c r="K29" s="293">
        <v>4000</v>
      </c>
      <c r="L29" s="294">
        <v>150</v>
      </c>
      <c r="M29" s="252"/>
      <c r="N29" s="252"/>
      <c r="O29" s="253">
        <v>250</v>
      </c>
      <c r="P29" s="254"/>
      <c r="Q29" s="254"/>
      <c r="R29" s="253">
        <v>250</v>
      </c>
      <c r="S29" s="254"/>
      <c r="T29" s="254"/>
      <c r="U29" s="253">
        <v>350</v>
      </c>
      <c r="V29" s="254"/>
      <c r="W29" s="254"/>
      <c r="X29" s="253">
        <v>450</v>
      </c>
      <c r="Y29" s="254"/>
      <c r="Z29" s="254"/>
      <c r="AA29" s="253">
        <v>550</v>
      </c>
      <c r="AB29" s="254"/>
      <c r="AC29" s="254"/>
      <c r="AD29" s="253">
        <v>550</v>
      </c>
      <c r="AE29" s="254"/>
      <c r="AF29" s="254"/>
      <c r="AG29" s="253">
        <v>450</v>
      </c>
      <c r="AH29" s="254"/>
      <c r="AI29" s="254"/>
      <c r="AJ29" s="253">
        <v>350</v>
      </c>
      <c r="AK29" s="254"/>
      <c r="AL29" s="254"/>
      <c r="AM29" s="253">
        <v>250</v>
      </c>
      <c r="AN29" s="254"/>
      <c r="AO29" s="254"/>
      <c r="AP29" s="253">
        <v>250</v>
      </c>
      <c r="AQ29" s="254"/>
      <c r="AR29" s="254"/>
      <c r="AS29" s="253">
        <v>150</v>
      </c>
      <c r="AT29" s="254"/>
      <c r="AU29" s="254"/>
      <c r="AV29" s="195">
        <f t="shared" si="0"/>
        <v>4000</v>
      </c>
      <c r="AW29" s="251">
        <f t="shared" si="1"/>
        <v>0</v>
      </c>
      <c r="AX29" s="197" t="s">
        <v>534</v>
      </c>
    </row>
    <row r="30" spans="1:50" ht="51.75" hidden="1" customHeight="1">
      <c r="A30" s="186" t="s">
        <v>526</v>
      </c>
      <c r="B30" s="184" t="s">
        <v>527</v>
      </c>
      <c r="C30" s="184" t="s">
        <v>537</v>
      </c>
      <c r="D30" s="183">
        <v>17</v>
      </c>
      <c r="E30" s="184" t="s">
        <v>538</v>
      </c>
      <c r="F30" s="184"/>
      <c r="G30" s="183" t="s">
        <v>506</v>
      </c>
      <c r="H30" s="183" t="s">
        <v>515</v>
      </c>
      <c r="I30" s="185">
        <v>24162</v>
      </c>
      <c r="J30" s="185">
        <v>77500</v>
      </c>
      <c r="K30" s="187">
        <v>7900</v>
      </c>
      <c r="L30" s="294">
        <v>0</v>
      </c>
      <c r="M30" s="252"/>
      <c r="N30" s="252"/>
      <c r="O30" s="253">
        <v>750</v>
      </c>
      <c r="P30" s="254"/>
      <c r="Q30" s="254"/>
      <c r="R30" s="253">
        <v>750</v>
      </c>
      <c r="S30" s="254"/>
      <c r="T30" s="254"/>
      <c r="U30" s="253">
        <v>750</v>
      </c>
      <c r="V30" s="254"/>
      <c r="W30" s="254"/>
      <c r="X30" s="253">
        <v>750</v>
      </c>
      <c r="Y30" s="254"/>
      <c r="Z30" s="254"/>
      <c r="AA30" s="253">
        <v>750</v>
      </c>
      <c r="AB30" s="254"/>
      <c r="AC30" s="254"/>
      <c r="AD30" s="253">
        <v>750</v>
      </c>
      <c r="AE30" s="254"/>
      <c r="AF30" s="254"/>
      <c r="AG30" s="253">
        <v>750</v>
      </c>
      <c r="AH30" s="254"/>
      <c r="AI30" s="254"/>
      <c r="AJ30" s="253">
        <v>750</v>
      </c>
      <c r="AK30" s="254"/>
      <c r="AL30" s="254"/>
      <c r="AM30" s="253">
        <v>750</v>
      </c>
      <c r="AN30" s="254"/>
      <c r="AO30" s="254"/>
      <c r="AP30" s="253">
        <v>750</v>
      </c>
      <c r="AQ30" s="254"/>
      <c r="AR30" s="254"/>
      <c r="AS30" s="253">
        <v>400</v>
      </c>
      <c r="AT30" s="254"/>
      <c r="AU30" s="254"/>
      <c r="AV30" s="195">
        <f t="shared" si="0"/>
        <v>7900</v>
      </c>
      <c r="AW30" s="251">
        <f t="shared" si="1"/>
        <v>0</v>
      </c>
      <c r="AX30" s="197" t="s">
        <v>539</v>
      </c>
    </row>
    <row r="31" spans="1:50" ht="51.75" hidden="1" customHeight="1">
      <c r="A31" s="186" t="s">
        <v>540</v>
      </c>
      <c r="B31" s="184" t="s">
        <v>541</v>
      </c>
      <c r="C31" s="184" t="s">
        <v>542</v>
      </c>
      <c r="D31" s="183">
        <v>20</v>
      </c>
      <c r="E31" s="184" t="s">
        <v>543</v>
      </c>
      <c r="F31" s="184"/>
      <c r="G31" s="183" t="s">
        <v>506</v>
      </c>
      <c r="H31" s="183" t="s">
        <v>507</v>
      </c>
      <c r="I31" s="185">
        <v>5332</v>
      </c>
      <c r="J31" s="185">
        <v>13748</v>
      </c>
      <c r="K31" s="293">
        <v>1800</v>
      </c>
      <c r="L31" s="294">
        <v>0</v>
      </c>
      <c r="M31" s="252"/>
      <c r="N31" s="252"/>
      <c r="O31" s="253">
        <v>200</v>
      </c>
      <c r="P31" s="254"/>
      <c r="Q31" s="254"/>
      <c r="R31" s="253">
        <v>300</v>
      </c>
      <c r="S31" s="254"/>
      <c r="T31" s="254"/>
      <c r="U31" s="253">
        <v>200</v>
      </c>
      <c r="V31" s="254"/>
      <c r="W31" s="254"/>
      <c r="X31" s="253">
        <v>300</v>
      </c>
      <c r="Y31" s="254"/>
      <c r="Z31" s="254"/>
      <c r="AA31" s="253">
        <v>200</v>
      </c>
      <c r="AB31" s="254"/>
      <c r="AC31" s="254"/>
      <c r="AD31" s="253">
        <v>200</v>
      </c>
      <c r="AE31" s="254"/>
      <c r="AF31" s="254"/>
      <c r="AG31" s="253">
        <v>200</v>
      </c>
      <c r="AH31" s="254"/>
      <c r="AI31" s="254"/>
      <c r="AJ31" s="253">
        <v>200</v>
      </c>
      <c r="AK31" s="254"/>
      <c r="AL31" s="254"/>
      <c r="AM31" s="253"/>
      <c r="AN31" s="254"/>
      <c r="AO31" s="254"/>
      <c r="AP31" s="253"/>
      <c r="AQ31" s="254"/>
      <c r="AR31" s="254"/>
      <c r="AS31" s="253"/>
      <c r="AT31" s="254"/>
      <c r="AU31" s="254"/>
      <c r="AV31" s="195">
        <f t="shared" si="0"/>
        <v>1800</v>
      </c>
      <c r="AW31" s="251">
        <f t="shared" si="1"/>
        <v>0</v>
      </c>
      <c r="AX31" s="197" t="s">
        <v>530</v>
      </c>
    </row>
    <row r="32" spans="1:50" ht="51.75" hidden="1" customHeight="1">
      <c r="A32" s="186" t="s">
        <v>544</v>
      </c>
      <c r="B32" s="184" t="s">
        <v>545</v>
      </c>
      <c r="C32" s="184" t="s">
        <v>546</v>
      </c>
      <c r="D32" s="183">
        <v>21</v>
      </c>
      <c r="E32" s="184" t="s">
        <v>547</v>
      </c>
      <c r="F32" s="184"/>
      <c r="G32" s="183" t="s">
        <v>506</v>
      </c>
      <c r="H32" s="183" t="s">
        <v>515</v>
      </c>
      <c r="I32" s="185">
        <v>11925</v>
      </c>
      <c r="J32" s="185">
        <v>25000</v>
      </c>
      <c r="K32" s="293">
        <v>3000</v>
      </c>
      <c r="L32" s="294">
        <v>0</v>
      </c>
      <c r="M32" s="252"/>
      <c r="N32" s="252"/>
      <c r="O32" s="253">
        <v>0</v>
      </c>
      <c r="P32" s="254"/>
      <c r="Q32" s="254"/>
      <c r="R32" s="253">
        <v>500</v>
      </c>
      <c r="S32" s="254"/>
      <c r="T32" s="254"/>
      <c r="U32" s="253">
        <v>0</v>
      </c>
      <c r="V32" s="254"/>
      <c r="W32" s="254"/>
      <c r="X32" s="253">
        <v>0</v>
      </c>
      <c r="Y32" s="254"/>
      <c r="Z32" s="254"/>
      <c r="AA32" s="253">
        <v>1000</v>
      </c>
      <c r="AB32" s="254"/>
      <c r="AC32" s="254"/>
      <c r="AD32" s="253">
        <v>0</v>
      </c>
      <c r="AE32" s="254"/>
      <c r="AF32" s="254"/>
      <c r="AG32" s="253">
        <v>0</v>
      </c>
      <c r="AH32" s="254"/>
      <c r="AI32" s="254"/>
      <c r="AJ32" s="253">
        <v>500</v>
      </c>
      <c r="AK32" s="254"/>
      <c r="AL32" s="254"/>
      <c r="AM32" s="253">
        <v>0</v>
      </c>
      <c r="AN32" s="254"/>
      <c r="AO32" s="254"/>
      <c r="AP32" s="253">
        <v>0</v>
      </c>
      <c r="AQ32" s="254"/>
      <c r="AR32" s="254"/>
      <c r="AS32" s="253">
        <v>1000</v>
      </c>
      <c r="AT32" s="254"/>
      <c r="AU32" s="254"/>
      <c r="AV32" s="195">
        <f t="shared" si="0"/>
        <v>3000</v>
      </c>
      <c r="AW32" s="251">
        <f t="shared" si="1"/>
        <v>0</v>
      </c>
      <c r="AX32" s="197" t="s">
        <v>548</v>
      </c>
    </row>
    <row r="33" spans="1:50" ht="51.75" hidden="1" customHeight="1">
      <c r="A33" s="186" t="s">
        <v>544</v>
      </c>
      <c r="B33" s="184" t="s">
        <v>545</v>
      </c>
      <c r="C33" s="184" t="s">
        <v>546</v>
      </c>
      <c r="D33" s="183">
        <v>22</v>
      </c>
      <c r="E33" s="184" t="s">
        <v>549</v>
      </c>
      <c r="F33" s="184"/>
      <c r="G33" s="183" t="s">
        <v>506</v>
      </c>
      <c r="H33" s="183" t="s">
        <v>515</v>
      </c>
      <c r="I33" s="185">
        <v>16877</v>
      </c>
      <c r="J33" s="185">
        <v>32500</v>
      </c>
      <c r="K33" s="293">
        <v>3000</v>
      </c>
      <c r="L33" s="294">
        <v>0</v>
      </c>
      <c r="M33" s="252"/>
      <c r="N33" s="252"/>
      <c r="O33" s="253">
        <v>150</v>
      </c>
      <c r="P33" s="254"/>
      <c r="Q33" s="254"/>
      <c r="R33" s="253">
        <v>300</v>
      </c>
      <c r="S33" s="254"/>
      <c r="T33" s="254"/>
      <c r="U33" s="253">
        <v>300</v>
      </c>
      <c r="V33" s="254"/>
      <c r="W33" s="254"/>
      <c r="X33" s="253">
        <v>300</v>
      </c>
      <c r="Y33" s="254"/>
      <c r="Z33" s="254"/>
      <c r="AA33" s="253">
        <v>300</v>
      </c>
      <c r="AB33" s="254"/>
      <c r="AC33" s="254"/>
      <c r="AD33" s="253">
        <v>300</v>
      </c>
      <c r="AE33" s="254"/>
      <c r="AF33" s="254"/>
      <c r="AG33" s="253">
        <v>300</v>
      </c>
      <c r="AH33" s="254"/>
      <c r="AI33" s="254"/>
      <c r="AJ33" s="253">
        <v>300</v>
      </c>
      <c r="AK33" s="254"/>
      <c r="AL33" s="254"/>
      <c r="AM33" s="253">
        <v>300</v>
      </c>
      <c r="AN33" s="254"/>
      <c r="AO33" s="254"/>
      <c r="AP33" s="253">
        <v>300</v>
      </c>
      <c r="AQ33" s="254"/>
      <c r="AR33" s="254"/>
      <c r="AS33" s="253">
        <v>150</v>
      </c>
      <c r="AT33" s="254"/>
      <c r="AU33" s="254"/>
      <c r="AV33" s="195">
        <f t="shared" si="0"/>
        <v>3000</v>
      </c>
      <c r="AW33" s="251">
        <f t="shared" si="1"/>
        <v>0</v>
      </c>
      <c r="AX33" s="197">
        <v>8198</v>
      </c>
    </row>
    <row r="34" spans="1:50" ht="51.75" customHeight="1">
      <c r="A34" s="186">
        <v>11</v>
      </c>
      <c r="B34" s="184" t="s">
        <v>550</v>
      </c>
      <c r="C34" s="184" t="s">
        <v>551</v>
      </c>
      <c r="D34" s="183">
        <v>25</v>
      </c>
      <c r="E34" s="184" t="s">
        <v>552</v>
      </c>
      <c r="F34" s="184"/>
      <c r="G34" s="183" t="s">
        <v>553</v>
      </c>
      <c r="H34" s="183" t="s">
        <v>507</v>
      </c>
      <c r="I34" s="185">
        <v>100</v>
      </c>
      <c r="J34" s="185">
        <v>100</v>
      </c>
      <c r="K34" s="293">
        <v>100</v>
      </c>
      <c r="L34" s="294">
        <v>100</v>
      </c>
      <c r="M34" s="252"/>
      <c r="N34" s="252"/>
      <c r="O34" s="253">
        <v>100</v>
      </c>
      <c r="P34" s="254">
        <v>0</v>
      </c>
      <c r="Q34" s="455" t="s">
        <v>554</v>
      </c>
      <c r="R34" s="253">
        <v>100</v>
      </c>
      <c r="S34" s="254">
        <v>100</v>
      </c>
      <c r="T34" s="482" t="s">
        <v>555</v>
      </c>
      <c r="U34" s="253">
        <v>100</v>
      </c>
      <c r="V34" s="254">
        <v>100</v>
      </c>
      <c r="W34" s="503" t="s">
        <v>555</v>
      </c>
      <c r="X34" s="253">
        <v>100</v>
      </c>
      <c r="Y34" s="254"/>
      <c r="Z34" s="254"/>
      <c r="AA34" s="253">
        <v>100</v>
      </c>
      <c r="AB34" s="254"/>
      <c r="AC34" s="254"/>
      <c r="AD34" s="253">
        <v>100</v>
      </c>
      <c r="AE34" s="254"/>
      <c r="AF34" s="254"/>
      <c r="AG34" s="253">
        <v>100</v>
      </c>
      <c r="AH34" s="254"/>
      <c r="AI34" s="254"/>
      <c r="AJ34" s="253">
        <v>100</v>
      </c>
      <c r="AK34" s="254"/>
      <c r="AL34" s="254"/>
      <c r="AM34" s="253">
        <v>100</v>
      </c>
      <c r="AN34" s="254"/>
      <c r="AO34" s="254"/>
      <c r="AP34" s="253">
        <v>100</v>
      </c>
      <c r="AQ34" s="254"/>
      <c r="AR34" s="254"/>
      <c r="AS34" s="253">
        <v>100</v>
      </c>
      <c r="AT34" s="254"/>
      <c r="AU34" s="254"/>
      <c r="AV34" s="195">
        <v>100</v>
      </c>
      <c r="AW34" s="251">
        <f t="shared" si="1"/>
        <v>200</v>
      </c>
      <c r="AX34" s="198">
        <v>8225</v>
      </c>
    </row>
    <row r="35" spans="1:50" ht="51.75" customHeight="1">
      <c r="A35" s="186">
        <v>11</v>
      </c>
      <c r="B35" s="184" t="s">
        <v>550</v>
      </c>
      <c r="C35" s="184" t="s">
        <v>556</v>
      </c>
      <c r="D35" s="183">
        <v>26</v>
      </c>
      <c r="E35" s="184" t="s">
        <v>557</v>
      </c>
      <c r="F35" s="184"/>
      <c r="G35" s="183" t="s">
        <v>553</v>
      </c>
      <c r="H35" s="183" t="s">
        <v>507</v>
      </c>
      <c r="I35" s="185">
        <v>100</v>
      </c>
      <c r="J35" s="185">
        <v>100</v>
      </c>
      <c r="K35" s="293">
        <v>100</v>
      </c>
      <c r="L35" s="294">
        <v>0</v>
      </c>
      <c r="M35" s="255">
        <v>0</v>
      </c>
      <c r="N35" s="455" t="s">
        <v>554</v>
      </c>
      <c r="O35" s="253">
        <v>9.09</v>
      </c>
      <c r="P35" s="255">
        <v>0</v>
      </c>
      <c r="Q35" s="455" t="s">
        <v>554</v>
      </c>
      <c r="R35" s="253">
        <v>9.09</v>
      </c>
      <c r="S35" s="254">
        <v>18.18</v>
      </c>
      <c r="T35" s="483" t="s">
        <v>558</v>
      </c>
      <c r="U35" s="253">
        <v>6.82</v>
      </c>
      <c r="V35" s="253">
        <v>9.09</v>
      </c>
      <c r="W35" s="503" t="s">
        <v>558</v>
      </c>
      <c r="X35" s="253">
        <v>9.09</v>
      </c>
      <c r="Y35" s="254"/>
      <c r="Z35" s="254"/>
      <c r="AA35" s="253">
        <v>9.09</v>
      </c>
      <c r="AB35" s="254"/>
      <c r="AC35" s="254"/>
      <c r="AD35" s="253">
        <v>9.09</v>
      </c>
      <c r="AE35" s="254"/>
      <c r="AF35" s="254"/>
      <c r="AG35" s="253">
        <v>9.09</v>
      </c>
      <c r="AH35" s="254"/>
      <c r="AI35" s="254"/>
      <c r="AJ35" s="253">
        <v>9.09</v>
      </c>
      <c r="AK35" s="254"/>
      <c r="AL35" s="254"/>
      <c r="AM35" s="253">
        <v>9.09</v>
      </c>
      <c r="AN35" s="254"/>
      <c r="AO35" s="254"/>
      <c r="AP35" s="253">
        <v>9.1</v>
      </c>
      <c r="AQ35" s="254"/>
      <c r="AR35" s="254"/>
      <c r="AS35" s="253">
        <v>9.09</v>
      </c>
      <c r="AT35" s="254"/>
      <c r="AU35" s="254"/>
      <c r="AV35" s="195">
        <f t="shared" si="0"/>
        <v>97.730000000000018</v>
      </c>
      <c r="AW35" s="251">
        <f t="shared" si="1"/>
        <v>27.27</v>
      </c>
      <c r="AX35" s="198">
        <v>8225</v>
      </c>
    </row>
    <row r="36" spans="1:50" ht="51.75" customHeight="1">
      <c r="A36" s="189">
        <v>11</v>
      </c>
      <c r="B36" s="190" t="s">
        <v>550</v>
      </c>
      <c r="C36" s="184" t="s">
        <v>556</v>
      </c>
      <c r="D36" s="191">
        <v>27</v>
      </c>
      <c r="E36" s="190" t="s">
        <v>559</v>
      </c>
      <c r="F36" s="190"/>
      <c r="G36" s="191" t="s">
        <v>560</v>
      </c>
      <c r="H36" s="191" t="s">
        <v>507</v>
      </c>
      <c r="I36" s="295">
        <v>90</v>
      </c>
      <c r="J36" s="295">
        <v>95</v>
      </c>
      <c r="K36" s="296">
        <v>91</v>
      </c>
      <c r="L36" s="297">
        <v>0</v>
      </c>
      <c r="M36" s="255">
        <v>0</v>
      </c>
      <c r="N36" s="455" t="s">
        <v>554</v>
      </c>
      <c r="O36" s="256">
        <v>9.5500000000000007</v>
      </c>
      <c r="P36" s="257">
        <v>0</v>
      </c>
      <c r="Q36" s="455" t="s">
        <v>554</v>
      </c>
      <c r="R36" s="256">
        <v>90.51</v>
      </c>
      <c r="S36" s="256">
        <v>90.51</v>
      </c>
      <c r="T36" s="484" t="s">
        <v>561</v>
      </c>
      <c r="U36" s="256">
        <v>90.51</v>
      </c>
      <c r="V36" s="257">
        <v>90.51</v>
      </c>
      <c r="W36" s="502" t="s">
        <v>562</v>
      </c>
      <c r="X36" s="256">
        <v>90.68</v>
      </c>
      <c r="Y36" s="257"/>
      <c r="Z36" s="257"/>
      <c r="AA36" s="256">
        <v>90.73</v>
      </c>
      <c r="AB36" s="257"/>
      <c r="AC36" s="257"/>
      <c r="AD36" s="256">
        <v>90.77</v>
      </c>
      <c r="AE36" s="257"/>
      <c r="AF36" s="257"/>
      <c r="AG36" s="256">
        <v>90.82</v>
      </c>
      <c r="AH36" s="257"/>
      <c r="AI36" s="257"/>
      <c r="AJ36" s="256">
        <v>90.86</v>
      </c>
      <c r="AK36" s="257"/>
      <c r="AL36" s="257"/>
      <c r="AM36" s="256">
        <v>90.91</v>
      </c>
      <c r="AN36" s="257"/>
      <c r="AO36" s="257"/>
      <c r="AP36" s="256">
        <v>90</v>
      </c>
      <c r="AQ36" s="257"/>
      <c r="AR36" s="257"/>
      <c r="AS36" s="256">
        <v>91.000000000000014</v>
      </c>
      <c r="AT36" s="257"/>
      <c r="AU36" s="257"/>
      <c r="AV36" s="199">
        <v>91</v>
      </c>
      <c r="AW36" s="258">
        <f t="shared" si="1"/>
        <v>181.02</v>
      </c>
      <c r="AX36" s="200">
        <v>8225</v>
      </c>
    </row>
  </sheetData>
  <autoFilter ref="A11:AX36" xr:uid="{78830941-7C79-43AC-A399-008D63D7E9EC}">
    <filterColumn colId="11" showButton="0"/>
    <filterColumn colId="12" showButton="0"/>
    <filterColumn colId="14" showButton="0"/>
    <filterColumn colId="15" showButton="0"/>
    <filterColumn colId="17" showButton="0"/>
    <filterColumn colId="18" showButton="0"/>
    <filterColumn colId="20" showButton="0"/>
    <filterColumn colId="21" showButton="0"/>
    <filterColumn colId="23" showButton="0"/>
    <filterColumn colId="24" showButton="0"/>
    <filterColumn colId="26" showButton="0"/>
    <filterColumn colId="27" showButton="0"/>
    <filterColumn colId="29" showButton="0"/>
    <filterColumn colId="30" showButton="0"/>
    <filterColumn colId="32" showButton="0"/>
    <filterColumn colId="33" showButton="0"/>
    <filterColumn colId="35" showButton="0"/>
    <filterColumn colId="36" showButton="0"/>
    <filterColumn colId="38" showButton="0"/>
    <filterColumn colId="39" showButton="0"/>
    <filterColumn colId="41" showButton="0"/>
    <filterColumn colId="42" showButton="0"/>
    <filterColumn colId="44" showButton="0"/>
    <filterColumn colId="45" showButton="0"/>
  </autoFilter>
  <mergeCells count="52">
    <mergeCell ref="Q8:S8"/>
    <mergeCell ref="AW11:AW12"/>
    <mergeCell ref="AX11:AX12"/>
    <mergeCell ref="AY11:AY12"/>
    <mergeCell ref="AZ11:AZ12"/>
    <mergeCell ref="X11:Z11"/>
    <mergeCell ref="AJ11:AL11"/>
    <mergeCell ref="AM11:AO11"/>
    <mergeCell ref="BG11:BG12"/>
    <mergeCell ref="BA11:BA12"/>
    <mergeCell ref="BB11:BB12"/>
    <mergeCell ref="BC11:BC12"/>
    <mergeCell ref="BD11:BD12"/>
    <mergeCell ref="BE11:BE12"/>
    <mergeCell ref="BF11:BF12"/>
    <mergeCell ref="A11:A12"/>
    <mergeCell ref="B11:B12"/>
    <mergeCell ref="C11:C12"/>
    <mergeCell ref="D11:D12"/>
    <mergeCell ref="E11:E12"/>
    <mergeCell ref="F11:F12"/>
    <mergeCell ref="H11:H12"/>
    <mergeCell ref="I11:I12"/>
    <mergeCell ref="J11:J12"/>
    <mergeCell ref="AV11:AV12"/>
    <mergeCell ref="L11:N11"/>
    <mergeCell ref="AS11:AU11"/>
    <mergeCell ref="AP11:AR11"/>
    <mergeCell ref="O11:Q11"/>
    <mergeCell ref="R11:T11"/>
    <mergeCell ref="U11:W11"/>
    <mergeCell ref="G11:G12"/>
    <mergeCell ref="K11:K12"/>
    <mergeCell ref="AA11:AC11"/>
    <mergeCell ref="AD11:AF11"/>
    <mergeCell ref="AG11:AI11"/>
    <mergeCell ref="A1:B4"/>
    <mergeCell ref="C4:AU4"/>
    <mergeCell ref="A6:B8"/>
    <mergeCell ref="AV1:AX1"/>
    <mergeCell ref="AV2:AX2"/>
    <mergeCell ref="AV3:AX3"/>
    <mergeCell ref="AV4:AX4"/>
    <mergeCell ref="C1:AU1"/>
    <mergeCell ref="C2:AU2"/>
    <mergeCell ref="C3:AU3"/>
    <mergeCell ref="T6:U6"/>
    <mergeCell ref="T7:U7"/>
    <mergeCell ref="T8:U8"/>
    <mergeCell ref="N6:P8"/>
    <mergeCell ref="Q6:S6"/>
    <mergeCell ref="Q7:S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E17F-E790-4A18-B91C-EE2A12AAB45B}">
  <sheetPr>
    <tabColor theme="4" tint="0.59999389629810485"/>
    <pageSetUpPr fitToPage="1"/>
  </sheetPr>
  <dimension ref="A1:O56"/>
  <sheetViews>
    <sheetView showGridLines="0" zoomScaleNormal="70" workbookViewId="0">
      <selection activeCell="F30" sqref="F30:F33"/>
    </sheetView>
  </sheetViews>
  <sheetFormatPr defaultColWidth="10.7109375" defaultRowHeight="14.1"/>
  <cols>
    <col min="1" max="1" width="49.7109375" style="68" customWidth="1"/>
    <col min="2" max="13" width="35.7109375" style="68" customWidth="1"/>
    <col min="14" max="15" width="18.140625" style="68" customWidth="1"/>
    <col min="16" max="16" width="8.42578125" style="68" customWidth="1"/>
    <col min="17" max="17" width="18.42578125" style="68" bestFit="1" customWidth="1"/>
    <col min="18" max="18" width="5.7109375" style="68" customWidth="1"/>
    <col min="19" max="19" width="18.42578125" style="68" bestFit="1" customWidth="1"/>
    <col min="20" max="20" width="4.7109375" style="68" customWidth="1"/>
    <col min="21" max="21" width="23" style="68" bestFit="1" customWidth="1"/>
    <col min="22" max="22" width="10.7109375" style="68"/>
    <col min="23" max="23" width="18.42578125" style="68" bestFit="1" customWidth="1"/>
    <col min="24" max="24" width="16.140625" style="68" customWidth="1"/>
    <col min="25" max="16384" width="10.7109375" style="68"/>
  </cols>
  <sheetData>
    <row r="1" spans="1:15" s="156" customFormat="1" ht="32.25" customHeight="1" thickBot="1">
      <c r="A1" s="555"/>
      <c r="B1" s="558" t="s">
        <v>182</v>
      </c>
      <c r="C1" s="559"/>
      <c r="D1" s="559"/>
      <c r="E1" s="559"/>
      <c r="F1" s="559"/>
      <c r="G1" s="559"/>
      <c r="H1" s="559"/>
      <c r="I1" s="560"/>
      <c r="J1" s="561" t="s">
        <v>183</v>
      </c>
      <c r="K1" s="562"/>
      <c r="L1" s="563"/>
    </row>
    <row r="2" spans="1:15" s="156" customFormat="1" ht="30.75" customHeight="1" thickBot="1">
      <c r="A2" s="556"/>
      <c r="B2" s="564" t="s">
        <v>184</v>
      </c>
      <c r="C2" s="565"/>
      <c r="D2" s="565"/>
      <c r="E2" s="565"/>
      <c r="F2" s="565"/>
      <c r="G2" s="565"/>
      <c r="H2" s="565"/>
      <c r="I2" s="566"/>
      <c r="J2" s="561" t="s">
        <v>185</v>
      </c>
      <c r="K2" s="562"/>
      <c r="L2" s="563"/>
    </row>
    <row r="3" spans="1:15" s="156" customFormat="1" ht="24" customHeight="1" thickBot="1">
      <c r="A3" s="556"/>
      <c r="B3" s="564" t="s">
        <v>186</v>
      </c>
      <c r="C3" s="565"/>
      <c r="D3" s="565"/>
      <c r="E3" s="565"/>
      <c r="F3" s="565"/>
      <c r="G3" s="565"/>
      <c r="H3" s="565"/>
      <c r="I3" s="566"/>
      <c r="J3" s="561" t="s">
        <v>187</v>
      </c>
      <c r="K3" s="562"/>
      <c r="L3" s="563"/>
    </row>
    <row r="4" spans="1:15" s="156" customFormat="1" ht="21.75" customHeight="1" thickBot="1">
      <c r="A4" s="557"/>
      <c r="B4" s="567" t="s">
        <v>563</v>
      </c>
      <c r="C4" s="568"/>
      <c r="D4" s="568"/>
      <c r="E4" s="568"/>
      <c r="F4" s="568"/>
      <c r="G4" s="568"/>
      <c r="H4" s="568"/>
      <c r="I4" s="569"/>
      <c r="J4" s="561" t="s">
        <v>189</v>
      </c>
      <c r="K4" s="562"/>
      <c r="L4" s="563"/>
    </row>
    <row r="5" spans="1:15" s="156" customFormat="1" ht="21.75" customHeight="1" thickBot="1">
      <c r="A5" s="157"/>
      <c r="B5" s="158"/>
      <c r="C5" s="158"/>
      <c r="D5" s="158"/>
      <c r="E5" s="158"/>
      <c r="F5" s="158"/>
      <c r="G5" s="158"/>
      <c r="H5" s="158"/>
      <c r="I5" s="158"/>
      <c r="J5" s="158"/>
      <c r="K5" s="158"/>
      <c r="L5" s="158"/>
      <c r="M5" s="159"/>
      <c r="N5" s="159"/>
      <c r="O5" s="159"/>
    </row>
    <row r="6" spans="1:15" s="156" customFormat="1" ht="21.75" customHeight="1" thickBot="1">
      <c r="A6" s="768" t="s">
        <v>190</v>
      </c>
      <c r="B6" s="279" t="s">
        <v>191</v>
      </c>
      <c r="C6" s="232"/>
      <c r="D6" s="279" t="s">
        <v>192</v>
      </c>
      <c r="E6" s="233"/>
      <c r="F6" s="279" t="s">
        <v>193</v>
      </c>
      <c r="G6" s="233"/>
      <c r="H6" s="279" t="s">
        <v>194</v>
      </c>
      <c r="I6" s="234"/>
      <c r="J6" s="834" t="s">
        <v>196</v>
      </c>
      <c r="K6" s="278" t="s">
        <v>197</v>
      </c>
      <c r="L6" s="160"/>
      <c r="M6" s="840"/>
      <c r="N6" s="840"/>
      <c r="O6" s="840"/>
    </row>
    <row r="7" spans="1:15" s="156" customFormat="1" ht="21.75" customHeight="1" thickBot="1">
      <c r="A7" s="768"/>
      <c r="B7" s="280" t="s">
        <v>198</v>
      </c>
      <c r="C7" s="235"/>
      <c r="D7" s="279" t="s">
        <v>199</v>
      </c>
      <c r="E7" s="236"/>
      <c r="F7" s="279" t="s">
        <v>200</v>
      </c>
      <c r="G7" s="236"/>
      <c r="H7" s="279" t="s">
        <v>201</v>
      </c>
      <c r="I7" s="234"/>
      <c r="J7" s="834"/>
      <c r="K7" s="278" t="s">
        <v>202</v>
      </c>
      <c r="L7" s="160"/>
      <c r="M7" s="840"/>
      <c r="N7" s="840"/>
      <c r="O7" s="840"/>
    </row>
    <row r="8" spans="1:15" s="156" customFormat="1" ht="21.75" customHeight="1" thickBot="1">
      <c r="A8" s="768"/>
      <c r="B8" s="279" t="s">
        <v>204</v>
      </c>
      <c r="C8" s="232"/>
      <c r="D8" s="279" t="s">
        <v>205</v>
      </c>
      <c r="E8" s="236"/>
      <c r="F8" s="279" t="s">
        <v>206</v>
      </c>
      <c r="G8" s="236"/>
      <c r="H8" s="279" t="s">
        <v>207</v>
      </c>
      <c r="I8" s="234"/>
      <c r="J8" s="834"/>
      <c r="K8" s="278" t="s">
        <v>208</v>
      </c>
      <c r="L8" s="160"/>
      <c r="M8" s="840"/>
      <c r="N8" s="840"/>
      <c r="O8" s="840"/>
    </row>
    <row r="9" spans="1:15" s="156" customFormat="1" ht="21.75" customHeight="1">
      <c r="A9" s="157"/>
      <c r="B9" s="158"/>
      <c r="C9" s="158"/>
      <c r="D9" s="158"/>
      <c r="E9" s="158"/>
      <c r="F9" s="158"/>
      <c r="G9" s="158"/>
      <c r="H9" s="158"/>
      <c r="I9" s="158"/>
      <c r="J9" s="158"/>
      <c r="K9" s="158"/>
      <c r="L9" s="158"/>
      <c r="M9" s="159"/>
      <c r="N9" s="159"/>
      <c r="O9" s="159"/>
    </row>
    <row r="10" spans="1:15" ht="15" customHeight="1">
      <c r="A10" s="73"/>
      <c r="B10" s="74"/>
      <c r="C10" s="74"/>
      <c r="D10" s="76"/>
      <c r="E10" s="75"/>
      <c r="F10" s="75"/>
      <c r="G10" s="428"/>
      <c r="H10" s="428"/>
      <c r="I10" s="77"/>
      <c r="J10" s="77"/>
      <c r="K10" s="74"/>
      <c r="L10" s="74"/>
      <c r="M10" s="74"/>
      <c r="N10" s="74"/>
      <c r="O10" s="74"/>
    </row>
    <row r="11" spans="1:15" ht="16.5" customHeight="1" thickBot="1">
      <c r="A11" s="153"/>
      <c r="B11" s="154"/>
      <c r="C11" s="154"/>
      <c r="D11" s="154"/>
      <c r="E11" s="154"/>
      <c r="F11" s="154"/>
      <c r="G11" s="154"/>
      <c r="H11" s="154"/>
      <c r="I11" s="154"/>
      <c r="J11" s="154"/>
      <c r="K11" s="154"/>
      <c r="L11" s="154"/>
      <c r="M11" s="154"/>
    </row>
    <row r="12" spans="1:15" ht="32.1" customHeight="1" thickBot="1">
      <c r="A12" s="831" t="s">
        <v>564</v>
      </c>
      <c r="B12" s="832"/>
      <c r="C12" s="832"/>
      <c r="D12" s="832"/>
      <c r="E12" s="832"/>
      <c r="F12" s="832"/>
      <c r="G12" s="832"/>
      <c r="H12" s="832"/>
      <c r="I12" s="832"/>
      <c r="J12" s="832"/>
      <c r="K12" s="832"/>
      <c r="L12" s="833"/>
    </row>
    <row r="13" spans="1:15" ht="32.1" customHeight="1">
      <c r="A13" s="812" t="s">
        <v>565</v>
      </c>
      <c r="B13" s="814" t="s">
        <v>414</v>
      </c>
      <c r="C13" s="816" t="s">
        <v>211</v>
      </c>
      <c r="D13" s="809" t="s">
        <v>238</v>
      </c>
      <c r="E13" s="810"/>
      <c r="F13" s="811"/>
      <c r="G13" s="809" t="s">
        <v>245</v>
      </c>
      <c r="H13" s="810"/>
      <c r="I13" s="811"/>
      <c r="J13" s="602" t="s">
        <v>248</v>
      </c>
      <c r="K13" s="603"/>
      <c r="L13" s="575"/>
    </row>
    <row r="14" spans="1:15" ht="32.1" customHeight="1">
      <c r="A14" s="813"/>
      <c r="B14" s="815"/>
      <c r="C14" s="817"/>
      <c r="D14" s="215" t="s">
        <v>226</v>
      </c>
      <c r="E14" s="213" t="s">
        <v>227</v>
      </c>
      <c r="F14" s="214" t="s">
        <v>566</v>
      </c>
      <c r="G14" s="215" t="s">
        <v>226</v>
      </c>
      <c r="H14" s="213" t="s">
        <v>227</v>
      </c>
      <c r="I14" s="214" t="s">
        <v>566</v>
      </c>
      <c r="J14" s="215" t="s">
        <v>226</v>
      </c>
      <c r="K14" s="213" t="s">
        <v>227</v>
      </c>
      <c r="L14" s="214" t="s">
        <v>566</v>
      </c>
    </row>
    <row r="15" spans="1:15" ht="57.75" customHeight="1">
      <c r="A15" s="826" t="s">
        <v>373</v>
      </c>
      <c r="B15" s="381" t="s">
        <v>567</v>
      </c>
      <c r="C15" s="838" t="s">
        <v>568</v>
      </c>
      <c r="D15" s="841"/>
      <c r="E15" s="843"/>
      <c r="F15" s="845"/>
      <c r="G15" s="216">
        <v>5040660836</v>
      </c>
      <c r="H15" s="211">
        <v>75514747</v>
      </c>
      <c r="I15" s="845"/>
      <c r="J15" s="464">
        <v>82316983</v>
      </c>
      <c r="K15" s="465">
        <v>341347713</v>
      </c>
      <c r="L15" s="805">
        <v>0.25</v>
      </c>
    </row>
    <row r="16" spans="1:15" ht="57.75" customHeight="1">
      <c r="A16" s="827"/>
      <c r="B16" s="381" t="s">
        <v>569</v>
      </c>
      <c r="C16" s="838"/>
      <c r="D16" s="842"/>
      <c r="E16" s="844"/>
      <c r="F16" s="846"/>
      <c r="G16" s="216">
        <v>710219000</v>
      </c>
      <c r="H16" s="211">
        <v>6314500</v>
      </c>
      <c r="I16" s="846"/>
      <c r="J16" s="464">
        <v>112200000</v>
      </c>
      <c r="K16" s="465">
        <v>39399810</v>
      </c>
      <c r="L16" s="806"/>
    </row>
    <row r="17" spans="1:13" ht="57.75" customHeight="1">
      <c r="A17" s="827"/>
      <c r="B17" s="381" t="s">
        <v>570</v>
      </c>
      <c r="C17" s="838"/>
      <c r="D17" s="382"/>
      <c r="E17" s="313"/>
      <c r="F17" s="846"/>
      <c r="G17" s="216">
        <v>1226387465</v>
      </c>
      <c r="H17" s="211">
        <v>5336082</v>
      </c>
      <c r="I17" s="846"/>
      <c r="J17" s="464">
        <v>69712390</v>
      </c>
      <c r="K17" s="465">
        <v>69869609</v>
      </c>
      <c r="L17" s="806"/>
    </row>
    <row r="18" spans="1:13" ht="57.75" customHeight="1">
      <c r="A18" s="827"/>
      <c r="B18" s="381" t="s">
        <v>571</v>
      </c>
      <c r="C18" s="838"/>
      <c r="D18" s="382"/>
      <c r="E18" s="313"/>
      <c r="F18" s="847"/>
      <c r="G18" s="216">
        <v>317445000</v>
      </c>
      <c r="H18" s="211">
        <v>7037386</v>
      </c>
      <c r="I18" s="847"/>
      <c r="J18" s="464">
        <v>0</v>
      </c>
      <c r="K18" s="465">
        <v>27435697</v>
      </c>
      <c r="L18" s="807"/>
    </row>
    <row r="19" spans="1:13" ht="57.75" customHeight="1">
      <c r="A19" s="828"/>
      <c r="B19" s="381" t="s">
        <v>572</v>
      </c>
      <c r="C19" s="384" t="s">
        <v>374</v>
      </c>
      <c r="D19" s="382"/>
      <c r="E19" s="313"/>
      <c r="F19" s="314"/>
      <c r="G19" s="216">
        <v>402043699</v>
      </c>
      <c r="H19" s="211">
        <v>0</v>
      </c>
      <c r="I19" s="314"/>
      <c r="J19" s="469">
        <v>350218637</v>
      </c>
      <c r="K19" s="465">
        <v>47000000</v>
      </c>
      <c r="L19" s="314">
        <v>25</v>
      </c>
    </row>
    <row r="20" spans="1:13" ht="57.75" customHeight="1">
      <c r="A20" s="826" t="s">
        <v>573</v>
      </c>
      <c r="B20" s="381" t="s">
        <v>574</v>
      </c>
      <c r="C20" s="839" t="s">
        <v>392</v>
      </c>
      <c r="D20" s="382"/>
      <c r="E20" s="313"/>
      <c r="F20" s="848"/>
      <c r="G20" s="216">
        <v>1300257000</v>
      </c>
      <c r="H20" s="211">
        <v>32455203</v>
      </c>
      <c r="I20" s="848"/>
      <c r="J20" s="464"/>
      <c r="K20" s="465">
        <v>82687014</v>
      </c>
      <c r="L20" s="808">
        <v>0.25</v>
      </c>
    </row>
    <row r="21" spans="1:13" ht="57.75" customHeight="1">
      <c r="A21" s="827"/>
      <c r="B21" s="381" t="s">
        <v>575</v>
      </c>
      <c r="C21" s="839"/>
      <c r="D21" s="382"/>
      <c r="E21" s="313"/>
      <c r="F21" s="847"/>
      <c r="G21" s="216">
        <v>677187000</v>
      </c>
      <c r="H21" s="211">
        <v>13193333</v>
      </c>
      <c r="I21" s="847"/>
      <c r="J21" s="464">
        <v>0</v>
      </c>
      <c r="K21" s="465">
        <v>62737000</v>
      </c>
      <c r="L21" s="807"/>
    </row>
    <row r="22" spans="1:13" ht="57.75" customHeight="1">
      <c r="A22" s="386" t="s">
        <v>576</v>
      </c>
      <c r="B22" s="381" t="s">
        <v>577</v>
      </c>
      <c r="C22" s="384" t="s">
        <v>465</v>
      </c>
      <c r="D22" s="383"/>
      <c r="E22" s="91"/>
      <c r="F22" s="92"/>
      <c r="G22" s="217">
        <v>495102000</v>
      </c>
      <c r="H22" s="91">
        <v>7894562</v>
      </c>
      <c r="I22" s="92"/>
      <c r="J22" s="466">
        <v>0</v>
      </c>
      <c r="K22" s="366">
        <v>45009272</v>
      </c>
      <c r="L22" s="468">
        <v>0.25</v>
      </c>
    </row>
    <row r="23" spans="1:13" ht="32.1" customHeight="1">
      <c r="A23" s="385"/>
      <c r="B23" s="205"/>
      <c r="C23" s="219"/>
      <c r="D23" s="217"/>
      <c r="E23" s="91"/>
      <c r="F23" s="92"/>
      <c r="G23" s="217"/>
      <c r="H23" s="91"/>
      <c r="I23" s="437"/>
      <c r="J23" s="217"/>
      <c r="K23" s="91"/>
      <c r="L23" s="92"/>
    </row>
    <row r="24" spans="1:13" ht="32.1" customHeight="1">
      <c r="A24" s="207"/>
      <c r="B24" s="208"/>
      <c r="C24" s="221"/>
      <c r="D24" s="218"/>
      <c r="E24" s="94"/>
      <c r="F24" s="97"/>
      <c r="G24" s="218"/>
      <c r="H24" s="435"/>
      <c r="I24" s="434"/>
      <c r="J24" s="436"/>
      <c r="K24" s="94"/>
      <c r="L24" s="97"/>
    </row>
    <row r="25" spans="1:13" s="95" customFormat="1" ht="16.5" customHeight="1">
      <c r="M25" s="68"/>
    </row>
    <row r="26" spans="1:13" ht="14.25"/>
    <row r="27" spans="1:13" ht="35.1" customHeight="1">
      <c r="A27" s="818" t="s">
        <v>578</v>
      </c>
      <c r="B27" s="819"/>
      <c r="C27" s="819"/>
      <c r="D27" s="819"/>
      <c r="E27" s="819"/>
      <c r="F27" s="819"/>
      <c r="G27" s="819"/>
      <c r="H27" s="819"/>
      <c r="I27" s="819"/>
      <c r="J27" s="819"/>
      <c r="K27" s="819"/>
      <c r="L27" s="820"/>
    </row>
    <row r="28" spans="1:13" ht="35.1" customHeight="1">
      <c r="A28" s="829" t="s">
        <v>565</v>
      </c>
      <c r="B28" s="814" t="s">
        <v>414</v>
      </c>
      <c r="C28" s="816" t="s">
        <v>211</v>
      </c>
      <c r="D28" s="809" t="s">
        <v>251</v>
      </c>
      <c r="E28" s="810"/>
      <c r="F28" s="811"/>
      <c r="G28" s="809" t="s">
        <v>255</v>
      </c>
      <c r="H28" s="810"/>
      <c r="I28" s="811"/>
      <c r="J28" s="809" t="s">
        <v>256</v>
      </c>
      <c r="K28" s="810"/>
      <c r="L28" s="824"/>
    </row>
    <row r="29" spans="1:13" ht="35.1" customHeight="1">
      <c r="A29" s="830"/>
      <c r="B29" s="815"/>
      <c r="C29" s="825"/>
      <c r="D29" s="215" t="s">
        <v>226</v>
      </c>
      <c r="E29" s="213" t="s">
        <v>227</v>
      </c>
      <c r="F29" s="214" t="s">
        <v>566</v>
      </c>
      <c r="G29" s="215" t="s">
        <v>226</v>
      </c>
      <c r="H29" s="213" t="s">
        <v>227</v>
      </c>
      <c r="I29" s="214" t="s">
        <v>566</v>
      </c>
      <c r="J29" s="215" t="s">
        <v>226</v>
      </c>
      <c r="K29" s="213" t="s">
        <v>227</v>
      </c>
      <c r="L29" s="489" t="s">
        <v>566</v>
      </c>
    </row>
    <row r="30" spans="1:13" ht="45.75">
      <c r="A30" s="835" t="s">
        <v>373</v>
      </c>
      <c r="B30" s="381" t="s">
        <v>567</v>
      </c>
      <c r="C30" s="838" t="s">
        <v>568</v>
      </c>
      <c r="D30" s="216">
        <f>+ACTIVIDAD_1!E25-ACTIVIDAD_1!D25</f>
        <v>50638950</v>
      </c>
      <c r="E30" s="211">
        <f>+ACTIVIDAD_1!E26-ACTIVIDAD_1!D26</f>
        <v>401217644</v>
      </c>
      <c r="F30" s="805">
        <v>0.25</v>
      </c>
      <c r="G30" s="216"/>
      <c r="H30" s="211"/>
      <c r="I30" s="212"/>
      <c r="J30" s="216"/>
      <c r="K30" s="211"/>
      <c r="L30" s="490"/>
    </row>
    <row r="31" spans="1:13" ht="45.75">
      <c r="A31" s="836"/>
      <c r="B31" s="381" t="s">
        <v>569</v>
      </c>
      <c r="C31" s="838"/>
      <c r="D31" s="217">
        <v>0</v>
      </c>
      <c r="E31" s="91">
        <f>+ACTIVIDAD_2!E26-ACTIVIDAD_2!D26</f>
        <v>52944967</v>
      </c>
      <c r="F31" s="806"/>
      <c r="G31" s="217"/>
      <c r="H31" s="91"/>
      <c r="I31" s="92"/>
      <c r="J31" s="217"/>
      <c r="K31" s="91"/>
      <c r="L31" s="491"/>
    </row>
    <row r="32" spans="1:13" ht="45.75">
      <c r="A32" s="836"/>
      <c r="B32" s="381" t="s">
        <v>570</v>
      </c>
      <c r="C32" s="838"/>
      <c r="D32" s="217">
        <v>0</v>
      </c>
      <c r="E32" s="91">
        <f>+ACTIVIDAD_3!E26-ACTIVIDAD_3!D26</f>
        <v>114025150</v>
      </c>
      <c r="F32" s="806"/>
      <c r="G32" s="217"/>
      <c r="H32" s="91"/>
      <c r="I32" s="92"/>
      <c r="J32" s="217"/>
      <c r="K32" s="91"/>
      <c r="L32" s="491"/>
    </row>
    <row r="33" spans="1:12" ht="60.75">
      <c r="A33" s="836"/>
      <c r="B33" s="381" t="s">
        <v>571</v>
      </c>
      <c r="C33" s="838"/>
      <c r="D33" s="486">
        <f>+ACTIVIDAD_4!E25-ACTIVIDAD_4!D25</f>
        <v>0</v>
      </c>
      <c r="E33" s="487">
        <f>+ACTIVIDAD_4!E26-ACTIVIDAD_4!D26</f>
        <v>27435697</v>
      </c>
      <c r="F33" s="807"/>
      <c r="G33" s="486"/>
      <c r="H33" s="487"/>
      <c r="I33" s="488"/>
      <c r="J33" s="486"/>
      <c r="K33" s="487"/>
      <c r="L33" s="492"/>
    </row>
    <row r="34" spans="1:12" ht="35.1" customHeight="1">
      <c r="A34" s="837"/>
      <c r="B34" s="381" t="s">
        <v>572</v>
      </c>
      <c r="C34" s="384" t="s">
        <v>374</v>
      </c>
      <c r="D34" s="486">
        <f>+ACTIVIDAD_5!E25-ACTIVIDAD_5!D25</f>
        <v>0</v>
      </c>
      <c r="E34" s="487">
        <f>+ACTIVIDAD_5!E26-ACTIVIDAD_5!D26</f>
        <v>0</v>
      </c>
      <c r="F34" s="314">
        <v>25</v>
      </c>
      <c r="G34" s="486"/>
      <c r="H34" s="487"/>
      <c r="I34" s="488"/>
      <c r="J34" s="486"/>
      <c r="K34" s="487"/>
      <c r="L34" s="492"/>
    </row>
    <row r="35" spans="1:12" ht="45.75">
      <c r="A35" s="835" t="s">
        <v>573</v>
      </c>
      <c r="B35" s="381" t="s">
        <v>574</v>
      </c>
      <c r="C35" s="839" t="s">
        <v>392</v>
      </c>
      <c r="D35" s="486">
        <f>+ACTIVIDAD_6!E25-ACTIVIDAD_6!D25</f>
        <v>85265200</v>
      </c>
      <c r="E35" s="487">
        <f>+ACTIVIDAD_6!E26-ACTIVIDAD_6!D26</f>
        <v>106812214</v>
      </c>
      <c r="F35" s="808">
        <v>0.25</v>
      </c>
      <c r="G35" s="486"/>
      <c r="H35" s="487"/>
      <c r="I35" s="488"/>
      <c r="J35" s="486"/>
      <c r="K35" s="487"/>
      <c r="L35" s="492"/>
    </row>
    <row r="36" spans="1:12" ht="45.75">
      <c r="A36" s="836"/>
      <c r="B36" s="381" t="s">
        <v>575</v>
      </c>
      <c r="C36" s="839"/>
      <c r="D36" s="486">
        <v>0</v>
      </c>
      <c r="E36" s="487">
        <f>+ACTIVIDAD_7!E26-ACTIVIDAD_7!D26</f>
        <v>69446844</v>
      </c>
      <c r="F36" s="807"/>
      <c r="G36" s="486"/>
      <c r="H36" s="487"/>
      <c r="I36" s="488"/>
      <c r="J36" s="486"/>
      <c r="K36" s="487"/>
      <c r="L36" s="492"/>
    </row>
    <row r="37" spans="1:12" ht="76.5">
      <c r="A37" s="493" t="s">
        <v>576</v>
      </c>
      <c r="B37" s="494" t="s">
        <v>577</v>
      </c>
      <c r="C37" s="495" t="s">
        <v>465</v>
      </c>
      <c r="D37" s="496">
        <f>+ACTIVIDAD_8!E25-ACTIVIDAD_8!D25</f>
        <v>0</v>
      </c>
      <c r="E37" s="497">
        <f>+ACTIVIDAD_8!E26-ACTIVIDAD_8!D26</f>
        <v>45009272</v>
      </c>
      <c r="F37" s="468">
        <v>0.25</v>
      </c>
      <c r="G37" s="496"/>
      <c r="H37" s="497"/>
      <c r="I37" s="498"/>
      <c r="J37" s="496"/>
      <c r="K37" s="497"/>
      <c r="L37" s="499"/>
    </row>
    <row r="38" spans="1:12" ht="14.25"/>
    <row r="39" spans="1:12" ht="15" thickBot="1"/>
    <row r="40" spans="1:12" ht="35.1" customHeight="1" thickBot="1">
      <c r="A40" s="821" t="s">
        <v>579</v>
      </c>
      <c r="B40" s="822"/>
      <c r="C40" s="822"/>
      <c r="D40" s="822"/>
      <c r="E40" s="822"/>
      <c r="F40" s="822"/>
      <c r="G40" s="822"/>
      <c r="H40" s="822"/>
      <c r="I40" s="822"/>
      <c r="J40" s="822"/>
      <c r="K40" s="822"/>
      <c r="L40" s="823"/>
    </row>
    <row r="41" spans="1:12" ht="35.1" customHeight="1">
      <c r="A41" s="812" t="s">
        <v>565</v>
      </c>
      <c r="B41" s="814" t="s">
        <v>414</v>
      </c>
      <c r="C41" s="816" t="s">
        <v>211</v>
      </c>
      <c r="D41" s="809" t="s">
        <v>257</v>
      </c>
      <c r="E41" s="810"/>
      <c r="F41" s="811"/>
      <c r="G41" s="809" t="s">
        <v>258</v>
      </c>
      <c r="H41" s="810"/>
      <c r="I41" s="811"/>
      <c r="J41" s="809" t="s">
        <v>259</v>
      </c>
      <c r="K41" s="810"/>
      <c r="L41" s="811"/>
    </row>
    <row r="42" spans="1:12" ht="35.1" customHeight="1" thickBot="1">
      <c r="A42" s="813"/>
      <c r="B42" s="815"/>
      <c r="C42" s="825"/>
      <c r="D42" s="215" t="s">
        <v>226</v>
      </c>
      <c r="E42" s="213" t="s">
        <v>227</v>
      </c>
      <c r="F42" s="214" t="s">
        <v>566</v>
      </c>
      <c r="G42" s="215" t="s">
        <v>226</v>
      </c>
      <c r="H42" s="213" t="s">
        <v>227</v>
      </c>
      <c r="I42" s="214" t="s">
        <v>566</v>
      </c>
      <c r="J42" s="215" t="s">
        <v>226</v>
      </c>
      <c r="K42" s="213" t="s">
        <v>227</v>
      </c>
      <c r="L42" s="214" t="s">
        <v>566</v>
      </c>
    </row>
    <row r="43" spans="1:12" ht="35.1" customHeight="1">
      <c r="A43" s="209"/>
      <c r="B43" s="210"/>
      <c r="C43" s="219" t="s">
        <v>580</v>
      </c>
      <c r="D43" s="216"/>
      <c r="E43" s="211"/>
      <c r="F43" s="212"/>
      <c r="G43" s="216"/>
      <c r="H43" s="211"/>
      <c r="I43" s="212"/>
      <c r="J43" s="216"/>
      <c r="K43" s="211"/>
      <c r="L43" s="212"/>
    </row>
    <row r="44" spans="1:12" ht="35.1" customHeight="1">
      <c r="A44" s="206"/>
      <c r="B44" s="205"/>
      <c r="C44" s="220" t="s">
        <v>581</v>
      </c>
      <c r="D44" s="217"/>
      <c r="E44" s="91"/>
      <c r="F44" s="92"/>
      <c r="G44" s="217"/>
      <c r="H44" s="91"/>
      <c r="I44" s="92"/>
      <c r="J44" s="217"/>
      <c r="K44" s="91"/>
      <c r="L44" s="92"/>
    </row>
    <row r="45" spans="1:12" ht="35.1" customHeight="1">
      <c r="A45" s="206"/>
      <c r="B45" s="205"/>
      <c r="C45" s="220" t="s">
        <v>582</v>
      </c>
      <c r="D45" s="217"/>
      <c r="E45" s="91"/>
      <c r="F45" s="92"/>
      <c r="G45" s="217"/>
      <c r="H45" s="91"/>
      <c r="I45" s="92"/>
      <c r="J45" s="217"/>
      <c r="K45" s="91"/>
      <c r="L45" s="92"/>
    </row>
    <row r="46" spans="1:12" ht="35.1" customHeight="1" thickBot="1">
      <c r="A46" s="207"/>
      <c r="B46" s="208"/>
      <c r="C46" s="221" t="s">
        <v>583</v>
      </c>
      <c r="D46" s="218"/>
      <c r="E46" s="94"/>
      <c r="F46" s="97"/>
      <c r="G46" s="218"/>
      <c r="H46" s="94"/>
      <c r="I46" s="97"/>
      <c r="J46" s="218"/>
      <c r="K46" s="94"/>
      <c r="L46" s="97"/>
    </row>
    <row r="48" spans="1:12" ht="15" thickBot="1"/>
    <row r="49" spans="1:12" ht="35.1" customHeight="1" thickBot="1">
      <c r="A49" s="821" t="s">
        <v>584</v>
      </c>
      <c r="B49" s="822"/>
      <c r="C49" s="822"/>
      <c r="D49" s="822"/>
      <c r="E49" s="822"/>
      <c r="F49" s="822"/>
      <c r="G49" s="822"/>
      <c r="H49" s="822"/>
      <c r="I49" s="822"/>
      <c r="J49" s="822"/>
      <c r="K49" s="822"/>
      <c r="L49" s="823"/>
    </row>
    <row r="50" spans="1:12" ht="35.1" customHeight="1">
      <c r="A50" s="812" t="s">
        <v>565</v>
      </c>
      <c r="B50" s="814" t="s">
        <v>414</v>
      </c>
      <c r="C50" s="816" t="s">
        <v>211</v>
      </c>
      <c r="D50" s="809" t="s">
        <v>260</v>
      </c>
      <c r="E50" s="810"/>
      <c r="F50" s="811"/>
      <c r="G50" s="809" t="s">
        <v>585</v>
      </c>
      <c r="H50" s="810"/>
      <c r="I50" s="811"/>
      <c r="J50" s="809" t="s">
        <v>262</v>
      </c>
      <c r="K50" s="810"/>
      <c r="L50" s="811"/>
    </row>
    <row r="51" spans="1:12" ht="35.1" customHeight="1" thickBot="1">
      <c r="A51" s="813"/>
      <c r="B51" s="815"/>
      <c r="C51" s="825"/>
      <c r="D51" s="215" t="s">
        <v>226</v>
      </c>
      <c r="E51" s="213" t="s">
        <v>227</v>
      </c>
      <c r="F51" s="214" t="s">
        <v>566</v>
      </c>
      <c r="G51" s="215" t="s">
        <v>226</v>
      </c>
      <c r="H51" s="213" t="s">
        <v>227</v>
      </c>
      <c r="I51" s="214" t="s">
        <v>566</v>
      </c>
      <c r="J51" s="215" t="s">
        <v>226</v>
      </c>
      <c r="K51" s="213" t="s">
        <v>227</v>
      </c>
      <c r="L51" s="214" t="s">
        <v>566</v>
      </c>
    </row>
    <row r="52" spans="1:12" ht="35.1" customHeight="1">
      <c r="A52" s="209"/>
      <c r="B52" s="210"/>
      <c r="C52" s="219" t="s">
        <v>580</v>
      </c>
      <c r="D52" s="216"/>
      <c r="E52" s="211"/>
      <c r="F52" s="212"/>
      <c r="G52" s="216"/>
      <c r="H52" s="211"/>
      <c r="I52" s="212"/>
      <c r="J52" s="216"/>
      <c r="K52" s="211"/>
      <c r="L52" s="212"/>
    </row>
    <row r="53" spans="1:12" ht="35.1" customHeight="1">
      <c r="A53" s="206"/>
      <c r="B53" s="205"/>
      <c r="C53" s="220" t="s">
        <v>581</v>
      </c>
      <c r="D53" s="217"/>
      <c r="E53" s="91"/>
      <c r="F53" s="92"/>
      <c r="G53" s="217"/>
      <c r="H53" s="91"/>
      <c r="I53" s="92"/>
      <c r="J53" s="217"/>
      <c r="K53" s="91"/>
      <c r="L53" s="92"/>
    </row>
    <row r="54" spans="1:12" ht="35.1" customHeight="1">
      <c r="A54" s="206"/>
      <c r="B54" s="205"/>
      <c r="C54" s="220" t="s">
        <v>582</v>
      </c>
      <c r="D54" s="217"/>
      <c r="E54" s="91"/>
      <c r="F54" s="92"/>
      <c r="G54" s="217"/>
      <c r="H54" s="91"/>
      <c r="I54" s="92"/>
      <c r="J54" s="217"/>
      <c r="K54" s="91"/>
      <c r="L54" s="92"/>
    </row>
    <row r="55" spans="1:12" ht="35.1" customHeight="1" thickBot="1">
      <c r="A55" s="207"/>
      <c r="B55" s="208"/>
      <c r="C55" s="221" t="s">
        <v>583</v>
      </c>
      <c r="D55" s="218"/>
      <c r="E55" s="94"/>
      <c r="F55" s="97"/>
      <c r="G55" s="218"/>
      <c r="H55" s="94"/>
      <c r="I55" s="97"/>
      <c r="J55" s="218"/>
      <c r="K55" s="94"/>
      <c r="L55" s="97"/>
    </row>
    <row r="56" spans="1:12" ht="14.25"/>
  </sheetData>
  <mergeCells count="60">
    <mergeCell ref="C35:C36"/>
    <mergeCell ref="M6:O6"/>
    <mergeCell ref="M7:O7"/>
    <mergeCell ref="M8:O8"/>
    <mergeCell ref="C15:C18"/>
    <mergeCell ref="C20:C21"/>
    <mergeCell ref="D15:D16"/>
    <mergeCell ref="E15:E16"/>
    <mergeCell ref="F15:F18"/>
    <mergeCell ref="F20:F21"/>
    <mergeCell ref="I15:I18"/>
    <mergeCell ref="I20:I21"/>
    <mergeCell ref="L15:L18"/>
    <mergeCell ref="A1:A4"/>
    <mergeCell ref="J1:L1"/>
    <mergeCell ref="J2:L2"/>
    <mergeCell ref="J3:L3"/>
    <mergeCell ref="J4:L4"/>
    <mergeCell ref="B1:I1"/>
    <mergeCell ref="B2:I2"/>
    <mergeCell ref="B3:I3"/>
    <mergeCell ref="B4:I4"/>
    <mergeCell ref="A6:A8"/>
    <mergeCell ref="A12:L12"/>
    <mergeCell ref="A49:L49"/>
    <mergeCell ref="C50:C51"/>
    <mergeCell ref="D50:F50"/>
    <mergeCell ref="G50:I50"/>
    <mergeCell ref="J50:L50"/>
    <mergeCell ref="G28:I28"/>
    <mergeCell ref="B41:B42"/>
    <mergeCell ref="J6:J8"/>
    <mergeCell ref="C41:C42"/>
    <mergeCell ref="D41:F41"/>
    <mergeCell ref="L20:L21"/>
    <mergeCell ref="A30:A34"/>
    <mergeCell ref="C30:C33"/>
    <mergeCell ref="A35:A36"/>
    <mergeCell ref="A15:A19"/>
    <mergeCell ref="A20:A21"/>
    <mergeCell ref="A50:A51"/>
    <mergeCell ref="B50:B51"/>
    <mergeCell ref="A28:A29"/>
    <mergeCell ref="A41:A42"/>
    <mergeCell ref="F30:F33"/>
    <mergeCell ref="F35:F36"/>
    <mergeCell ref="G41:I41"/>
    <mergeCell ref="A13:A14"/>
    <mergeCell ref="B13:B14"/>
    <mergeCell ref="C13:C14"/>
    <mergeCell ref="D13:F13"/>
    <mergeCell ref="G13:I13"/>
    <mergeCell ref="A27:L27"/>
    <mergeCell ref="A40:L40"/>
    <mergeCell ref="J28:L28"/>
    <mergeCell ref="J13:L13"/>
    <mergeCell ref="J41:L41"/>
    <mergeCell ref="B28:B29"/>
    <mergeCell ref="C28:C29"/>
    <mergeCell ref="D28:F28"/>
  </mergeCells>
  <pageMargins left="0.25" right="0.25" top="0.75" bottom="0.75" header="0.3" footer="0.3"/>
  <pageSetup scale="2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DF9F-8FF5-412A-B538-E8A4296B9E30}">
  <sheetPr>
    <tabColor theme="7" tint="0.39997558519241921"/>
    <pageSetUpPr fitToPage="1"/>
  </sheetPr>
  <dimension ref="A1:Y68"/>
  <sheetViews>
    <sheetView showGridLines="0" topLeftCell="G1" zoomScaleNormal="100" workbookViewId="0">
      <selection activeCell="G12" sqref="G12"/>
    </sheetView>
  </sheetViews>
  <sheetFormatPr defaultColWidth="10.7109375" defaultRowHeight="14.1"/>
  <cols>
    <col min="1" max="1" width="42.42578125" style="68" customWidth="1"/>
    <col min="2" max="13" width="35.7109375" style="68" customWidth="1"/>
    <col min="14" max="21" width="18.140625" style="68" customWidth="1"/>
    <col min="22" max="22" width="22.7109375" style="68" customWidth="1"/>
    <col min="23" max="23" width="19" style="68" customWidth="1"/>
    <col min="24" max="24" width="19.42578125" style="68" customWidth="1"/>
    <col min="25" max="25" width="20.42578125" style="68" customWidth="1"/>
    <col min="26" max="26" width="22.7109375" style="68" customWidth="1"/>
    <col min="27" max="27" width="18.42578125" style="68" bestFit="1" customWidth="1"/>
    <col min="28" max="28" width="8.42578125" style="68" customWidth="1"/>
    <col min="29" max="29" width="18.42578125" style="68" bestFit="1" customWidth="1"/>
    <col min="30" max="30" width="5.7109375" style="68" customWidth="1"/>
    <col min="31" max="31" width="18.42578125" style="68" bestFit="1" customWidth="1"/>
    <col min="32" max="32" width="4.7109375" style="68" customWidth="1"/>
    <col min="33" max="33" width="23" style="68" bestFit="1" customWidth="1"/>
    <col min="34" max="34" width="10.7109375" style="68"/>
    <col min="35" max="35" width="18.42578125" style="68" bestFit="1" customWidth="1"/>
    <col min="36" max="36" width="16.140625" style="68" customWidth="1"/>
    <col min="37" max="16384" width="10.7109375" style="68"/>
  </cols>
  <sheetData>
    <row r="1" spans="1:25" ht="24" customHeight="1" thickBot="1">
      <c r="A1" s="861"/>
      <c r="B1" s="558" t="s">
        <v>182</v>
      </c>
      <c r="C1" s="559"/>
      <c r="D1" s="559"/>
      <c r="E1" s="559"/>
      <c r="F1" s="559"/>
      <c r="G1" s="559"/>
      <c r="H1" s="560"/>
      <c r="I1" s="126" t="s">
        <v>121</v>
      </c>
      <c r="J1" s="127"/>
      <c r="M1" s="161"/>
    </row>
    <row r="2" spans="1:25" ht="24" customHeight="1" thickBot="1">
      <c r="A2" s="862"/>
      <c r="B2" s="564" t="s">
        <v>184</v>
      </c>
      <c r="C2" s="565"/>
      <c r="D2" s="565"/>
      <c r="E2" s="565"/>
      <c r="F2" s="565"/>
      <c r="G2" s="565"/>
      <c r="H2" s="566"/>
      <c r="I2" s="126" t="s">
        <v>122</v>
      </c>
      <c r="J2" s="127"/>
      <c r="M2" s="161"/>
    </row>
    <row r="3" spans="1:25" ht="24" customHeight="1" thickBot="1">
      <c r="A3" s="862"/>
      <c r="B3" s="564" t="s">
        <v>186</v>
      </c>
      <c r="C3" s="565"/>
      <c r="D3" s="565"/>
      <c r="E3" s="565"/>
      <c r="F3" s="565"/>
      <c r="G3" s="565"/>
      <c r="H3" s="566"/>
      <c r="I3" s="126" t="s">
        <v>586</v>
      </c>
      <c r="J3" s="127"/>
      <c r="M3" s="161"/>
    </row>
    <row r="4" spans="1:25" ht="24" customHeight="1" thickBot="1">
      <c r="A4" s="863"/>
      <c r="B4" s="567" t="s">
        <v>587</v>
      </c>
      <c r="C4" s="568"/>
      <c r="D4" s="568"/>
      <c r="E4" s="568"/>
      <c r="F4" s="568"/>
      <c r="G4" s="568"/>
      <c r="H4" s="569"/>
      <c r="I4" s="126" t="s">
        <v>189</v>
      </c>
      <c r="J4" s="127"/>
      <c r="M4" s="161"/>
    </row>
    <row r="6" spans="1:25" ht="15" customHeight="1" thickBot="1">
      <c r="A6" s="73"/>
      <c r="B6" s="74"/>
      <c r="C6" s="74"/>
      <c r="D6" s="76"/>
      <c r="E6" s="75"/>
      <c r="F6" s="75"/>
      <c r="G6" s="428"/>
      <c r="H6" s="428"/>
      <c r="I6" s="77"/>
      <c r="J6" s="77"/>
      <c r="K6" s="74"/>
      <c r="L6" s="74"/>
      <c r="M6" s="74"/>
      <c r="N6" s="74"/>
      <c r="O6" s="74"/>
      <c r="P6" s="74"/>
      <c r="Q6" s="74"/>
      <c r="R6" s="74"/>
      <c r="S6" s="74"/>
      <c r="T6" s="78"/>
      <c r="U6" s="74"/>
      <c r="V6" s="74"/>
      <c r="X6" s="79"/>
      <c r="Y6" s="80"/>
    </row>
    <row r="7" spans="1:25" ht="15" customHeight="1">
      <c r="A7" s="865" t="s">
        <v>588</v>
      </c>
      <c r="B7" s="869">
        <v>8225</v>
      </c>
      <c r="C7" s="870"/>
      <c r="D7" s="870"/>
      <c r="E7" s="870"/>
      <c r="F7" s="870"/>
      <c r="G7" s="870"/>
      <c r="H7" s="870"/>
      <c r="I7" s="870"/>
      <c r="J7" s="870"/>
      <c r="K7" s="74"/>
      <c r="L7" s="74"/>
      <c r="M7" s="74"/>
      <c r="N7" s="74"/>
      <c r="O7" s="74"/>
      <c r="P7" s="74"/>
      <c r="Q7" s="74"/>
      <c r="R7" s="74"/>
      <c r="S7" s="74"/>
      <c r="T7" s="74"/>
      <c r="U7" s="74"/>
      <c r="V7" s="74"/>
      <c r="W7" s="74"/>
      <c r="X7" s="74"/>
      <c r="Y7" s="74"/>
    </row>
    <row r="8" spans="1:25" ht="15" customHeight="1">
      <c r="A8" s="866"/>
      <c r="B8" s="869"/>
      <c r="C8" s="870"/>
      <c r="D8" s="870"/>
      <c r="E8" s="870"/>
      <c r="F8" s="870"/>
      <c r="G8" s="870"/>
      <c r="H8" s="870"/>
      <c r="I8" s="870"/>
      <c r="J8" s="870"/>
      <c r="K8" s="74"/>
      <c r="L8" s="74"/>
      <c r="M8" s="74"/>
      <c r="N8" s="74"/>
      <c r="O8" s="74"/>
      <c r="P8" s="74"/>
      <c r="Q8" s="74"/>
      <c r="R8" s="74"/>
      <c r="S8" s="74"/>
      <c r="T8" s="74"/>
      <c r="U8" s="74"/>
      <c r="V8" s="74"/>
      <c r="W8" s="74"/>
      <c r="X8" s="74"/>
      <c r="Y8" s="74"/>
    </row>
    <row r="9" spans="1:25" ht="15" customHeight="1">
      <c r="A9" s="866"/>
      <c r="B9" s="869"/>
      <c r="C9" s="870"/>
      <c r="D9" s="870"/>
      <c r="E9" s="870"/>
      <c r="F9" s="870"/>
      <c r="G9" s="870"/>
      <c r="H9" s="870"/>
      <c r="I9" s="870"/>
      <c r="J9" s="870"/>
      <c r="K9" s="74"/>
      <c r="L9" s="74"/>
      <c r="M9" s="74"/>
      <c r="N9" s="74"/>
      <c r="O9" s="74"/>
      <c r="P9" s="74"/>
      <c r="Q9" s="74"/>
      <c r="R9" s="74"/>
      <c r="S9" s="74"/>
      <c r="T9" s="74"/>
      <c r="U9" s="74"/>
      <c r="V9" s="74"/>
      <c r="W9" s="74"/>
      <c r="X9" s="74"/>
      <c r="Y9" s="74"/>
    </row>
    <row r="10" spans="1:25" ht="15" customHeight="1" thickBot="1">
      <c r="A10" s="867"/>
      <c r="B10" s="869"/>
      <c r="C10" s="870"/>
      <c r="D10" s="870"/>
      <c r="E10" s="870"/>
      <c r="F10" s="870"/>
      <c r="G10" s="870"/>
      <c r="H10" s="870"/>
      <c r="I10" s="870"/>
      <c r="J10" s="870"/>
      <c r="K10" s="74"/>
      <c r="L10" s="74"/>
      <c r="M10" s="74"/>
      <c r="N10" s="74"/>
      <c r="O10" s="74"/>
      <c r="P10" s="74"/>
      <c r="Q10" s="74"/>
      <c r="R10" s="74"/>
      <c r="S10" s="74"/>
      <c r="T10" s="74"/>
      <c r="U10" s="74"/>
      <c r="V10" s="74"/>
      <c r="W10" s="74"/>
      <c r="X10" s="74"/>
      <c r="Y10" s="74"/>
    </row>
    <row r="11" spans="1:25" ht="9" customHeight="1" thickBot="1">
      <c r="A11" s="81"/>
      <c r="B11" s="155"/>
      <c r="C11" s="74"/>
      <c r="D11" s="74"/>
      <c r="E11" s="74"/>
      <c r="F11" s="74"/>
      <c r="G11" s="74"/>
      <c r="H11" s="74"/>
      <c r="I11" s="74"/>
      <c r="J11" s="74"/>
      <c r="K11" s="74"/>
      <c r="L11" s="74"/>
      <c r="M11" s="74"/>
      <c r="N11" s="74"/>
      <c r="O11" s="74"/>
      <c r="P11" s="74"/>
      <c r="Q11" s="74"/>
      <c r="R11" s="74"/>
      <c r="S11" s="74"/>
      <c r="T11" s="74"/>
      <c r="U11" s="74"/>
      <c r="V11" s="74"/>
      <c r="W11" s="74"/>
      <c r="X11" s="74"/>
      <c r="Y11" s="74"/>
    </row>
    <row r="12" spans="1:25" s="156" customFormat="1" ht="21.75" customHeight="1" thickBot="1">
      <c r="A12" s="571" t="s">
        <v>190</v>
      </c>
      <c r="B12" s="259" t="s">
        <v>191</v>
      </c>
      <c r="C12" s="281"/>
      <c r="D12" s="259" t="s">
        <v>192</v>
      </c>
      <c r="E12" s="282"/>
      <c r="F12" s="259" t="s">
        <v>193</v>
      </c>
      <c r="G12" s="282"/>
      <c r="H12" s="259" t="s">
        <v>194</v>
      </c>
      <c r="I12" s="283"/>
    </row>
    <row r="13" spans="1:25" s="156" customFormat="1" ht="21.75" customHeight="1" thickBot="1">
      <c r="A13" s="571"/>
      <c r="B13" s="261" t="s">
        <v>198</v>
      </c>
      <c r="C13" s="166"/>
      <c r="D13" s="259" t="s">
        <v>199</v>
      </c>
      <c r="E13" s="127"/>
      <c r="F13" s="259" t="s">
        <v>200</v>
      </c>
      <c r="G13" s="127"/>
      <c r="H13" s="259" t="s">
        <v>201</v>
      </c>
      <c r="I13" s="283"/>
    </row>
    <row r="14" spans="1:25" s="156" customFormat="1" ht="21.75" customHeight="1" thickBot="1">
      <c r="A14" s="571"/>
      <c r="B14" s="259" t="s">
        <v>204</v>
      </c>
      <c r="C14" s="281"/>
      <c r="D14" s="259" t="s">
        <v>205</v>
      </c>
      <c r="E14" s="127"/>
      <c r="F14" s="259" t="s">
        <v>206</v>
      </c>
      <c r="G14" s="127"/>
      <c r="H14" s="259" t="s">
        <v>207</v>
      </c>
      <c r="I14" s="283"/>
    </row>
    <row r="15" spans="1:25" s="156" customFormat="1" ht="21.75" customHeight="1" thickBot="1">
      <c r="A15" s="68"/>
      <c r="B15" s="68"/>
      <c r="C15" s="68"/>
      <c r="D15" s="68"/>
      <c r="E15" s="68"/>
      <c r="F15" s="68"/>
      <c r="G15" s="68"/>
      <c r="H15" s="68"/>
      <c r="I15" s="68"/>
      <c r="J15" s="68"/>
      <c r="K15" s="68"/>
      <c r="L15" s="172"/>
      <c r="M15" s="173"/>
      <c r="N15" s="173"/>
      <c r="O15" s="173"/>
    </row>
    <row r="16" spans="1:25" s="156" customFormat="1" ht="21.75" customHeight="1" thickBot="1">
      <c r="A16" s="576" t="s">
        <v>196</v>
      </c>
      <c r="B16" s="576"/>
      <c r="C16" s="278" t="s">
        <v>197</v>
      </c>
      <c r="D16" s="577"/>
      <c r="E16" s="577"/>
      <c r="F16" s="577"/>
      <c r="G16" s="68"/>
      <c r="H16" s="68"/>
      <c r="I16" s="68"/>
      <c r="J16" s="68"/>
      <c r="K16" s="68"/>
      <c r="L16" s="172"/>
      <c r="M16" s="173"/>
      <c r="N16" s="173"/>
      <c r="O16" s="173"/>
    </row>
    <row r="17" spans="1:15" s="156" customFormat="1" ht="21.75" customHeight="1" thickBot="1">
      <c r="A17" s="576"/>
      <c r="B17" s="576"/>
      <c r="C17" s="278" t="s">
        <v>202</v>
      </c>
      <c r="D17" s="577"/>
      <c r="E17" s="577"/>
      <c r="F17" s="577"/>
      <c r="G17" s="68"/>
      <c r="H17" s="68"/>
      <c r="I17" s="68"/>
      <c r="J17" s="68"/>
      <c r="K17" s="68"/>
      <c r="L17" s="172"/>
      <c r="M17" s="173"/>
      <c r="N17" s="173"/>
      <c r="O17" s="173"/>
    </row>
    <row r="18" spans="1:15" s="156" customFormat="1" ht="21.75" customHeight="1" thickBot="1">
      <c r="A18" s="576"/>
      <c r="B18" s="576"/>
      <c r="C18" s="278" t="s">
        <v>208</v>
      </c>
      <c r="D18" s="577"/>
      <c r="E18" s="577"/>
      <c r="F18" s="577"/>
      <c r="G18" s="68"/>
      <c r="H18" s="68"/>
      <c r="I18" s="68"/>
      <c r="J18" s="68"/>
      <c r="K18" s="68"/>
      <c r="L18" s="172"/>
      <c r="M18" s="173"/>
      <c r="N18" s="173"/>
      <c r="O18" s="173"/>
    </row>
    <row r="19" spans="1:15" s="156" customFormat="1" ht="21.75" customHeight="1">
      <c r="A19" s="68"/>
      <c r="B19" s="68"/>
      <c r="C19" s="68"/>
      <c r="D19" s="68"/>
      <c r="E19" s="68"/>
      <c r="F19" s="68"/>
      <c r="G19" s="68"/>
      <c r="H19" s="68"/>
      <c r="I19" s="68"/>
      <c r="J19" s="68"/>
      <c r="K19" s="68"/>
      <c r="L19" s="172"/>
      <c r="M19" s="173"/>
      <c r="N19" s="173"/>
      <c r="O19" s="173"/>
    </row>
    <row r="20" spans="1:15" s="95" customFormat="1" ht="16.5" customHeight="1"/>
    <row r="21" spans="1:15" ht="5.25" customHeight="1" thickBot="1"/>
    <row r="22" spans="1:15" ht="48" customHeight="1" thickBot="1">
      <c r="A22" s="868" t="s">
        <v>589</v>
      </c>
      <c r="B22" s="868"/>
      <c r="C22" s="868"/>
      <c r="D22" s="868"/>
      <c r="E22" s="868"/>
      <c r="F22" s="868"/>
      <c r="G22" s="868"/>
      <c r="H22" s="868"/>
      <c r="I22" s="868"/>
      <c r="J22" s="868"/>
    </row>
    <row r="23" spans="1:15" ht="70.349999999999994" customHeight="1" thickBot="1">
      <c r="A23" s="265" t="s">
        <v>219</v>
      </c>
      <c r="B23" s="859" t="s">
        <v>220</v>
      </c>
      <c r="C23" s="864"/>
      <c r="D23" s="860"/>
      <c r="E23" s="266" t="s">
        <v>590</v>
      </c>
      <c r="F23" s="267"/>
      <c r="G23" s="266" t="s">
        <v>591</v>
      </c>
      <c r="H23" s="859"/>
      <c r="I23" s="864"/>
      <c r="J23" s="860"/>
    </row>
    <row r="24" spans="1:15" ht="50.25" customHeight="1" thickBot="1">
      <c r="A24" s="227" t="s">
        <v>592</v>
      </c>
      <c r="B24" s="859" t="s">
        <v>593</v>
      </c>
      <c r="C24" s="864"/>
      <c r="D24" s="864"/>
      <c r="E24" s="864"/>
      <c r="F24" s="864"/>
      <c r="G24" s="864"/>
      <c r="H24" s="864"/>
      <c r="I24" s="864"/>
      <c r="J24" s="860"/>
    </row>
    <row r="25" spans="1:15" ht="50.25" customHeight="1" thickBot="1">
      <c r="A25" s="850" t="s">
        <v>594</v>
      </c>
      <c r="B25" s="268">
        <v>2024</v>
      </c>
      <c r="C25" s="269">
        <v>2025</v>
      </c>
      <c r="D25" s="269">
        <v>2026</v>
      </c>
      <c r="E25" s="269">
        <v>2027</v>
      </c>
      <c r="F25" s="270" t="s">
        <v>93</v>
      </c>
      <c r="G25" s="271" t="s">
        <v>595</v>
      </c>
      <c r="H25" s="871" t="s">
        <v>596</v>
      </c>
      <c r="I25" s="872"/>
      <c r="J25" s="873"/>
    </row>
    <row r="26" spans="1:15" ht="50.25" customHeight="1" thickBot="1">
      <c r="A26" s="851"/>
      <c r="B26" s="474">
        <v>90.4</v>
      </c>
      <c r="C26" s="378">
        <v>0.91</v>
      </c>
      <c r="D26" s="377" t="s">
        <v>597</v>
      </c>
      <c r="E26" s="378">
        <v>0.92</v>
      </c>
      <c r="F26" s="272">
        <v>0.92</v>
      </c>
      <c r="G26" s="272">
        <v>0.92</v>
      </c>
      <c r="H26" s="859" t="s">
        <v>33</v>
      </c>
      <c r="I26" s="864"/>
      <c r="J26" s="860"/>
    </row>
    <row r="27" spans="1:15" ht="52.5" customHeight="1" thickBot="1">
      <c r="A27" s="227"/>
      <c r="B27" s="874" t="s">
        <v>598</v>
      </c>
      <c r="C27" s="875"/>
      <c r="D27" s="875"/>
      <c r="E27" s="875"/>
      <c r="F27" s="875"/>
      <c r="G27" s="875"/>
      <c r="H27" s="875"/>
      <c r="I27" s="875"/>
      <c r="J27" s="876"/>
    </row>
    <row r="28" spans="1:15" s="99" customFormat="1" ht="56.25" customHeight="1" thickBot="1">
      <c r="A28" s="850" t="s">
        <v>238</v>
      </c>
      <c r="B28" s="227" t="s">
        <v>239</v>
      </c>
      <c r="C28" s="265" t="s">
        <v>240</v>
      </c>
      <c r="D28" s="852" t="s">
        <v>241</v>
      </c>
      <c r="E28" s="853"/>
      <c r="F28" s="852" t="s">
        <v>242</v>
      </c>
      <c r="G28" s="853"/>
      <c r="H28" s="228" t="s">
        <v>243</v>
      </c>
      <c r="I28" s="226" t="s">
        <v>244</v>
      </c>
      <c r="J28" s="226" t="s">
        <v>599</v>
      </c>
    </row>
    <row r="29" spans="1:15" ht="120.75" customHeight="1" thickBot="1">
      <c r="A29" s="851"/>
      <c r="B29" s="470">
        <v>0</v>
      </c>
      <c r="C29" s="168">
        <f>+B59</f>
        <v>0</v>
      </c>
      <c r="D29" s="859"/>
      <c r="E29" s="860"/>
      <c r="F29" s="859"/>
      <c r="G29" s="860"/>
      <c r="H29" s="167"/>
      <c r="I29" s="273"/>
      <c r="J29" s="273"/>
    </row>
    <row r="30" spans="1:15" s="99" customFormat="1" ht="45" customHeight="1" thickBot="1">
      <c r="A30" s="850" t="s">
        <v>245</v>
      </c>
      <c r="B30" s="228" t="s">
        <v>239</v>
      </c>
      <c r="C30" s="228" t="s">
        <v>240</v>
      </c>
      <c r="D30" s="852" t="s">
        <v>241</v>
      </c>
      <c r="E30" s="853"/>
      <c r="F30" s="852" t="s">
        <v>242</v>
      </c>
      <c r="G30" s="853"/>
      <c r="H30" s="228" t="s">
        <v>243</v>
      </c>
      <c r="I30" s="226" t="s">
        <v>244</v>
      </c>
      <c r="J30" s="226" t="s">
        <v>599</v>
      </c>
    </row>
    <row r="31" spans="1:15" ht="120.75" customHeight="1" thickBot="1">
      <c r="A31" s="851"/>
      <c r="B31" s="472">
        <v>90.454545454545453</v>
      </c>
      <c r="C31" s="472">
        <v>0</v>
      </c>
      <c r="D31" s="859" t="s">
        <v>600</v>
      </c>
      <c r="E31" s="860"/>
      <c r="F31" s="859" t="s">
        <v>600</v>
      </c>
      <c r="G31" s="860"/>
      <c r="H31" s="167" t="s">
        <v>246</v>
      </c>
      <c r="I31" s="273"/>
      <c r="J31" s="454" t="s">
        <v>601</v>
      </c>
    </row>
    <row r="32" spans="1:15" s="99" customFormat="1" ht="45" customHeight="1" thickBot="1">
      <c r="A32" s="850" t="s">
        <v>248</v>
      </c>
      <c r="B32" s="228" t="s">
        <v>239</v>
      </c>
      <c r="C32" s="228" t="s">
        <v>240</v>
      </c>
      <c r="D32" s="852" t="s">
        <v>241</v>
      </c>
      <c r="E32" s="853"/>
      <c r="F32" s="852" t="s">
        <v>242</v>
      </c>
      <c r="G32" s="853"/>
      <c r="H32" s="228" t="s">
        <v>243</v>
      </c>
      <c r="I32" s="226" t="s">
        <v>244</v>
      </c>
      <c r="J32" s="226" t="s">
        <v>599</v>
      </c>
    </row>
    <row r="33" spans="1:10" ht="120.75" customHeight="1" thickBot="1">
      <c r="A33" s="851"/>
      <c r="B33" s="472">
        <v>90.509090909090901</v>
      </c>
      <c r="C33" s="472">
        <v>90.509090909090901</v>
      </c>
      <c r="D33" s="859" t="s">
        <v>602</v>
      </c>
      <c r="E33" s="860"/>
      <c r="F33" s="859" t="s">
        <v>600</v>
      </c>
      <c r="G33" s="860"/>
      <c r="H33" s="167" t="s">
        <v>246</v>
      </c>
      <c r="I33" s="273"/>
      <c r="J33" s="463" t="s">
        <v>603</v>
      </c>
    </row>
    <row r="34" spans="1:10" s="99" customFormat="1" ht="47.25" customHeight="1" thickBot="1">
      <c r="A34" s="850" t="s">
        <v>251</v>
      </c>
      <c r="B34" s="228" t="s">
        <v>239</v>
      </c>
      <c r="C34" s="225" t="s">
        <v>240</v>
      </c>
      <c r="D34" s="852" t="s">
        <v>241</v>
      </c>
      <c r="E34" s="853"/>
      <c r="F34" s="852" t="s">
        <v>242</v>
      </c>
      <c r="G34" s="853"/>
      <c r="H34" s="228" t="s">
        <v>243</v>
      </c>
      <c r="I34" s="228" t="s">
        <v>244</v>
      </c>
      <c r="J34" s="226" t="s">
        <v>599</v>
      </c>
    </row>
    <row r="35" spans="1:10" ht="120.75" customHeight="1" thickBot="1">
      <c r="A35" s="851"/>
      <c r="B35" s="472">
        <v>90.563636363636348</v>
      </c>
      <c r="C35" s="471"/>
      <c r="D35" s="857"/>
      <c r="E35" s="858"/>
      <c r="F35" s="857"/>
      <c r="G35" s="858"/>
      <c r="H35" s="274"/>
      <c r="I35" s="275"/>
      <c r="J35" s="275"/>
    </row>
    <row r="36" spans="1:10" s="99" customFormat="1" ht="47.25" customHeight="1" thickBot="1">
      <c r="A36" s="850" t="s">
        <v>255</v>
      </c>
      <c r="B36" s="228" t="s">
        <v>239</v>
      </c>
      <c r="C36" s="228" t="s">
        <v>240</v>
      </c>
      <c r="D36" s="852" t="s">
        <v>241</v>
      </c>
      <c r="E36" s="853"/>
      <c r="F36" s="852" t="s">
        <v>242</v>
      </c>
      <c r="G36" s="853"/>
      <c r="H36" s="228" t="s">
        <v>243</v>
      </c>
      <c r="I36" s="226" t="s">
        <v>244</v>
      </c>
      <c r="J36" s="226" t="s">
        <v>599</v>
      </c>
    </row>
    <row r="37" spans="1:10" ht="120.75" customHeight="1" thickBot="1">
      <c r="A37" s="851"/>
      <c r="B37" s="472">
        <v>90.618181818181796</v>
      </c>
      <c r="C37" s="168"/>
      <c r="D37" s="854"/>
      <c r="E37" s="855"/>
      <c r="F37" s="854"/>
      <c r="G37" s="855"/>
      <c r="H37" s="167"/>
      <c r="I37" s="276"/>
      <c r="J37" s="276"/>
    </row>
    <row r="38" spans="1:10" s="99" customFormat="1" ht="48.75" customHeight="1" thickBot="1">
      <c r="A38" s="850" t="s">
        <v>256</v>
      </c>
      <c r="B38" s="228" t="s">
        <v>239</v>
      </c>
      <c r="C38" s="228" t="s">
        <v>240</v>
      </c>
      <c r="D38" s="852" t="s">
        <v>241</v>
      </c>
      <c r="E38" s="853"/>
      <c r="F38" s="852" t="s">
        <v>242</v>
      </c>
      <c r="G38" s="853"/>
      <c r="H38" s="228" t="s">
        <v>243</v>
      </c>
      <c r="I38" s="226" t="s">
        <v>244</v>
      </c>
      <c r="J38" s="226" t="s">
        <v>599</v>
      </c>
    </row>
    <row r="39" spans="1:10" ht="120.75" customHeight="1" thickBot="1">
      <c r="A39" s="851"/>
      <c r="B39" s="472">
        <v>90.672727272727244</v>
      </c>
      <c r="C39" s="169"/>
      <c r="D39" s="854"/>
      <c r="E39" s="855"/>
      <c r="F39" s="854"/>
      <c r="G39" s="855"/>
      <c r="H39" s="167"/>
      <c r="I39" s="276"/>
      <c r="J39" s="276"/>
    </row>
    <row r="40" spans="1:10" ht="46.5" customHeight="1" thickBot="1">
      <c r="A40" s="850" t="s">
        <v>257</v>
      </c>
      <c r="B40" s="265" t="s">
        <v>239</v>
      </c>
      <c r="C40" s="265" t="s">
        <v>240</v>
      </c>
      <c r="D40" s="852" t="s">
        <v>241</v>
      </c>
      <c r="E40" s="853"/>
      <c r="F40" s="852" t="s">
        <v>242</v>
      </c>
      <c r="G40" s="853"/>
      <c r="H40" s="228" t="s">
        <v>243</v>
      </c>
      <c r="I40" s="226" t="s">
        <v>244</v>
      </c>
      <c r="J40" s="226" t="s">
        <v>599</v>
      </c>
    </row>
    <row r="41" spans="1:10" ht="120.75" customHeight="1" thickBot="1">
      <c r="A41" s="851"/>
      <c r="B41" s="472">
        <v>90.727272727272691</v>
      </c>
      <c r="C41" s="169"/>
      <c r="D41" s="854"/>
      <c r="E41" s="856"/>
      <c r="F41" s="854"/>
      <c r="G41" s="855"/>
      <c r="H41" s="167"/>
      <c r="I41" s="276"/>
      <c r="J41" s="276"/>
    </row>
    <row r="42" spans="1:10" ht="48.75" customHeight="1" thickBot="1">
      <c r="A42" s="850" t="s">
        <v>258</v>
      </c>
      <c r="B42" s="265" t="s">
        <v>239</v>
      </c>
      <c r="C42" s="265" t="s">
        <v>240</v>
      </c>
      <c r="D42" s="852" t="s">
        <v>241</v>
      </c>
      <c r="E42" s="853"/>
      <c r="F42" s="852" t="s">
        <v>242</v>
      </c>
      <c r="G42" s="853"/>
      <c r="H42" s="228" t="s">
        <v>243</v>
      </c>
      <c r="I42" s="226" t="s">
        <v>244</v>
      </c>
      <c r="J42" s="226" t="s">
        <v>599</v>
      </c>
    </row>
    <row r="43" spans="1:10" ht="120.75" customHeight="1" thickBot="1">
      <c r="A43" s="851"/>
      <c r="B43" s="472">
        <v>90.781818181818139</v>
      </c>
      <c r="C43" s="169"/>
      <c r="D43" s="854"/>
      <c r="E43" s="856"/>
      <c r="F43" s="854"/>
      <c r="G43" s="855"/>
      <c r="H43" s="277"/>
      <c r="I43" s="167"/>
      <c r="J43" s="276"/>
    </row>
    <row r="44" spans="1:10" ht="42.75" customHeight="1" thickBot="1">
      <c r="A44" s="850" t="s">
        <v>259</v>
      </c>
      <c r="B44" s="265" t="s">
        <v>239</v>
      </c>
      <c r="C44" s="265" t="s">
        <v>240</v>
      </c>
      <c r="D44" s="852" t="s">
        <v>241</v>
      </c>
      <c r="E44" s="853"/>
      <c r="F44" s="852" t="s">
        <v>242</v>
      </c>
      <c r="G44" s="853"/>
      <c r="H44" s="228" t="s">
        <v>243</v>
      </c>
      <c r="I44" s="226" t="s">
        <v>244</v>
      </c>
      <c r="J44" s="226" t="s">
        <v>599</v>
      </c>
    </row>
    <row r="45" spans="1:10" ht="120.75" customHeight="1" thickBot="1">
      <c r="A45" s="851"/>
      <c r="B45" s="472">
        <v>90.836363636363586</v>
      </c>
      <c r="C45" s="169"/>
      <c r="D45" s="854"/>
      <c r="E45" s="855"/>
      <c r="F45" s="854"/>
      <c r="G45" s="855"/>
      <c r="H45" s="167"/>
      <c r="I45" s="167"/>
      <c r="J45" s="167"/>
    </row>
    <row r="46" spans="1:10" ht="45" customHeight="1" thickBot="1">
      <c r="A46" s="850" t="s">
        <v>260</v>
      </c>
      <c r="B46" s="265" t="s">
        <v>239</v>
      </c>
      <c r="C46" s="265" t="s">
        <v>240</v>
      </c>
      <c r="D46" s="852" t="s">
        <v>241</v>
      </c>
      <c r="E46" s="853"/>
      <c r="F46" s="852" t="s">
        <v>242</v>
      </c>
      <c r="G46" s="853"/>
      <c r="H46" s="228" t="s">
        <v>243</v>
      </c>
      <c r="I46" s="226" t="s">
        <v>244</v>
      </c>
      <c r="J46" s="226" t="s">
        <v>599</v>
      </c>
    </row>
    <row r="47" spans="1:10" ht="120.75" customHeight="1" thickBot="1">
      <c r="A47" s="851"/>
      <c r="B47" s="472">
        <v>90.890909090909034</v>
      </c>
      <c r="C47" s="169"/>
      <c r="D47" s="854"/>
      <c r="E47" s="855"/>
      <c r="F47" s="854"/>
      <c r="G47" s="855"/>
      <c r="H47" s="167"/>
      <c r="I47" s="276"/>
      <c r="J47" s="276"/>
    </row>
    <row r="48" spans="1:10" ht="46.5" customHeight="1" thickBot="1">
      <c r="A48" s="850" t="s">
        <v>261</v>
      </c>
      <c r="B48" s="265" t="s">
        <v>239</v>
      </c>
      <c r="C48" s="265" t="s">
        <v>240</v>
      </c>
      <c r="D48" s="852" t="s">
        <v>241</v>
      </c>
      <c r="E48" s="853"/>
      <c r="F48" s="852" t="s">
        <v>242</v>
      </c>
      <c r="G48" s="853"/>
      <c r="H48" s="228" t="s">
        <v>243</v>
      </c>
      <c r="I48" s="226" t="s">
        <v>244</v>
      </c>
      <c r="J48" s="226" t="s">
        <v>599</v>
      </c>
    </row>
    <row r="49" spans="1:13" ht="120.75" customHeight="1" thickBot="1">
      <c r="A49" s="851"/>
      <c r="B49" s="472">
        <v>90.945454545454481</v>
      </c>
      <c r="C49" s="169"/>
      <c r="D49" s="854"/>
      <c r="E49" s="855"/>
      <c r="F49" s="856"/>
      <c r="G49" s="856"/>
      <c r="H49" s="167"/>
      <c r="I49" s="167"/>
      <c r="J49" s="167"/>
    </row>
    <row r="50" spans="1:13" ht="48.75" customHeight="1" thickBot="1">
      <c r="A50" s="850" t="s">
        <v>262</v>
      </c>
      <c r="B50" s="265" t="s">
        <v>239</v>
      </c>
      <c r="C50" s="265" t="s">
        <v>240</v>
      </c>
      <c r="D50" s="852" t="s">
        <v>241</v>
      </c>
      <c r="E50" s="853"/>
      <c r="F50" s="852" t="s">
        <v>242</v>
      </c>
      <c r="G50" s="853"/>
      <c r="H50" s="228" t="s">
        <v>243</v>
      </c>
      <c r="I50" s="226" t="s">
        <v>244</v>
      </c>
      <c r="J50" s="226" t="s">
        <v>599</v>
      </c>
    </row>
    <row r="51" spans="1:13" ht="120.75" customHeight="1" thickBot="1">
      <c r="A51" s="851"/>
      <c r="B51" s="473">
        <v>90.999999999999929</v>
      </c>
      <c r="C51" s="169"/>
      <c r="D51" s="854"/>
      <c r="E51" s="855"/>
      <c r="F51" s="854"/>
      <c r="G51" s="855"/>
      <c r="H51" s="167"/>
      <c r="I51" s="167"/>
      <c r="J51" s="167"/>
    </row>
    <row r="55" spans="1:13" ht="18">
      <c r="A55" s="124" t="s">
        <v>604</v>
      </c>
    </row>
    <row r="56" spans="1:13" ht="57.75" customHeight="1">
      <c r="A56" s="106"/>
    </row>
    <row r="58" spans="1:13" ht="24">
      <c r="A58" s="849" t="s">
        <v>605</v>
      </c>
      <c r="B58" s="107" t="s">
        <v>191</v>
      </c>
      <c r="C58" s="107" t="s">
        <v>192</v>
      </c>
      <c r="D58" s="107" t="s">
        <v>193</v>
      </c>
      <c r="E58" s="107" t="s">
        <v>194</v>
      </c>
      <c r="F58" s="107" t="s">
        <v>198</v>
      </c>
      <c r="G58" s="107" t="s">
        <v>199</v>
      </c>
      <c r="H58" s="107" t="s">
        <v>200</v>
      </c>
      <c r="I58" s="107" t="s">
        <v>201</v>
      </c>
      <c r="J58" s="107" t="s">
        <v>204</v>
      </c>
      <c r="K58" s="107" t="s">
        <v>205</v>
      </c>
      <c r="L58" s="107" t="s">
        <v>206</v>
      </c>
      <c r="M58" s="107" t="s">
        <v>207</v>
      </c>
    </row>
    <row r="59" spans="1:13" ht="24.75" customHeight="1">
      <c r="A59" s="849"/>
      <c r="B59" s="108"/>
      <c r="C59" s="108"/>
      <c r="D59" s="108"/>
      <c r="E59" s="108"/>
      <c r="F59" s="108"/>
      <c r="G59" s="108"/>
      <c r="H59" s="108"/>
      <c r="I59" s="108"/>
      <c r="J59" s="108"/>
      <c r="K59" s="108"/>
      <c r="L59" s="108"/>
      <c r="M59" s="108"/>
    </row>
    <row r="60" spans="1:13" ht="24.75" customHeight="1">
      <c r="B60" s="77"/>
      <c r="C60" s="77"/>
      <c r="D60" s="77"/>
      <c r="E60" s="77"/>
      <c r="F60" s="77"/>
      <c r="G60" s="77"/>
    </row>
    <row r="61" spans="1:13" s="98" customFormat="1" ht="30" customHeight="1">
      <c r="A61" s="68"/>
      <c r="B61" s="68"/>
      <c r="C61" s="68"/>
      <c r="D61" s="68"/>
      <c r="E61" s="68"/>
      <c r="F61" s="68"/>
      <c r="G61" s="68"/>
      <c r="H61" s="68"/>
      <c r="I61" s="68"/>
    </row>
    <row r="62" spans="1:13" ht="15" thickBot="1"/>
    <row r="63" spans="1:13" ht="44.25" customHeight="1" thickBot="1">
      <c r="A63" s="878" t="s">
        <v>606</v>
      </c>
      <c r="B63" s="284" t="s">
        <v>607</v>
      </c>
      <c r="C63" s="285"/>
      <c r="D63" s="877" t="s">
        <v>608</v>
      </c>
      <c r="E63" s="284" t="s">
        <v>607</v>
      </c>
      <c r="F63" s="285"/>
      <c r="G63" s="877" t="s">
        <v>609</v>
      </c>
      <c r="H63" s="284" t="s">
        <v>610</v>
      </c>
      <c r="I63" s="574"/>
      <c r="J63" s="574"/>
    </row>
    <row r="64" spans="1:13" ht="15" thickBot="1">
      <c r="A64" s="878"/>
      <c r="B64" s="284" t="s">
        <v>611</v>
      </c>
      <c r="C64" s="285"/>
      <c r="D64" s="877"/>
      <c r="E64" s="284" t="s">
        <v>611</v>
      </c>
      <c r="F64" s="285"/>
      <c r="G64" s="877"/>
      <c r="H64" s="284" t="s">
        <v>612</v>
      </c>
      <c r="I64" s="574"/>
      <c r="J64" s="574"/>
    </row>
    <row r="65" spans="1:10" ht="15" thickBot="1">
      <c r="A65" s="878"/>
      <c r="B65" s="284" t="s">
        <v>613</v>
      </c>
      <c r="C65" s="285"/>
      <c r="D65" s="877"/>
      <c r="E65" s="284" t="s">
        <v>613</v>
      </c>
      <c r="F65" s="285"/>
      <c r="G65" s="877"/>
      <c r="H65" s="284" t="s">
        <v>614</v>
      </c>
      <c r="I65" s="574"/>
      <c r="J65" s="574"/>
    </row>
    <row r="66" spans="1:10" ht="39.75" customHeight="1" thickBot="1">
      <c r="A66" s="878"/>
      <c r="B66" s="284" t="s">
        <v>607</v>
      </c>
      <c r="C66" s="285"/>
      <c r="D66" s="877"/>
      <c r="E66" s="284" t="s">
        <v>607</v>
      </c>
      <c r="F66" s="285"/>
      <c r="G66" s="877"/>
      <c r="H66" s="284" t="s">
        <v>610</v>
      </c>
      <c r="I66" s="574"/>
      <c r="J66" s="574"/>
    </row>
    <row r="67" spans="1:10" ht="15" thickBot="1">
      <c r="A67" s="878"/>
      <c r="B67" s="284" t="s">
        <v>611</v>
      </c>
      <c r="C67" s="285"/>
      <c r="D67" s="877"/>
      <c r="E67" s="284" t="s">
        <v>611</v>
      </c>
      <c r="F67" s="285"/>
      <c r="G67" s="877"/>
      <c r="H67" s="284" t="s">
        <v>612</v>
      </c>
      <c r="I67" s="574"/>
      <c r="J67" s="574"/>
    </row>
    <row r="68" spans="1:10" ht="15" thickBot="1">
      <c r="A68" s="878"/>
      <c r="B68" s="284" t="s">
        <v>613</v>
      </c>
      <c r="C68" s="285"/>
      <c r="D68" s="877"/>
      <c r="E68" s="284" t="s">
        <v>613</v>
      </c>
      <c r="F68" s="285"/>
      <c r="G68" s="877"/>
      <c r="H68" s="284" t="s">
        <v>614</v>
      </c>
      <c r="I68" s="574"/>
      <c r="J68" s="574"/>
    </row>
  </sheetData>
  <mergeCells count="90">
    <mergeCell ref="D63:D68"/>
    <mergeCell ref="A63:A68"/>
    <mergeCell ref="G63:G68"/>
    <mergeCell ref="I63:J63"/>
    <mergeCell ref="I64:J64"/>
    <mergeCell ref="I65:J65"/>
    <mergeCell ref="I66:J66"/>
    <mergeCell ref="I67:J67"/>
    <mergeCell ref="I68:J68"/>
    <mergeCell ref="D29:E29"/>
    <mergeCell ref="F29:G29"/>
    <mergeCell ref="A25:A26"/>
    <mergeCell ref="H25:J25"/>
    <mergeCell ref="H26:J26"/>
    <mergeCell ref="B27:J27"/>
    <mergeCell ref="A28:A29"/>
    <mergeCell ref="D28:E28"/>
    <mergeCell ref="F28:G28"/>
    <mergeCell ref="A1:A4"/>
    <mergeCell ref="B24:J24"/>
    <mergeCell ref="A7:A10"/>
    <mergeCell ref="H23:J23"/>
    <mergeCell ref="A12:A14"/>
    <mergeCell ref="A16:B18"/>
    <mergeCell ref="B1:H1"/>
    <mergeCell ref="B2:H2"/>
    <mergeCell ref="B3:H3"/>
    <mergeCell ref="D16:F16"/>
    <mergeCell ref="D17:F17"/>
    <mergeCell ref="D18:F18"/>
    <mergeCell ref="B23:D23"/>
    <mergeCell ref="A22:J22"/>
    <mergeCell ref="B7:J10"/>
    <mergeCell ref="B4:H4"/>
    <mergeCell ref="A32:A33"/>
    <mergeCell ref="D32:E32"/>
    <mergeCell ref="F32:G32"/>
    <mergeCell ref="D33:E33"/>
    <mergeCell ref="F33:G33"/>
    <mergeCell ref="A30:A31"/>
    <mergeCell ref="D30:E30"/>
    <mergeCell ref="F30:G30"/>
    <mergeCell ref="D31:E31"/>
    <mergeCell ref="F31:G31"/>
    <mergeCell ref="A36:A37"/>
    <mergeCell ref="D36:E36"/>
    <mergeCell ref="F36:G36"/>
    <mergeCell ref="D37:E37"/>
    <mergeCell ref="F37:G37"/>
    <mergeCell ref="A34:A35"/>
    <mergeCell ref="D34:E34"/>
    <mergeCell ref="F34:G34"/>
    <mergeCell ref="D35:E35"/>
    <mergeCell ref="F35:G35"/>
    <mergeCell ref="A40:A41"/>
    <mergeCell ref="D40:E40"/>
    <mergeCell ref="F40:G40"/>
    <mergeCell ref="D41:E41"/>
    <mergeCell ref="F41:G41"/>
    <mergeCell ref="A38:A39"/>
    <mergeCell ref="D38:E38"/>
    <mergeCell ref="F38:G38"/>
    <mergeCell ref="D39:E39"/>
    <mergeCell ref="F39:G39"/>
    <mergeCell ref="A44:A45"/>
    <mergeCell ref="D44:E44"/>
    <mergeCell ref="F44:G44"/>
    <mergeCell ref="D45:E45"/>
    <mergeCell ref="F45:G45"/>
    <mergeCell ref="A42:A43"/>
    <mergeCell ref="D42:E42"/>
    <mergeCell ref="F42:G42"/>
    <mergeCell ref="D43:E43"/>
    <mergeCell ref="F43:G43"/>
    <mergeCell ref="A58:A59"/>
    <mergeCell ref="A46:A47"/>
    <mergeCell ref="D46:E46"/>
    <mergeCell ref="F46:G46"/>
    <mergeCell ref="D47:E47"/>
    <mergeCell ref="F47:G47"/>
    <mergeCell ref="A48:A49"/>
    <mergeCell ref="D48:E48"/>
    <mergeCell ref="F48:G48"/>
    <mergeCell ref="D49:E49"/>
    <mergeCell ref="F49:G49"/>
    <mergeCell ref="A50:A51"/>
    <mergeCell ref="D50:E50"/>
    <mergeCell ref="F50:G50"/>
    <mergeCell ref="D51:E51"/>
    <mergeCell ref="F51:G51"/>
  </mergeCells>
  <hyperlinks>
    <hyperlink ref="J33" r:id="rId1" xr:uid="{1C8F4F00-B3C6-41AB-9325-0EE111D27E57}"/>
  </hyperlinks>
  <pageMargins left="0.25" right="0.25" top="0.75" bottom="0.75" header="0.3" footer="0.3"/>
  <pageSetup scale="21" orientation="landscape" r:id="rId2"/>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52E3955-10F7-4770-8A91-5F4747E11A48}">
          <x14:formula1>
            <xm:f>Listas!$B$2:$B$4</xm:f>
          </x14:formula1>
          <xm:sqref>H26:J26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52B6-A15E-447C-AAF8-2BD3EC4632CA}">
  <sheetPr>
    <tabColor rgb="FFFFC000"/>
  </sheetPr>
  <dimension ref="A1:BJ149"/>
  <sheetViews>
    <sheetView topLeftCell="A123" zoomScale="55" zoomScaleNormal="55" workbookViewId="0">
      <selection activeCell="C169" sqref="C169"/>
    </sheetView>
  </sheetViews>
  <sheetFormatPr defaultColWidth="10.7109375" defaultRowHeight="14.1"/>
  <cols>
    <col min="1" max="1" width="25.42578125" style="154" customWidth="1"/>
    <col min="2" max="2" width="29.7109375" style="154" customWidth="1"/>
    <col min="3" max="3" width="21.42578125" style="154" customWidth="1"/>
    <col min="4" max="4" width="21.7109375" style="154" customWidth="1"/>
    <col min="5" max="5" width="20.7109375" style="154" bestFit="1" customWidth="1"/>
    <col min="6" max="6" width="21.7109375" style="154" customWidth="1"/>
    <col min="7" max="7" width="20.7109375" style="154" bestFit="1" customWidth="1"/>
    <col min="8" max="8" width="21.42578125" style="154" customWidth="1"/>
    <col min="9" max="9" width="20.7109375" style="154" bestFit="1" customWidth="1"/>
    <col min="10" max="10" width="22.28515625" style="154" customWidth="1"/>
    <col min="11" max="11" width="20.7109375" style="154" bestFit="1" customWidth="1"/>
    <col min="12" max="12" width="23" style="154" customWidth="1"/>
    <col min="13" max="13" width="20.7109375" style="154" bestFit="1" customWidth="1"/>
    <col min="14" max="14" width="22.28515625" style="154" customWidth="1"/>
    <col min="15" max="15" width="20.7109375" style="154" bestFit="1" customWidth="1"/>
    <col min="16" max="17" width="20.42578125" style="154" customWidth="1"/>
    <col min="18" max="18" width="17.28515625" style="154" bestFit="1" customWidth="1"/>
    <col min="19" max="19" width="20.7109375" style="154" bestFit="1" customWidth="1"/>
    <col min="20" max="20" width="21.140625" style="154" customWidth="1"/>
    <col min="21" max="21" width="20.7109375" style="154" bestFit="1" customWidth="1"/>
    <col min="22" max="22" width="19.7109375" style="154" bestFit="1" customWidth="1"/>
    <col min="23" max="23" width="21.7109375" style="154" customWidth="1"/>
    <col min="24" max="24" width="17.28515625" style="154" bestFit="1" customWidth="1"/>
    <col min="25" max="25" width="20.7109375" style="154" bestFit="1" customWidth="1"/>
    <col min="26" max="26" width="20.42578125" style="154" customWidth="1"/>
    <col min="27" max="27" width="17.42578125" style="154" customWidth="1"/>
    <col min="28" max="28" width="19.7109375" style="154" bestFit="1" customWidth="1"/>
    <col min="29" max="29" width="22.7109375" style="154" customWidth="1"/>
    <col min="30" max="30" width="17" style="154" customWidth="1"/>
    <col min="31" max="31" width="19.7109375" style="154" bestFit="1" customWidth="1"/>
    <col min="32" max="32" width="22" style="154" customWidth="1"/>
    <col min="33" max="36" width="20.42578125" style="154" bestFit="1" customWidth="1"/>
    <col min="37" max="16384" width="10.7109375" style="154"/>
  </cols>
  <sheetData>
    <row r="1" spans="1:62" s="68" customFormat="1" ht="20.25" customHeight="1">
      <c r="A1" s="861"/>
      <c r="B1" s="892" t="s">
        <v>615</v>
      </c>
      <c r="C1" s="893"/>
      <c r="D1" s="893"/>
      <c r="E1" s="893"/>
      <c r="F1" s="893"/>
      <c r="G1" s="893"/>
      <c r="H1" s="893"/>
      <c r="I1" s="893"/>
      <c r="J1" s="893"/>
      <c r="K1" s="893"/>
      <c r="L1" s="893"/>
      <c r="M1" s="893"/>
      <c r="N1" s="893"/>
      <c r="O1" s="893"/>
      <c r="P1" s="893"/>
      <c r="Q1" s="893"/>
      <c r="R1" s="893"/>
      <c r="S1" s="893"/>
      <c r="T1" s="893"/>
      <c r="U1" s="893"/>
      <c r="V1" s="893"/>
      <c r="W1" s="893"/>
      <c r="X1" s="893"/>
      <c r="Y1" s="893"/>
      <c r="Z1" s="893"/>
      <c r="AA1" s="893"/>
      <c r="AB1" s="893"/>
      <c r="AC1" s="893"/>
      <c r="AD1" s="893"/>
      <c r="AE1" s="893"/>
      <c r="AF1" s="89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row>
    <row r="2" spans="1:62" s="68" customFormat="1" ht="18.75" customHeight="1">
      <c r="A2" s="862"/>
      <c r="B2" s="895"/>
      <c r="C2" s="896"/>
      <c r="D2" s="896"/>
      <c r="E2" s="896"/>
      <c r="F2" s="896"/>
      <c r="G2" s="896"/>
      <c r="H2" s="896"/>
      <c r="I2" s="896"/>
      <c r="J2" s="896"/>
      <c r="K2" s="896"/>
      <c r="L2" s="896"/>
      <c r="M2" s="896"/>
      <c r="N2" s="896"/>
      <c r="O2" s="896"/>
      <c r="P2" s="896"/>
      <c r="Q2" s="896"/>
      <c r="R2" s="896"/>
      <c r="S2" s="896"/>
      <c r="T2" s="896"/>
      <c r="U2" s="896"/>
      <c r="V2" s="896"/>
      <c r="W2" s="896"/>
      <c r="X2" s="896"/>
      <c r="Y2" s="896"/>
      <c r="Z2" s="896"/>
      <c r="AA2" s="896"/>
      <c r="AB2" s="896"/>
      <c r="AC2" s="896"/>
      <c r="AD2" s="896"/>
      <c r="AE2" s="896"/>
      <c r="AF2" s="897"/>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row>
    <row r="3" spans="1:62" s="68" customFormat="1" ht="14.25" customHeight="1">
      <c r="A3" s="862"/>
      <c r="B3" s="895"/>
      <c r="C3" s="896"/>
      <c r="D3" s="896"/>
      <c r="E3" s="896"/>
      <c r="F3" s="896"/>
      <c r="G3" s="896"/>
      <c r="H3" s="896"/>
      <c r="I3" s="896"/>
      <c r="J3" s="896"/>
      <c r="K3" s="896"/>
      <c r="L3" s="896"/>
      <c r="M3" s="896"/>
      <c r="N3" s="896"/>
      <c r="O3" s="896"/>
      <c r="P3" s="896"/>
      <c r="Q3" s="896"/>
      <c r="R3" s="896"/>
      <c r="S3" s="896"/>
      <c r="T3" s="896"/>
      <c r="U3" s="896"/>
      <c r="V3" s="896"/>
      <c r="W3" s="896"/>
      <c r="X3" s="896"/>
      <c r="Y3" s="896"/>
      <c r="Z3" s="896"/>
      <c r="AA3" s="896"/>
      <c r="AB3" s="896"/>
      <c r="AC3" s="896"/>
      <c r="AD3" s="896"/>
      <c r="AE3" s="896"/>
      <c r="AF3" s="897"/>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row>
    <row r="4" spans="1:62" s="68" customFormat="1" ht="33" customHeight="1" thickBot="1">
      <c r="A4" s="863"/>
      <c r="B4" s="898"/>
      <c r="C4" s="899"/>
      <c r="D4" s="899"/>
      <c r="E4" s="899"/>
      <c r="F4" s="899"/>
      <c r="G4" s="899"/>
      <c r="H4" s="899"/>
      <c r="I4" s="899"/>
      <c r="J4" s="899"/>
      <c r="K4" s="899"/>
      <c r="L4" s="899"/>
      <c r="M4" s="899"/>
      <c r="N4" s="899"/>
      <c r="O4" s="899"/>
      <c r="P4" s="899"/>
      <c r="Q4" s="899"/>
      <c r="R4" s="899"/>
      <c r="S4" s="899"/>
      <c r="T4" s="899"/>
      <c r="U4" s="899"/>
      <c r="V4" s="899"/>
      <c r="W4" s="899"/>
      <c r="X4" s="899"/>
      <c r="Y4" s="899"/>
      <c r="Z4" s="899"/>
      <c r="AA4" s="899"/>
      <c r="AB4" s="899"/>
      <c r="AC4" s="899"/>
      <c r="AD4" s="899"/>
      <c r="AE4" s="899"/>
      <c r="AF4" s="900"/>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row>
    <row r="5" spans="1:62" s="68" customFormat="1">
      <c r="B5" s="175"/>
      <c r="C5" s="175"/>
      <c r="D5" s="175"/>
      <c r="E5" s="175"/>
      <c r="F5" s="175"/>
      <c r="G5" s="175"/>
      <c r="H5" s="175"/>
      <c r="I5" s="175"/>
      <c r="J5" s="175"/>
      <c r="K5" s="174"/>
      <c r="L5" s="174"/>
      <c r="M5" s="174"/>
      <c r="N5" s="174"/>
      <c r="O5" s="17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row>
    <row r="6" spans="1:62" s="68" customFormat="1" ht="9" customHeight="1">
      <c r="A6" s="72"/>
      <c r="B6" s="175"/>
      <c r="C6" s="175"/>
      <c r="D6" s="175"/>
      <c r="E6" s="175"/>
      <c r="F6" s="175"/>
      <c r="G6" s="175"/>
      <c r="H6" s="175"/>
      <c r="I6" s="175"/>
      <c r="J6" s="175"/>
      <c r="K6" s="175"/>
      <c r="L6" s="175"/>
      <c r="M6" s="175"/>
      <c r="N6" s="175"/>
      <c r="O6" s="175"/>
      <c r="P6" s="69"/>
      <c r="Q6" s="69"/>
      <c r="R6" s="70"/>
      <c r="S6" s="70"/>
      <c r="T6" s="69"/>
      <c r="U6" s="69"/>
      <c r="V6" s="69"/>
      <c r="W6" s="154"/>
      <c r="X6" s="71"/>
      <c r="Y6" s="71"/>
      <c r="Z6" s="71"/>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row>
    <row r="7" spans="1:62" s="68" customFormat="1" ht="15" customHeight="1" thickBot="1">
      <c r="A7" s="73"/>
      <c r="B7" s="175"/>
      <c r="C7" s="175"/>
      <c r="D7" s="175"/>
      <c r="E7" s="175"/>
      <c r="F7" s="175"/>
      <c r="G7" s="175"/>
      <c r="H7" s="175"/>
      <c r="I7" s="175"/>
      <c r="J7" s="175"/>
      <c r="K7" s="175"/>
      <c r="L7" s="175"/>
      <c r="M7" s="175"/>
      <c r="N7" s="175"/>
      <c r="O7" s="175"/>
      <c r="P7" s="69"/>
      <c r="Q7" s="69"/>
      <c r="R7" s="70"/>
      <c r="S7" s="70"/>
      <c r="T7" s="69"/>
      <c r="U7" s="69"/>
      <c r="V7" s="69"/>
      <c r="W7" s="154"/>
      <c r="X7" s="71"/>
      <c r="Y7" s="71"/>
      <c r="Z7" s="230"/>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row>
    <row r="8" spans="1:62" s="68" customFormat="1" ht="15" customHeight="1" thickBot="1">
      <c r="A8" s="865" t="s">
        <v>588</v>
      </c>
      <c r="B8" s="903" t="s">
        <v>616</v>
      </c>
      <c r="C8" s="904"/>
      <c r="D8" s="904"/>
      <c r="E8" s="904"/>
      <c r="F8" s="904"/>
      <c r="G8" s="904"/>
      <c r="H8" s="904"/>
      <c r="I8" s="904"/>
      <c r="J8" s="904"/>
      <c r="K8" s="904"/>
      <c r="L8" s="904"/>
      <c r="M8" s="904"/>
      <c r="N8" s="904"/>
      <c r="O8" s="904"/>
      <c r="P8" s="904"/>
      <c r="Q8" s="904"/>
      <c r="R8" s="904"/>
      <c r="S8" s="904"/>
      <c r="T8" s="904"/>
      <c r="U8" s="904"/>
      <c r="V8" s="904"/>
      <c r="W8" s="904"/>
      <c r="X8" s="904"/>
      <c r="Y8" s="904"/>
      <c r="Z8" s="904"/>
      <c r="AA8" s="905"/>
      <c r="AB8" s="299"/>
      <c r="AC8" s="901" t="s">
        <v>121</v>
      </c>
      <c r="AD8" s="902"/>
      <c r="AE8" s="298"/>
      <c r="AF8" s="127"/>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row>
    <row r="9" spans="1:62" s="68" customFormat="1" ht="15" customHeight="1" thickBot="1">
      <c r="A9" s="866"/>
      <c r="B9" s="906"/>
      <c r="C9" s="907"/>
      <c r="D9" s="907"/>
      <c r="E9" s="907"/>
      <c r="F9" s="907"/>
      <c r="G9" s="907"/>
      <c r="H9" s="907"/>
      <c r="I9" s="907"/>
      <c r="J9" s="907"/>
      <c r="K9" s="907"/>
      <c r="L9" s="907"/>
      <c r="M9" s="907"/>
      <c r="N9" s="907"/>
      <c r="O9" s="907"/>
      <c r="P9" s="907"/>
      <c r="Q9" s="907"/>
      <c r="R9" s="907"/>
      <c r="S9" s="907"/>
      <c r="T9" s="907"/>
      <c r="U9" s="907"/>
      <c r="V9" s="907"/>
      <c r="W9" s="907"/>
      <c r="X9" s="907"/>
      <c r="Y9" s="907"/>
      <c r="Z9" s="907"/>
      <c r="AA9" s="908"/>
      <c r="AB9" s="308"/>
      <c r="AC9" s="901" t="s">
        <v>122</v>
      </c>
      <c r="AD9" s="902"/>
      <c r="AE9" s="298"/>
      <c r="AF9" s="127"/>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row>
    <row r="10" spans="1:62" s="68" customFormat="1" ht="15" customHeight="1" thickBot="1">
      <c r="A10" s="866"/>
      <c r="B10" s="906"/>
      <c r="C10" s="907"/>
      <c r="D10" s="907"/>
      <c r="E10" s="907"/>
      <c r="F10" s="907"/>
      <c r="G10" s="907"/>
      <c r="H10" s="907"/>
      <c r="I10" s="907"/>
      <c r="J10" s="907"/>
      <c r="K10" s="907"/>
      <c r="L10" s="907"/>
      <c r="M10" s="907"/>
      <c r="N10" s="907"/>
      <c r="O10" s="907"/>
      <c r="P10" s="907"/>
      <c r="Q10" s="907"/>
      <c r="R10" s="907"/>
      <c r="S10" s="907"/>
      <c r="T10" s="907"/>
      <c r="U10" s="907"/>
      <c r="V10" s="907"/>
      <c r="W10" s="907"/>
      <c r="X10" s="907"/>
      <c r="Y10" s="907"/>
      <c r="Z10" s="907"/>
      <c r="AA10" s="908"/>
      <c r="AB10" s="308"/>
      <c r="AC10" s="901" t="s">
        <v>586</v>
      </c>
      <c r="AD10" s="902"/>
      <c r="AE10" s="298"/>
      <c r="AF10" s="127"/>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row>
    <row r="11" spans="1:62" s="68" customFormat="1" ht="15" customHeight="1" thickBot="1">
      <c r="A11" s="867"/>
      <c r="B11" s="909"/>
      <c r="C11" s="910"/>
      <c r="D11" s="910"/>
      <c r="E11" s="910"/>
      <c r="F11" s="910"/>
      <c r="G11" s="910"/>
      <c r="H11" s="910"/>
      <c r="I11" s="910"/>
      <c r="J11" s="910"/>
      <c r="K11" s="910"/>
      <c r="L11" s="910"/>
      <c r="M11" s="910"/>
      <c r="N11" s="910"/>
      <c r="O11" s="910"/>
      <c r="P11" s="910"/>
      <c r="Q11" s="910"/>
      <c r="R11" s="910"/>
      <c r="S11" s="910"/>
      <c r="T11" s="910"/>
      <c r="U11" s="910"/>
      <c r="V11" s="910"/>
      <c r="W11" s="910"/>
      <c r="X11" s="910"/>
      <c r="Y11" s="910"/>
      <c r="Z11" s="910"/>
      <c r="AA11" s="911"/>
      <c r="AB11" s="300"/>
      <c r="AC11" s="901" t="s">
        <v>189</v>
      </c>
      <c r="AD11" s="902"/>
      <c r="AE11" s="298"/>
      <c r="AF11" s="127"/>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row>
    <row r="12" spans="1:62" s="68" customFormat="1" ht="9" customHeight="1">
      <c r="A12" s="81"/>
      <c r="B12" s="231"/>
      <c r="C12" s="231"/>
      <c r="D12" s="231"/>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row>
    <row r="13" spans="1:62" s="95" customFormat="1" ht="16.5" customHeight="1" thickBot="1">
      <c r="C13" s="177"/>
      <c r="D13" s="177"/>
      <c r="E13" s="177"/>
      <c r="F13" s="177"/>
      <c r="G13" s="177"/>
      <c r="H13" s="177"/>
      <c r="I13" s="177"/>
      <c r="J13" s="177"/>
      <c r="K13" s="176"/>
      <c r="L13" s="176"/>
      <c r="M13" s="176"/>
      <c r="N13" s="176"/>
      <c r="O13" s="176"/>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row>
    <row r="14" spans="1:62" s="156" customFormat="1" ht="21.75" customHeight="1" thickBot="1">
      <c r="A14" s="571" t="s">
        <v>190</v>
      </c>
      <c r="B14" s="279" t="s">
        <v>191</v>
      </c>
      <c r="C14" s="232"/>
      <c r="D14" s="279" t="s">
        <v>192</v>
      </c>
      <c r="E14" s="233"/>
      <c r="F14" s="279" t="s">
        <v>193</v>
      </c>
      <c r="G14" s="233"/>
      <c r="H14" s="279" t="s">
        <v>194</v>
      </c>
      <c r="I14" s="234"/>
      <c r="J14" s="178"/>
      <c r="K14" s="576" t="s">
        <v>196</v>
      </c>
      <c r="L14" s="576"/>
      <c r="M14" s="783" t="s">
        <v>197</v>
      </c>
      <c r="N14" s="783"/>
      <c r="O14" s="783"/>
      <c r="P14" s="237"/>
      <c r="Q14" s="310"/>
      <c r="R14" s="223"/>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row>
    <row r="15" spans="1:62" s="156" customFormat="1" ht="21.75" customHeight="1" thickBot="1">
      <c r="A15" s="571"/>
      <c r="B15" s="280" t="s">
        <v>198</v>
      </c>
      <c r="C15" s="235"/>
      <c r="D15" s="279" t="s">
        <v>199</v>
      </c>
      <c r="E15" s="236"/>
      <c r="F15" s="279" t="s">
        <v>200</v>
      </c>
      <c r="G15" s="236"/>
      <c r="H15" s="279" t="s">
        <v>201</v>
      </c>
      <c r="I15" s="234"/>
      <c r="J15" s="178"/>
      <c r="K15" s="576"/>
      <c r="L15" s="576"/>
      <c r="M15" s="783" t="s">
        <v>202</v>
      </c>
      <c r="N15" s="783"/>
      <c r="O15" s="783"/>
      <c r="P15" s="237"/>
      <c r="Q15" s="310"/>
      <c r="R15" s="223"/>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row>
    <row r="16" spans="1:62" s="156" customFormat="1" ht="21.75" customHeight="1" thickBot="1">
      <c r="A16" s="571"/>
      <c r="B16" s="279" t="s">
        <v>204</v>
      </c>
      <c r="C16" s="232"/>
      <c r="D16" s="279" t="s">
        <v>205</v>
      </c>
      <c r="E16" s="236"/>
      <c r="F16" s="279" t="s">
        <v>206</v>
      </c>
      <c r="G16" s="236"/>
      <c r="H16" s="279" t="s">
        <v>207</v>
      </c>
      <c r="I16" s="234"/>
      <c r="K16" s="576"/>
      <c r="L16" s="576"/>
      <c r="M16" s="783" t="s">
        <v>208</v>
      </c>
      <c r="N16" s="783"/>
      <c r="O16" s="783"/>
      <c r="P16" s="237"/>
      <c r="Q16" s="310"/>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row>
    <row r="17" spans="1:62" s="156" customFormat="1" ht="21.75" customHeight="1">
      <c r="A17" s="68"/>
      <c r="B17" s="68"/>
      <c r="C17" s="68"/>
      <c r="D17" s="68"/>
      <c r="E17" s="68"/>
      <c r="F17" s="68"/>
      <c r="G17" s="178"/>
      <c r="H17" s="178"/>
      <c r="I17" s="178"/>
      <c r="J17" s="178"/>
      <c r="K17" s="179"/>
      <c r="L17" s="179"/>
      <c r="M17" s="177"/>
      <c r="N17" s="177"/>
      <c r="O17" s="177"/>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row>
    <row r="18" spans="1:62" s="95" customFormat="1" ht="17.25" customHeight="1" thickBot="1">
      <c r="E18" s="178"/>
      <c r="G18" s="178"/>
      <c r="H18" s="178"/>
      <c r="I18" s="178"/>
      <c r="J18" s="178"/>
      <c r="K18" s="176"/>
      <c r="L18" s="176"/>
      <c r="M18" s="176"/>
      <c r="N18" s="176"/>
      <c r="O18" s="176"/>
      <c r="AG18" s="223"/>
      <c r="AH18" s="223"/>
      <c r="AI18" s="223"/>
      <c r="AJ18" s="223"/>
      <c r="AK18" s="223"/>
      <c r="AL18" s="223"/>
      <c r="AM18" s="223"/>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row>
    <row r="19" spans="1:62" s="68" customFormat="1" ht="48" customHeight="1" thickBot="1">
      <c r="A19" s="604" t="s">
        <v>617</v>
      </c>
      <c r="B19" s="605"/>
      <c r="C19" s="605"/>
      <c r="D19" s="605"/>
      <c r="E19" s="605"/>
      <c r="F19" s="605"/>
      <c r="G19" s="605"/>
      <c r="H19" s="605"/>
      <c r="I19" s="605"/>
      <c r="J19" s="605"/>
      <c r="K19" s="605"/>
      <c r="L19" s="605"/>
      <c r="M19" s="605"/>
      <c r="N19" s="605"/>
      <c r="O19" s="605"/>
      <c r="P19" s="605"/>
      <c r="Q19" s="605"/>
      <c r="R19" s="605"/>
      <c r="S19" s="605"/>
      <c r="T19" s="605"/>
      <c r="U19" s="605"/>
      <c r="V19" s="605"/>
      <c r="W19" s="605"/>
      <c r="X19" s="605"/>
      <c r="Y19" s="605"/>
      <c r="Z19" s="605"/>
      <c r="AA19" s="605"/>
      <c r="AB19" s="605"/>
      <c r="AC19" s="605"/>
      <c r="AD19" s="605"/>
      <c r="AE19" s="605"/>
      <c r="AF19" s="606"/>
      <c r="AG19" s="223"/>
      <c r="AH19" s="223"/>
      <c r="AI19" s="223"/>
      <c r="AJ19" s="223"/>
      <c r="AK19" s="223"/>
      <c r="AL19" s="223"/>
      <c r="AM19" s="223"/>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row>
    <row r="20" spans="1:62" s="68" customFormat="1" ht="50.25" customHeight="1" thickBot="1">
      <c r="A20" s="597" t="s">
        <v>618</v>
      </c>
      <c r="B20" s="598"/>
      <c r="C20" s="890" t="s">
        <v>619</v>
      </c>
      <c r="D20" s="890"/>
      <c r="E20" s="890"/>
      <c r="F20" s="890"/>
      <c r="G20" s="890"/>
      <c r="H20" s="890"/>
      <c r="I20" s="890"/>
      <c r="J20" s="890"/>
      <c r="K20" s="890"/>
      <c r="L20" s="890"/>
      <c r="M20" s="890"/>
      <c r="N20" s="890"/>
      <c r="O20" s="890"/>
      <c r="P20" s="890"/>
      <c r="Q20" s="890"/>
      <c r="R20" s="890"/>
      <c r="S20" s="890"/>
      <c r="T20" s="890"/>
      <c r="U20" s="890"/>
      <c r="V20" s="890"/>
      <c r="W20" s="890"/>
      <c r="X20" s="890"/>
      <c r="Y20" s="890"/>
      <c r="Z20" s="890"/>
      <c r="AA20" s="890"/>
      <c r="AB20" s="890"/>
      <c r="AC20" s="890"/>
      <c r="AD20" s="890"/>
      <c r="AE20" s="890"/>
      <c r="AF20" s="891"/>
      <c r="AG20" s="223"/>
      <c r="AH20" s="223"/>
      <c r="AI20" s="223"/>
      <c r="AJ20" s="223"/>
      <c r="AK20" s="223"/>
      <c r="AL20" s="223"/>
      <c r="AM20" s="223"/>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row>
    <row r="21" spans="1:62" s="99" customFormat="1" ht="21.75" customHeight="1" thickBot="1">
      <c r="A21" s="595" t="s">
        <v>620</v>
      </c>
      <c r="B21" s="888" t="s">
        <v>621</v>
      </c>
      <c r="C21" s="852" t="s">
        <v>99</v>
      </c>
      <c r="D21" s="889"/>
      <c r="E21" s="889"/>
      <c r="F21" s="889"/>
      <c r="G21" s="889"/>
      <c r="H21" s="889"/>
      <c r="I21" s="889"/>
      <c r="J21" s="889"/>
      <c r="K21" s="889"/>
      <c r="L21" s="889"/>
      <c r="M21" s="889"/>
      <c r="N21" s="853"/>
      <c r="O21" s="879" t="s">
        <v>240</v>
      </c>
      <c r="P21" s="880"/>
      <c r="Q21" s="880"/>
      <c r="R21" s="880"/>
      <c r="S21" s="880"/>
      <c r="T21" s="880"/>
      <c r="U21" s="880"/>
      <c r="V21" s="880"/>
      <c r="W21" s="880"/>
      <c r="X21" s="880"/>
      <c r="Y21" s="880"/>
      <c r="Z21" s="880"/>
      <c r="AA21" s="880"/>
      <c r="AB21" s="880"/>
      <c r="AC21" s="880"/>
      <c r="AD21" s="880"/>
      <c r="AE21" s="880"/>
      <c r="AF21" s="881"/>
      <c r="AG21" s="223"/>
      <c r="AH21" s="223"/>
      <c r="AI21" s="223"/>
      <c r="AJ21" s="223"/>
      <c r="AK21" s="223"/>
      <c r="AL21" s="223"/>
      <c r="AM21" s="223"/>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row>
    <row r="22" spans="1:62" s="99" customFormat="1" ht="21.75" customHeight="1" thickBot="1">
      <c r="A22" s="887"/>
      <c r="B22" s="888"/>
      <c r="C22" s="885" t="s">
        <v>238</v>
      </c>
      <c r="D22" s="886"/>
      <c r="E22" s="885" t="s">
        <v>245</v>
      </c>
      <c r="F22" s="886"/>
      <c r="G22" s="885" t="s">
        <v>248</v>
      </c>
      <c r="H22" s="886"/>
      <c r="I22" s="885" t="s">
        <v>251</v>
      </c>
      <c r="J22" s="886"/>
      <c r="K22" s="885" t="s">
        <v>255</v>
      </c>
      <c r="L22" s="886"/>
      <c r="M22" s="885" t="s">
        <v>256</v>
      </c>
      <c r="N22" s="886"/>
      <c r="O22" s="879" t="s">
        <v>238</v>
      </c>
      <c r="P22" s="880"/>
      <c r="Q22" s="881"/>
      <c r="R22" s="882" t="s">
        <v>245</v>
      </c>
      <c r="S22" s="883"/>
      <c r="T22" s="884"/>
      <c r="U22" s="882" t="s">
        <v>248</v>
      </c>
      <c r="V22" s="883"/>
      <c r="W22" s="884"/>
      <c r="X22" s="882" t="s">
        <v>251</v>
      </c>
      <c r="Y22" s="883"/>
      <c r="Z22" s="884"/>
      <c r="AA22" s="882" t="s">
        <v>255</v>
      </c>
      <c r="AB22" s="883"/>
      <c r="AC22" s="884"/>
      <c r="AD22" s="882" t="s">
        <v>256</v>
      </c>
      <c r="AE22" s="883"/>
      <c r="AF22" s="884"/>
      <c r="AG22" s="223"/>
      <c r="AH22" s="223"/>
      <c r="AI22" s="223"/>
      <c r="AJ22" s="223"/>
      <c r="AK22" s="223"/>
      <c r="AL22" s="223"/>
      <c r="AM22" s="223"/>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24"/>
    </row>
    <row r="23" spans="1:62" s="99" customFormat="1" ht="28.5" customHeight="1" thickBot="1">
      <c r="A23" s="887"/>
      <c r="B23" s="888"/>
      <c r="C23" s="228" t="s">
        <v>100</v>
      </c>
      <c r="D23" s="228" t="s">
        <v>622</v>
      </c>
      <c r="E23" s="228" t="s">
        <v>100</v>
      </c>
      <c r="F23" s="228" t="s">
        <v>622</v>
      </c>
      <c r="G23" s="228" t="s">
        <v>100</v>
      </c>
      <c r="H23" s="228" t="s">
        <v>622</v>
      </c>
      <c r="I23" s="228" t="s">
        <v>100</v>
      </c>
      <c r="J23" s="228" t="s">
        <v>622</v>
      </c>
      <c r="K23" s="228" t="s">
        <v>100</v>
      </c>
      <c r="L23" s="228" t="s">
        <v>622</v>
      </c>
      <c r="M23" s="228" t="s">
        <v>100</v>
      </c>
      <c r="N23" s="228" t="s">
        <v>622</v>
      </c>
      <c r="O23" s="229" t="s">
        <v>100</v>
      </c>
      <c r="P23" s="229" t="s">
        <v>623</v>
      </c>
      <c r="Q23" s="229" t="s">
        <v>227</v>
      </c>
      <c r="R23" s="229" t="s">
        <v>100</v>
      </c>
      <c r="S23" s="229" t="s">
        <v>623</v>
      </c>
      <c r="T23" s="229" t="s">
        <v>227</v>
      </c>
      <c r="U23" s="229" t="s">
        <v>100</v>
      </c>
      <c r="V23" s="229" t="s">
        <v>623</v>
      </c>
      <c r="W23" s="229" t="s">
        <v>227</v>
      </c>
      <c r="X23" s="229" t="s">
        <v>100</v>
      </c>
      <c r="Y23" s="229" t="s">
        <v>623</v>
      </c>
      <c r="Z23" s="229" t="s">
        <v>227</v>
      </c>
      <c r="AA23" s="229" t="s">
        <v>100</v>
      </c>
      <c r="AB23" s="229" t="s">
        <v>623</v>
      </c>
      <c r="AC23" s="229" t="s">
        <v>227</v>
      </c>
      <c r="AD23" s="229" t="s">
        <v>100</v>
      </c>
      <c r="AE23" s="229" t="s">
        <v>623</v>
      </c>
      <c r="AF23" s="229" t="s">
        <v>227</v>
      </c>
      <c r="AG23" s="223"/>
      <c r="AH23" s="223"/>
      <c r="AI23" s="223"/>
      <c r="AJ23" s="223"/>
      <c r="AK23" s="223"/>
      <c r="AL23" s="223"/>
      <c r="AM23" s="223"/>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24"/>
    </row>
    <row r="24" spans="1:62" s="99" customFormat="1" ht="15.75" customHeight="1">
      <c r="A24" s="887"/>
      <c r="B24" s="151" t="s">
        <v>624</v>
      </c>
      <c r="C24" s="241"/>
      <c r="D24" s="239"/>
      <c r="E24" s="241"/>
      <c r="F24" s="239"/>
      <c r="G24" s="241"/>
      <c r="H24" s="239"/>
      <c r="I24" s="241"/>
      <c r="J24" s="239"/>
      <c r="K24" s="241"/>
      <c r="L24" s="239"/>
      <c r="M24" s="241"/>
      <c r="N24" s="239"/>
      <c r="O24" s="241"/>
      <c r="P24" s="239"/>
      <c r="Q24" s="239"/>
      <c r="R24" s="241"/>
      <c r="S24" s="239"/>
      <c r="T24" s="239"/>
      <c r="U24" s="241"/>
      <c r="V24" s="239"/>
      <c r="W24" s="239"/>
      <c r="X24" s="241"/>
      <c r="Y24" s="239"/>
      <c r="Z24" s="239"/>
      <c r="AA24" s="241"/>
      <c r="AB24" s="239"/>
      <c r="AC24" s="239"/>
      <c r="AD24" s="241"/>
      <c r="AE24" s="311"/>
      <c r="AF24" s="242"/>
      <c r="AG24" s="223"/>
      <c r="AH24" s="223"/>
      <c r="AI24" s="223"/>
      <c r="AJ24" s="223"/>
      <c r="AK24" s="223"/>
      <c r="AL24" s="223"/>
      <c r="AM24" s="223"/>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24"/>
    </row>
    <row r="25" spans="1:62" s="99" customFormat="1" ht="15.75" customHeight="1">
      <c r="A25" s="887"/>
      <c r="B25" s="152" t="s">
        <v>625</v>
      </c>
      <c r="C25" s="149"/>
      <c r="D25" s="239"/>
      <c r="E25" s="149"/>
      <c r="F25" s="239"/>
      <c r="G25" s="149"/>
      <c r="H25" s="239"/>
      <c r="I25" s="149"/>
      <c r="J25" s="239"/>
      <c r="K25" s="149"/>
      <c r="L25" s="239"/>
      <c r="M25" s="149"/>
      <c r="N25" s="239"/>
      <c r="O25" s="149"/>
      <c r="P25" s="239"/>
      <c r="Q25" s="239"/>
      <c r="R25" s="149"/>
      <c r="S25" s="239"/>
      <c r="T25" s="239"/>
      <c r="U25" s="149"/>
      <c r="V25" s="239"/>
      <c r="W25" s="239"/>
      <c r="X25" s="149"/>
      <c r="Y25" s="239"/>
      <c r="Z25" s="239"/>
      <c r="AA25" s="149"/>
      <c r="AB25" s="239"/>
      <c r="AC25" s="239"/>
      <c r="AD25" s="149"/>
      <c r="AE25" s="311"/>
      <c r="AF25" s="242"/>
      <c r="AG25" s="223"/>
      <c r="AH25" s="223"/>
      <c r="AI25" s="223"/>
      <c r="AJ25" s="223"/>
      <c r="AK25" s="223"/>
      <c r="AL25" s="223"/>
      <c r="AM25" s="223"/>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row>
    <row r="26" spans="1:62" s="99" customFormat="1" ht="15.75" customHeight="1">
      <c r="A26" s="887"/>
      <c r="B26" s="152" t="s">
        <v>626</v>
      </c>
      <c r="C26" s="149"/>
      <c r="D26" s="239"/>
      <c r="E26" s="149"/>
      <c r="F26" s="239"/>
      <c r="G26" s="149"/>
      <c r="H26" s="239"/>
      <c r="I26" s="149"/>
      <c r="J26" s="239"/>
      <c r="K26" s="149"/>
      <c r="L26" s="239"/>
      <c r="M26" s="149"/>
      <c r="N26" s="239"/>
      <c r="O26" s="149"/>
      <c r="P26" s="239"/>
      <c r="Q26" s="239"/>
      <c r="R26" s="149"/>
      <c r="S26" s="239"/>
      <c r="T26" s="239"/>
      <c r="U26" s="149"/>
      <c r="V26" s="239"/>
      <c r="W26" s="239"/>
      <c r="X26" s="149"/>
      <c r="Y26" s="239"/>
      <c r="Z26" s="239"/>
      <c r="AA26" s="149"/>
      <c r="AB26" s="239"/>
      <c r="AC26" s="239"/>
      <c r="AD26" s="149"/>
      <c r="AE26" s="311"/>
      <c r="AF26" s="242"/>
      <c r="AG26" s="223"/>
      <c r="AH26" s="223"/>
      <c r="AI26" s="223"/>
      <c r="AJ26" s="223"/>
      <c r="AK26" s="223"/>
      <c r="AL26" s="223"/>
      <c r="AM26" s="223"/>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24"/>
    </row>
    <row r="27" spans="1:62" s="99" customFormat="1" ht="15.75" customHeight="1">
      <c r="A27" s="887"/>
      <c r="B27" s="152" t="s">
        <v>627</v>
      </c>
      <c r="C27" s="149"/>
      <c r="D27" s="239"/>
      <c r="E27" s="149"/>
      <c r="F27" s="239"/>
      <c r="G27" s="149"/>
      <c r="H27" s="239"/>
      <c r="I27" s="149"/>
      <c r="J27" s="239"/>
      <c r="K27" s="149"/>
      <c r="L27" s="239"/>
      <c r="M27" s="149"/>
      <c r="N27" s="239"/>
      <c r="O27" s="149"/>
      <c r="P27" s="239"/>
      <c r="Q27" s="239"/>
      <c r="R27" s="149"/>
      <c r="S27" s="239"/>
      <c r="T27" s="239"/>
      <c r="U27" s="149"/>
      <c r="V27" s="239"/>
      <c r="W27" s="239"/>
      <c r="X27" s="149"/>
      <c r="Y27" s="239"/>
      <c r="Z27" s="239"/>
      <c r="AA27" s="149"/>
      <c r="AB27" s="239"/>
      <c r="AC27" s="239"/>
      <c r="AD27" s="149"/>
      <c r="AE27" s="311"/>
      <c r="AF27" s="242"/>
      <c r="AG27" s="223"/>
      <c r="AH27" s="223"/>
      <c r="AI27" s="223"/>
      <c r="AJ27" s="223"/>
      <c r="AK27" s="223"/>
      <c r="AL27" s="223"/>
      <c r="AM27" s="223"/>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24"/>
    </row>
    <row r="28" spans="1:62" s="99" customFormat="1" ht="15.75" customHeight="1">
      <c r="A28" s="887"/>
      <c r="B28" s="152" t="s">
        <v>628</v>
      </c>
      <c r="C28" s="149"/>
      <c r="D28" s="239"/>
      <c r="E28" s="149"/>
      <c r="F28" s="239"/>
      <c r="G28" s="149"/>
      <c r="H28" s="239"/>
      <c r="I28" s="149"/>
      <c r="J28" s="239"/>
      <c r="K28" s="149"/>
      <c r="L28" s="239"/>
      <c r="M28" s="149"/>
      <c r="N28" s="239"/>
      <c r="O28" s="149"/>
      <c r="P28" s="239"/>
      <c r="Q28" s="239"/>
      <c r="R28" s="149"/>
      <c r="S28" s="239"/>
      <c r="T28" s="239"/>
      <c r="U28" s="149"/>
      <c r="V28" s="239"/>
      <c r="W28" s="239"/>
      <c r="X28" s="149"/>
      <c r="Y28" s="239"/>
      <c r="Z28" s="239"/>
      <c r="AA28" s="149"/>
      <c r="AB28" s="239"/>
      <c r="AC28" s="239"/>
      <c r="AD28" s="149"/>
      <c r="AE28" s="311"/>
      <c r="AF28" s="242"/>
      <c r="AG28" s="223"/>
      <c r="AH28" s="223"/>
      <c r="AI28" s="223"/>
      <c r="AJ28" s="223"/>
      <c r="AK28" s="223"/>
      <c r="AL28" s="223"/>
      <c r="AM28" s="223"/>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row>
    <row r="29" spans="1:62" s="99" customFormat="1" ht="15.75" customHeight="1">
      <c r="A29" s="887"/>
      <c r="B29" s="152" t="s">
        <v>629</v>
      </c>
      <c r="C29" s="149"/>
      <c r="D29" s="239"/>
      <c r="E29" s="149"/>
      <c r="F29" s="239"/>
      <c r="G29" s="149"/>
      <c r="H29" s="239"/>
      <c r="I29" s="149"/>
      <c r="J29" s="239"/>
      <c r="K29" s="149"/>
      <c r="L29" s="239"/>
      <c r="M29" s="149"/>
      <c r="N29" s="239"/>
      <c r="O29" s="149"/>
      <c r="P29" s="239"/>
      <c r="Q29" s="239"/>
      <c r="R29" s="149"/>
      <c r="S29" s="239"/>
      <c r="T29" s="239"/>
      <c r="U29" s="149"/>
      <c r="V29" s="239"/>
      <c r="W29" s="239"/>
      <c r="X29" s="149"/>
      <c r="Y29" s="239"/>
      <c r="Z29" s="239"/>
      <c r="AA29" s="149"/>
      <c r="AB29" s="239"/>
      <c r="AC29" s="239"/>
      <c r="AD29" s="149"/>
      <c r="AE29" s="311"/>
      <c r="AF29" s="242"/>
      <c r="AG29" s="223"/>
      <c r="AH29" s="223"/>
      <c r="AI29" s="223"/>
      <c r="AJ29" s="223"/>
      <c r="AK29" s="223"/>
      <c r="AL29" s="223"/>
      <c r="AM29" s="223"/>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row>
    <row r="30" spans="1:62" s="99" customFormat="1" ht="15.75" customHeight="1">
      <c r="A30" s="887"/>
      <c r="B30" s="152" t="s">
        <v>630</v>
      </c>
      <c r="C30" s="149"/>
      <c r="D30" s="239"/>
      <c r="E30" s="149"/>
      <c r="F30" s="239"/>
      <c r="G30" s="149"/>
      <c r="H30" s="239"/>
      <c r="I30" s="149"/>
      <c r="J30" s="239"/>
      <c r="K30" s="149"/>
      <c r="L30" s="239"/>
      <c r="M30" s="149"/>
      <c r="N30" s="239"/>
      <c r="O30" s="149"/>
      <c r="P30" s="239"/>
      <c r="Q30" s="239"/>
      <c r="R30" s="149"/>
      <c r="S30" s="239"/>
      <c r="T30" s="239"/>
      <c r="U30" s="149"/>
      <c r="V30" s="239"/>
      <c r="W30" s="239"/>
      <c r="X30" s="149"/>
      <c r="Y30" s="239"/>
      <c r="Z30" s="239"/>
      <c r="AA30" s="149"/>
      <c r="AB30" s="239"/>
      <c r="AC30" s="239"/>
      <c r="AD30" s="149"/>
      <c r="AE30" s="311"/>
      <c r="AF30" s="242"/>
      <c r="AG30" s="223"/>
      <c r="AH30" s="223"/>
      <c r="AI30" s="223"/>
      <c r="AJ30" s="223"/>
      <c r="AK30" s="223"/>
      <c r="AL30" s="223"/>
      <c r="AM30" s="223"/>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row>
    <row r="31" spans="1:62" s="99" customFormat="1" ht="15.75" customHeight="1">
      <c r="A31" s="887"/>
      <c r="B31" s="152" t="s">
        <v>631</v>
      </c>
      <c r="C31" s="149"/>
      <c r="D31" s="239"/>
      <c r="E31" s="149"/>
      <c r="F31" s="239"/>
      <c r="G31" s="149"/>
      <c r="H31" s="239"/>
      <c r="I31" s="149"/>
      <c r="J31" s="239"/>
      <c r="K31" s="149"/>
      <c r="L31" s="239"/>
      <c r="M31" s="149"/>
      <c r="N31" s="239"/>
      <c r="O31" s="149"/>
      <c r="P31" s="239"/>
      <c r="Q31" s="239"/>
      <c r="R31" s="149"/>
      <c r="S31" s="239"/>
      <c r="T31" s="239"/>
      <c r="U31" s="149"/>
      <c r="V31" s="239"/>
      <c r="W31" s="239"/>
      <c r="X31" s="149"/>
      <c r="Y31" s="239"/>
      <c r="Z31" s="239"/>
      <c r="AA31" s="149"/>
      <c r="AB31" s="239"/>
      <c r="AC31" s="239"/>
      <c r="AD31" s="149"/>
      <c r="AE31" s="311"/>
      <c r="AF31" s="242"/>
      <c r="AG31" s="223"/>
      <c r="AH31" s="223"/>
      <c r="AI31" s="223"/>
      <c r="AJ31" s="223"/>
      <c r="AK31" s="223"/>
      <c r="AL31" s="223"/>
      <c r="AM31" s="223"/>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24"/>
    </row>
    <row r="32" spans="1:62" s="99" customFormat="1" ht="15.75" customHeight="1">
      <c r="A32" s="887"/>
      <c r="B32" s="152" t="s">
        <v>632</v>
      </c>
      <c r="C32" s="149"/>
      <c r="D32" s="239"/>
      <c r="E32" s="149"/>
      <c r="F32" s="239"/>
      <c r="G32" s="149"/>
      <c r="H32" s="239"/>
      <c r="I32" s="149"/>
      <c r="J32" s="239"/>
      <c r="K32" s="149"/>
      <c r="L32" s="239"/>
      <c r="M32" s="149"/>
      <c r="N32" s="239"/>
      <c r="O32" s="149"/>
      <c r="P32" s="239"/>
      <c r="Q32" s="239"/>
      <c r="R32" s="149"/>
      <c r="S32" s="239"/>
      <c r="T32" s="239"/>
      <c r="U32" s="149"/>
      <c r="V32" s="239"/>
      <c r="W32" s="239"/>
      <c r="X32" s="149"/>
      <c r="Y32" s="239"/>
      <c r="Z32" s="239"/>
      <c r="AA32" s="149"/>
      <c r="AB32" s="239"/>
      <c r="AC32" s="239"/>
      <c r="AD32" s="149"/>
      <c r="AE32" s="311"/>
      <c r="AF32" s="242"/>
      <c r="AG32" s="223"/>
      <c r="AH32" s="223"/>
      <c r="AI32" s="223"/>
      <c r="AJ32" s="223"/>
      <c r="AK32" s="223"/>
      <c r="AL32" s="223"/>
      <c r="AM32" s="223"/>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24"/>
    </row>
    <row r="33" spans="1:62" s="99" customFormat="1" ht="15.75" customHeight="1">
      <c r="A33" s="887"/>
      <c r="B33" s="152" t="s">
        <v>633</v>
      </c>
      <c r="C33" s="149"/>
      <c r="D33" s="239"/>
      <c r="E33" s="149"/>
      <c r="F33" s="239"/>
      <c r="G33" s="149"/>
      <c r="H33" s="239"/>
      <c r="I33" s="149"/>
      <c r="J33" s="239"/>
      <c r="K33" s="149"/>
      <c r="L33" s="239"/>
      <c r="M33" s="149"/>
      <c r="N33" s="239"/>
      <c r="O33" s="149"/>
      <c r="P33" s="239"/>
      <c r="Q33" s="239"/>
      <c r="R33" s="149"/>
      <c r="S33" s="239"/>
      <c r="T33" s="239"/>
      <c r="U33" s="149"/>
      <c r="V33" s="239"/>
      <c r="W33" s="239"/>
      <c r="X33" s="149"/>
      <c r="Y33" s="239"/>
      <c r="Z33" s="239"/>
      <c r="AA33" s="149"/>
      <c r="AB33" s="239"/>
      <c r="AC33" s="239"/>
      <c r="AD33" s="149"/>
      <c r="AE33" s="311"/>
      <c r="AF33" s="242"/>
      <c r="AG33" s="223"/>
      <c r="AH33" s="223"/>
      <c r="AI33" s="223"/>
      <c r="AJ33" s="223"/>
      <c r="AK33" s="223"/>
      <c r="AL33" s="223"/>
      <c r="AM33" s="223"/>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24"/>
    </row>
    <row r="34" spans="1:62" s="99" customFormat="1" ht="15.75" customHeight="1">
      <c r="A34" s="887"/>
      <c r="B34" s="152" t="s">
        <v>634</v>
      </c>
      <c r="C34" s="149"/>
      <c r="D34" s="239"/>
      <c r="E34" s="149"/>
      <c r="F34" s="239"/>
      <c r="G34" s="149"/>
      <c r="H34" s="239"/>
      <c r="I34" s="149"/>
      <c r="J34" s="239"/>
      <c r="K34" s="149"/>
      <c r="L34" s="239"/>
      <c r="M34" s="149"/>
      <c r="N34" s="239"/>
      <c r="O34" s="149"/>
      <c r="P34" s="239"/>
      <c r="Q34" s="239"/>
      <c r="R34" s="149"/>
      <c r="S34" s="239"/>
      <c r="T34" s="239"/>
      <c r="U34" s="149"/>
      <c r="V34" s="239"/>
      <c r="W34" s="239"/>
      <c r="X34" s="149"/>
      <c r="Y34" s="239"/>
      <c r="Z34" s="239"/>
      <c r="AA34" s="149"/>
      <c r="AB34" s="239"/>
      <c r="AC34" s="239"/>
      <c r="AD34" s="149"/>
      <c r="AE34" s="311"/>
      <c r="AF34" s="242"/>
      <c r="AG34" s="223"/>
      <c r="AH34" s="223"/>
      <c r="AI34" s="223"/>
      <c r="AJ34" s="223"/>
      <c r="AK34" s="223"/>
      <c r="AL34" s="223"/>
      <c r="AM34" s="223"/>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24"/>
    </row>
    <row r="35" spans="1:62" s="99" customFormat="1" ht="15.75" customHeight="1">
      <c r="A35" s="887"/>
      <c r="B35" s="152" t="s">
        <v>635</v>
      </c>
      <c r="C35" s="149"/>
      <c r="D35" s="239"/>
      <c r="E35" s="149"/>
      <c r="F35" s="239"/>
      <c r="G35" s="149"/>
      <c r="H35" s="239"/>
      <c r="I35" s="149"/>
      <c r="J35" s="239"/>
      <c r="K35" s="149"/>
      <c r="L35" s="239"/>
      <c r="M35" s="149"/>
      <c r="N35" s="239"/>
      <c r="O35" s="149"/>
      <c r="P35" s="239"/>
      <c r="Q35" s="239"/>
      <c r="R35" s="149"/>
      <c r="S35" s="239"/>
      <c r="T35" s="239"/>
      <c r="U35" s="149"/>
      <c r="V35" s="239"/>
      <c r="W35" s="239"/>
      <c r="X35" s="149"/>
      <c r="Y35" s="239"/>
      <c r="Z35" s="239"/>
      <c r="AA35" s="149"/>
      <c r="AB35" s="239"/>
      <c r="AC35" s="239"/>
      <c r="AD35" s="149"/>
      <c r="AE35" s="311"/>
      <c r="AF35" s="242"/>
      <c r="AG35" s="223"/>
      <c r="AH35" s="223"/>
      <c r="AI35" s="223"/>
      <c r="AJ35" s="223"/>
      <c r="AK35" s="223"/>
      <c r="AL35" s="223"/>
      <c r="AM35" s="223"/>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24"/>
    </row>
    <row r="36" spans="1:62" s="99" customFormat="1" ht="15.75" customHeight="1">
      <c r="A36" s="887"/>
      <c r="B36" s="152" t="s">
        <v>636</v>
      </c>
      <c r="C36" s="149"/>
      <c r="D36" s="239"/>
      <c r="E36" s="149"/>
      <c r="F36" s="239"/>
      <c r="G36" s="149"/>
      <c r="H36" s="239"/>
      <c r="I36" s="149"/>
      <c r="J36" s="239"/>
      <c r="K36" s="149"/>
      <c r="L36" s="239"/>
      <c r="M36" s="149"/>
      <c r="N36" s="239"/>
      <c r="O36" s="149"/>
      <c r="P36" s="239"/>
      <c r="Q36" s="239"/>
      <c r="R36" s="149"/>
      <c r="S36" s="239"/>
      <c r="T36" s="239"/>
      <c r="U36" s="149"/>
      <c r="V36" s="239"/>
      <c r="W36" s="239"/>
      <c r="X36" s="149"/>
      <c r="Y36" s="239"/>
      <c r="Z36" s="239"/>
      <c r="AA36" s="149"/>
      <c r="AB36" s="239"/>
      <c r="AC36" s="239"/>
      <c r="AD36" s="149"/>
      <c r="AE36" s="311"/>
      <c r="AF36" s="242"/>
      <c r="AG36" s="223"/>
      <c r="AH36" s="223"/>
      <c r="AI36" s="223"/>
      <c r="AJ36" s="223"/>
      <c r="AK36" s="223"/>
      <c r="AL36" s="223"/>
      <c r="AM36" s="223"/>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24"/>
    </row>
    <row r="37" spans="1:62" s="99" customFormat="1" ht="15.75" customHeight="1">
      <c r="A37" s="887"/>
      <c r="B37" s="152" t="s">
        <v>637</v>
      </c>
      <c r="C37" s="149"/>
      <c r="D37" s="239"/>
      <c r="E37" s="149"/>
      <c r="F37" s="239"/>
      <c r="G37" s="149"/>
      <c r="H37" s="239"/>
      <c r="I37" s="149"/>
      <c r="J37" s="239"/>
      <c r="K37" s="149"/>
      <c r="L37" s="239"/>
      <c r="M37" s="149"/>
      <c r="N37" s="239"/>
      <c r="O37" s="149"/>
      <c r="P37" s="239"/>
      <c r="Q37" s="239"/>
      <c r="R37" s="149"/>
      <c r="S37" s="239"/>
      <c r="T37" s="239"/>
      <c r="U37" s="149"/>
      <c r="V37" s="239"/>
      <c r="W37" s="239"/>
      <c r="X37" s="149"/>
      <c r="Y37" s="239"/>
      <c r="Z37" s="239"/>
      <c r="AA37" s="149"/>
      <c r="AB37" s="239"/>
      <c r="AC37" s="239"/>
      <c r="AD37" s="149"/>
      <c r="AE37" s="311"/>
      <c r="AF37" s="242"/>
      <c r="AG37" s="223"/>
      <c r="AH37" s="223"/>
      <c r="AI37" s="223"/>
      <c r="AJ37" s="223"/>
      <c r="AK37" s="223"/>
      <c r="AL37" s="223"/>
      <c r="AM37" s="223"/>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row>
    <row r="38" spans="1:62" s="99" customFormat="1" ht="15.75" customHeight="1">
      <c r="A38" s="887"/>
      <c r="B38" s="152" t="s">
        <v>638</v>
      </c>
      <c r="C38" s="149"/>
      <c r="D38" s="239"/>
      <c r="E38" s="149"/>
      <c r="F38" s="239"/>
      <c r="G38" s="149"/>
      <c r="H38" s="239"/>
      <c r="I38" s="149"/>
      <c r="J38" s="239"/>
      <c r="K38" s="149"/>
      <c r="L38" s="239"/>
      <c r="M38" s="149"/>
      <c r="N38" s="239"/>
      <c r="O38" s="149"/>
      <c r="P38" s="239"/>
      <c r="Q38" s="239"/>
      <c r="R38" s="149"/>
      <c r="S38" s="239"/>
      <c r="T38" s="239"/>
      <c r="U38" s="149"/>
      <c r="V38" s="239"/>
      <c r="W38" s="239"/>
      <c r="X38" s="149"/>
      <c r="Y38" s="239"/>
      <c r="Z38" s="239"/>
      <c r="AA38" s="149"/>
      <c r="AB38" s="239"/>
      <c r="AC38" s="239"/>
      <c r="AD38" s="149"/>
      <c r="AE38" s="311"/>
      <c r="AF38" s="242"/>
      <c r="AG38" s="223"/>
      <c r="AH38" s="223"/>
      <c r="AI38" s="223"/>
      <c r="AJ38" s="223"/>
      <c r="AK38" s="223"/>
      <c r="AL38" s="223"/>
      <c r="AM38" s="223"/>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24"/>
    </row>
    <row r="39" spans="1:62" s="99" customFormat="1" ht="15.75" customHeight="1">
      <c r="A39" s="887"/>
      <c r="B39" s="152" t="s">
        <v>639</v>
      </c>
      <c r="C39" s="149"/>
      <c r="D39" s="239"/>
      <c r="E39" s="149"/>
      <c r="F39" s="239"/>
      <c r="G39" s="149"/>
      <c r="H39" s="239"/>
      <c r="I39" s="149"/>
      <c r="J39" s="239"/>
      <c r="K39" s="149"/>
      <c r="L39" s="239"/>
      <c r="M39" s="149"/>
      <c r="N39" s="239"/>
      <c r="O39" s="149"/>
      <c r="P39" s="239"/>
      <c r="Q39" s="239"/>
      <c r="R39" s="149"/>
      <c r="S39" s="239"/>
      <c r="T39" s="239"/>
      <c r="U39" s="149"/>
      <c r="V39" s="239"/>
      <c r="W39" s="239"/>
      <c r="X39" s="149"/>
      <c r="Y39" s="239"/>
      <c r="Z39" s="239"/>
      <c r="AA39" s="149"/>
      <c r="AB39" s="239"/>
      <c r="AC39" s="239"/>
      <c r="AD39" s="149"/>
      <c r="AE39" s="311"/>
      <c r="AF39" s="242"/>
      <c r="AG39" s="223"/>
      <c r="AH39" s="223"/>
      <c r="AI39" s="223"/>
      <c r="AJ39" s="223"/>
      <c r="AK39" s="223"/>
      <c r="AL39" s="223"/>
      <c r="AM39" s="223"/>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24"/>
    </row>
    <row r="40" spans="1:62" s="99" customFormat="1" ht="15.75" customHeight="1">
      <c r="A40" s="887"/>
      <c r="B40" s="152" t="s">
        <v>640</v>
      </c>
      <c r="C40" s="149"/>
      <c r="D40" s="239"/>
      <c r="E40" s="149"/>
      <c r="F40" s="239"/>
      <c r="G40" s="149"/>
      <c r="H40" s="239"/>
      <c r="I40" s="149"/>
      <c r="J40" s="239"/>
      <c r="K40" s="149"/>
      <c r="L40" s="239"/>
      <c r="M40" s="149"/>
      <c r="N40" s="239"/>
      <c r="O40" s="149"/>
      <c r="P40" s="239"/>
      <c r="Q40" s="239"/>
      <c r="R40" s="149"/>
      <c r="S40" s="239"/>
      <c r="T40" s="239"/>
      <c r="U40" s="149"/>
      <c r="V40" s="239"/>
      <c r="W40" s="239"/>
      <c r="X40" s="149"/>
      <c r="Y40" s="239"/>
      <c r="Z40" s="239"/>
      <c r="AA40" s="149"/>
      <c r="AB40" s="239"/>
      <c r="AC40" s="239"/>
      <c r="AD40" s="149"/>
      <c r="AE40" s="311"/>
      <c r="AF40" s="242"/>
      <c r="AG40" s="223"/>
      <c r="AH40" s="223"/>
      <c r="AI40" s="223"/>
      <c r="AJ40" s="223"/>
      <c r="AK40" s="223"/>
      <c r="AL40" s="223"/>
      <c r="AM40" s="223"/>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24"/>
    </row>
    <row r="41" spans="1:62" s="99" customFormat="1" ht="15.75" customHeight="1">
      <c r="A41" s="887"/>
      <c r="B41" s="152" t="s">
        <v>641</v>
      </c>
      <c r="C41" s="149"/>
      <c r="D41" s="239"/>
      <c r="E41" s="149"/>
      <c r="F41" s="239"/>
      <c r="G41" s="149"/>
      <c r="H41" s="239"/>
      <c r="I41" s="149"/>
      <c r="J41" s="239"/>
      <c r="K41" s="149"/>
      <c r="L41" s="239"/>
      <c r="M41" s="149"/>
      <c r="N41" s="239"/>
      <c r="O41" s="149"/>
      <c r="P41" s="239"/>
      <c r="Q41" s="239"/>
      <c r="R41" s="149"/>
      <c r="S41" s="239"/>
      <c r="T41" s="239"/>
      <c r="U41" s="149"/>
      <c r="V41" s="239"/>
      <c r="W41" s="239"/>
      <c r="X41" s="149"/>
      <c r="Y41" s="239"/>
      <c r="Z41" s="239"/>
      <c r="AA41" s="149"/>
      <c r="AB41" s="239"/>
      <c r="AC41" s="239"/>
      <c r="AD41" s="149"/>
      <c r="AE41" s="311"/>
      <c r="AF41" s="242"/>
      <c r="AG41" s="223"/>
      <c r="AH41" s="223"/>
      <c r="AI41" s="223"/>
      <c r="AJ41" s="223"/>
      <c r="AK41" s="223"/>
      <c r="AL41" s="223"/>
      <c r="AM41" s="22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row>
    <row r="42" spans="1:62" s="99" customFormat="1" ht="15.75" customHeight="1">
      <c r="A42" s="887"/>
      <c r="B42" s="152" t="s">
        <v>642</v>
      </c>
      <c r="C42" s="149"/>
      <c r="D42" s="239"/>
      <c r="E42" s="149"/>
      <c r="F42" s="239"/>
      <c r="G42" s="149"/>
      <c r="H42" s="239"/>
      <c r="I42" s="149"/>
      <c r="J42" s="239"/>
      <c r="K42" s="149"/>
      <c r="L42" s="239"/>
      <c r="M42" s="149"/>
      <c r="N42" s="239"/>
      <c r="O42" s="149"/>
      <c r="P42" s="239"/>
      <c r="Q42" s="239"/>
      <c r="R42" s="149"/>
      <c r="S42" s="239"/>
      <c r="T42" s="239"/>
      <c r="U42" s="149"/>
      <c r="V42" s="239"/>
      <c r="W42" s="239"/>
      <c r="X42" s="149"/>
      <c r="Y42" s="239"/>
      <c r="Z42" s="239"/>
      <c r="AA42" s="149"/>
      <c r="AB42" s="239"/>
      <c r="AC42" s="239"/>
      <c r="AD42" s="149"/>
      <c r="AE42" s="311"/>
      <c r="AF42" s="242"/>
      <c r="AG42" s="223"/>
      <c r="AH42" s="223"/>
      <c r="AI42" s="223"/>
      <c r="AJ42" s="223"/>
      <c r="AK42" s="223"/>
      <c r="AL42" s="223"/>
      <c r="AM42" s="223"/>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24"/>
    </row>
    <row r="43" spans="1:62" s="99" customFormat="1" ht="15.75" customHeight="1">
      <c r="A43" s="887"/>
      <c r="B43" s="152" t="s">
        <v>643</v>
      </c>
      <c r="C43" s="149"/>
      <c r="D43" s="239"/>
      <c r="E43" s="149"/>
      <c r="F43" s="239"/>
      <c r="G43" s="149"/>
      <c r="H43" s="239"/>
      <c r="I43" s="149"/>
      <c r="J43" s="239"/>
      <c r="K43" s="149"/>
      <c r="L43" s="239"/>
      <c r="M43" s="149"/>
      <c r="N43" s="239"/>
      <c r="O43" s="149"/>
      <c r="P43" s="239"/>
      <c r="Q43" s="239"/>
      <c r="R43" s="149"/>
      <c r="S43" s="239"/>
      <c r="T43" s="239"/>
      <c r="U43" s="149"/>
      <c r="V43" s="239"/>
      <c r="W43" s="239"/>
      <c r="X43" s="149"/>
      <c r="Y43" s="239"/>
      <c r="Z43" s="239"/>
      <c r="AA43" s="149"/>
      <c r="AB43" s="239"/>
      <c r="AC43" s="239"/>
      <c r="AD43" s="149"/>
      <c r="AE43" s="311"/>
      <c r="AF43" s="242"/>
      <c r="AG43" s="223"/>
      <c r="AH43" s="223"/>
      <c r="AI43" s="223"/>
      <c r="AJ43" s="223"/>
      <c r="AK43" s="223"/>
      <c r="AL43" s="223"/>
      <c r="AM43" s="223"/>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row>
    <row r="44" spans="1:62" s="99" customFormat="1" ht="29.25" customHeight="1" thickBot="1">
      <c r="A44" s="596"/>
      <c r="B44" s="150" t="s">
        <v>93</v>
      </c>
      <c r="C44" s="238"/>
      <c r="D44" s="240"/>
      <c r="E44" s="238"/>
      <c r="F44" s="240"/>
      <c r="G44" s="238"/>
      <c r="H44" s="240"/>
      <c r="I44" s="238"/>
      <c r="J44" s="240"/>
      <c r="K44" s="238"/>
      <c r="L44" s="240"/>
      <c r="M44" s="238"/>
      <c r="N44" s="240"/>
      <c r="O44" s="238"/>
      <c r="P44" s="240"/>
      <c r="Q44" s="240"/>
      <c r="R44" s="238"/>
      <c r="S44" s="240"/>
      <c r="T44" s="240"/>
      <c r="U44" s="238"/>
      <c r="V44" s="240"/>
      <c r="W44" s="240"/>
      <c r="X44" s="238"/>
      <c r="Y44" s="240"/>
      <c r="Z44" s="240"/>
      <c r="AA44" s="238"/>
      <c r="AB44" s="240"/>
      <c r="AC44" s="240"/>
      <c r="AD44" s="238"/>
      <c r="AE44" s="312"/>
      <c r="AF44" s="243"/>
      <c r="AG44" s="223"/>
      <c r="AH44" s="223"/>
      <c r="AI44" s="223"/>
      <c r="AJ44" s="223"/>
      <c r="AK44" s="223"/>
      <c r="AL44" s="223"/>
      <c r="AM44" s="223"/>
      <c r="AN44" s="224"/>
      <c r="AO44" s="224"/>
      <c r="AP44" s="224"/>
      <c r="AQ44" s="224"/>
      <c r="AR44" s="224"/>
      <c r="AS44" s="224"/>
      <c r="AT44" s="224"/>
      <c r="AU44" s="224"/>
      <c r="AV44" s="224"/>
      <c r="AW44" s="224"/>
      <c r="AX44" s="224"/>
      <c r="AY44" s="224"/>
      <c r="AZ44" s="224"/>
      <c r="BA44" s="224"/>
      <c r="BB44" s="224"/>
      <c r="BC44" s="224"/>
      <c r="BD44" s="224"/>
      <c r="BE44" s="224"/>
      <c r="BF44" s="224"/>
      <c r="BG44" s="224"/>
      <c r="BH44" s="224"/>
      <c r="BI44" s="224"/>
      <c r="BJ44" s="224"/>
    </row>
    <row r="45" spans="1:62" s="68" customFormat="1" ht="24" customHeight="1" thickBot="1">
      <c r="K45" s="174"/>
      <c r="L45" s="174"/>
      <c r="M45" s="174"/>
      <c r="N45" s="174"/>
      <c r="O45" s="174"/>
      <c r="AG45" s="223"/>
      <c r="AH45" s="223"/>
      <c r="AI45" s="223"/>
      <c r="AJ45" s="223"/>
      <c r="AK45" s="223"/>
      <c r="AL45" s="223"/>
      <c r="AM45" s="223"/>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row>
    <row r="46" spans="1:62" s="68" customFormat="1" ht="24" customHeight="1" thickBot="1">
      <c r="A46" s="595" t="s">
        <v>644</v>
      </c>
      <c r="B46" s="919" t="s">
        <v>621</v>
      </c>
      <c r="C46" s="852" t="s">
        <v>99</v>
      </c>
      <c r="D46" s="889"/>
      <c r="E46" s="889"/>
      <c r="F46" s="889"/>
      <c r="G46" s="889"/>
      <c r="H46" s="889"/>
      <c r="I46" s="889"/>
      <c r="J46" s="889"/>
      <c r="K46" s="889"/>
      <c r="L46" s="889"/>
      <c r="M46" s="889"/>
      <c r="N46" s="853"/>
      <c r="O46" s="879" t="s">
        <v>240</v>
      </c>
      <c r="P46" s="880"/>
      <c r="Q46" s="880"/>
      <c r="R46" s="880"/>
      <c r="S46" s="880"/>
      <c r="T46" s="880"/>
      <c r="U46" s="880"/>
      <c r="V46" s="880"/>
      <c r="W46" s="880"/>
      <c r="X46" s="880"/>
      <c r="Y46" s="880"/>
      <c r="Z46" s="880"/>
      <c r="AA46" s="880"/>
      <c r="AB46" s="880"/>
      <c r="AC46" s="880"/>
      <c r="AD46" s="880"/>
      <c r="AE46" s="880"/>
      <c r="AF46" s="881"/>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row>
    <row r="47" spans="1:62" s="68" customFormat="1" ht="24" customHeight="1" thickBot="1">
      <c r="A47" s="887"/>
      <c r="B47" s="920"/>
      <c r="C47" s="852" t="s">
        <v>257</v>
      </c>
      <c r="D47" s="853"/>
      <c r="E47" s="852" t="s">
        <v>258</v>
      </c>
      <c r="F47" s="853"/>
      <c r="G47" s="852" t="s">
        <v>259</v>
      </c>
      <c r="H47" s="853"/>
      <c r="I47" s="852" t="s">
        <v>260</v>
      </c>
      <c r="J47" s="853"/>
      <c r="K47" s="852" t="s">
        <v>585</v>
      </c>
      <c r="L47" s="853"/>
      <c r="M47" s="852" t="s">
        <v>262</v>
      </c>
      <c r="N47" s="853"/>
      <c r="O47" s="879" t="s">
        <v>257</v>
      </c>
      <c r="P47" s="880"/>
      <c r="Q47" s="881"/>
      <c r="R47" s="879" t="s">
        <v>258</v>
      </c>
      <c r="S47" s="880"/>
      <c r="T47" s="881"/>
      <c r="U47" s="879" t="s">
        <v>259</v>
      </c>
      <c r="V47" s="880"/>
      <c r="W47" s="881"/>
      <c r="X47" s="879" t="s">
        <v>260</v>
      </c>
      <c r="Y47" s="880"/>
      <c r="Z47" s="881"/>
      <c r="AA47" s="879" t="s">
        <v>585</v>
      </c>
      <c r="AB47" s="880"/>
      <c r="AC47" s="881"/>
      <c r="AD47" s="879" t="s">
        <v>262</v>
      </c>
      <c r="AE47" s="880"/>
      <c r="AF47" s="881"/>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row>
    <row r="48" spans="1:62" s="68" customFormat="1" ht="29.25" customHeight="1" thickBot="1">
      <c r="A48" s="887"/>
      <c r="B48" s="921"/>
      <c r="C48" s="244" t="s">
        <v>100</v>
      </c>
      <c r="D48" s="226" t="s">
        <v>622</v>
      </c>
      <c r="E48" s="244" t="s">
        <v>100</v>
      </c>
      <c r="F48" s="226" t="s">
        <v>622</v>
      </c>
      <c r="G48" s="244" t="s">
        <v>100</v>
      </c>
      <c r="H48" s="226" t="s">
        <v>622</v>
      </c>
      <c r="I48" s="244" t="s">
        <v>100</v>
      </c>
      <c r="J48" s="226" t="s">
        <v>622</v>
      </c>
      <c r="K48" s="244" t="s">
        <v>100</v>
      </c>
      <c r="L48" s="226" t="s">
        <v>622</v>
      </c>
      <c r="M48" s="244" t="s">
        <v>100</v>
      </c>
      <c r="N48" s="226" t="s">
        <v>622</v>
      </c>
      <c r="O48" s="229" t="s">
        <v>100</v>
      </c>
      <c r="P48" s="229" t="s">
        <v>623</v>
      </c>
      <c r="Q48" s="229" t="s">
        <v>227</v>
      </c>
      <c r="R48" s="229" t="s">
        <v>100</v>
      </c>
      <c r="S48" s="229" t="s">
        <v>623</v>
      </c>
      <c r="T48" s="229" t="s">
        <v>227</v>
      </c>
      <c r="U48" s="229" t="s">
        <v>100</v>
      </c>
      <c r="V48" s="229" t="s">
        <v>623</v>
      </c>
      <c r="W48" s="229" t="s">
        <v>227</v>
      </c>
      <c r="X48" s="229" t="s">
        <v>100</v>
      </c>
      <c r="Y48" s="229" t="s">
        <v>623</v>
      </c>
      <c r="Z48" s="229" t="s">
        <v>227</v>
      </c>
      <c r="AA48" s="229" t="s">
        <v>100</v>
      </c>
      <c r="AB48" s="229" t="s">
        <v>623</v>
      </c>
      <c r="AC48" s="229" t="s">
        <v>227</v>
      </c>
      <c r="AD48" s="229" t="s">
        <v>100</v>
      </c>
      <c r="AE48" s="229" t="s">
        <v>623</v>
      </c>
      <c r="AF48" s="229" t="s">
        <v>227</v>
      </c>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row>
    <row r="49" spans="1:62" s="68" customFormat="1" ht="18">
      <c r="A49" s="887"/>
      <c r="B49" s="328" t="s">
        <v>624</v>
      </c>
      <c r="C49" s="149"/>
      <c r="D49" s="242"/>
      <c r="E49" s="149"/>
      <c r="F49" s="242"/>
      <c r="G49" s="149"/>
      <c r="H49" s="242"/>
      <c r="I49" s="149"/>
      <c r="J49" s="242"/>
      <c r="K49" s="149"/>
      <c r="L49" s="242"/>
      <c r="M49" s="149"/>
      <c r="N49" s="242"/>
      <c r="O49" s="149"/>
      <c r="P49" s="239"/>
      <c r="Q49" s="242"/>
      <c r="R49" s="149"/>
      <c r="S49" s="239"/>
      <c r="T49" s="242"/>
      <c r="U49" s="149"/>
      <c r="V49" s="239"/>
      <c r="W49" s="242"/>
      <c r="X49" s="149"/>
      <c r="Y49" s="239"/>
      <c r="Z49" s="242"/>
      <c r="AA49" s="149"/>
      <c r="AB49" s="239"/>
      <c r="AC49" s="242"/>
      <c r="AD49" s="149"/>
      <c r="AE49" s="311"/>
      <c r="AF49" s="242"/>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row>
    <row r="50" spans="1:62" s="68" customFormat="1" ht="18">
      <c r="A50" s="887"/>
      <c r="B50" s="329" t="s">
        <v>625</v>
      </c>
      <c r="C50" s="149"/>
      <c r="D50" s="242"/>
      <c r="E50" s="149"/>
      <c r="F50" s="242"/>
      <c r="G50" s="149"/>
      <c r="H50" s="242"/>
      <c r="I50" s="149"/>
      <c r="J50" s="242"/>
      <c r="K50" s="149"/>
      <c r="L50" s="242"/>
      <c r="M50" s="149"/>
      <c r="N50" s="242"/>
      <c r="O50" s="149"/>
      <c r="P50" s="239"/>
      <c r="Q50" s="242"/>
      <c r="R50" s="149"/>
      <c r="S50" s="239"/>
      <c r="T50" s="242"/>
      <c r="U50" s="149"/>
      <c r="V50" s="239"/>
      <c r="W50" s="242"/>
      <c r="X50" s="149"/>
      <c r="Y50" s="239"/>
      <c r="Z50" s="242"/>
      <c r="AA50" s="149"/>
      <c r="AB50" s="239"/>
      <c r="AC50" s="242"/>
      <c r="AD50" s="149"/>
      <c r="AE50" s="311"/>
      <c r="AF50" s="242"/>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row>
    <row r="51" spans="1:62" s="68" customFormat="1" ht="18">
      <c r="A51" s="887"/>
      <c r="B51" s="329" t="s">
        <v>626</v>
      </c>
      <c r="C51" s="149"/>
      <c r="D51" s="242"/>
      <c r="E51" s="149"/>
      <c r="F51" s="242"/>
      <c r="G51" s="149"/>
      <c r="H51" s="242"/>
      <c r="I51" s="149"/>
      <c r="J51" s="242"/>
      <c r="K51" s="149"/>
      <c r="L51" s="242"/>
      <c r="M51" s="149"/>
      <c r="N51" s="242"/>
      <c r="O51" s="149"/>
      <c r="P51" s="239"/>
      <c r="Q51" s="242"/>
      <c r="R51" s="149"/>
      <c r="S51" s="239"/>
      <c r="T51" s="242"/>
      <c r="U51" s="149"/>
      <c r="V51" s="239"/>
      <c r="W51" s="242"/>
      <c r="X51" s="149"/>
      <c r="Y51" s="239"/>
      <c r="Z51" s="242"/>
      <c r="AA51" s="149"/>
      <c r="AB51" s="239"/>
      <c r="AC51" s="242"/>
      <c r="AD51" s="149"/>
      <c r="AE51" s="311"/>
      <c r="AF51" s="242"/>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row>
    <row r="52" spans="1:62" s="68" customFormat="1" ht="18">
      <c r="A52" s="887"/>
      <c r="B52" s="329" t="s">
        <v>627</v>
      </c>
      <c r="C52" s="149"/>
      <c r="D52" s="242"/>
      <c r="E52" s="149"/>
      <c r="F52" s="242"/>
      <c r="G52" s="149"/>
      <c r="H52" s="242"/>
      <c r="I52" s="149"/>
      <c r="J52" s="242"/>
      <c r="K52" s="149"/>
      <c r="L52" s="242"/>
      <c r="M52" s="149"/>
      <c r="N52" s="242"/>
      <c r="O52" s="149"/>
      <c r="P52" s="239"/>
      <c r="Q52" s="242"/>
      <c r="R52" s="149"/>
      <c r="S52" s="239"/>
      <c r="T52" s="242"/>
      <c r="U52" s="149"/>
      <c r="V52" s="239"/>
      <c r="W52" s="242"/>
      <c r="X52" s="149"/>
      <c r="Y52" s="239"/>
      <c r="Z52" s="242"/>
      <c r="AA52" s="149"/>
      <c r="AB52" s="239"/>
      <c r="AC52" s="242"/>
      <c r="AD52" s="149"/>
      <c r="AE52" s="311"/>
      <c r="AF52" s="242"/>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row>
    <row r="53" spans="1:62" s="68" customFormat="1" ht="18">
      <c r="A53" s="887"/>
      <c r="B53" s="329" t="s">
        <v>628</v>
      </c>
      <c r="C53" s="149"/>
      <c r="D53" s="242"/>
      <c r="E53" s="149"/>
      <c r="F53" s="242"/>
      <c r="G53" s="149"/>
      <c r="H53" s="242"/>
      <c r="I53" s="149"/>
      <c r="J53" s="242"/>
      <c r="K53" s="149"/>
      <c r="L53" s="242"/>
      <c r="M53" s="149"/>
      <c r="N53" s="242"/>
      <c r="O53" s="149"/>
      <c r="P53" s="239"/>
      <c r="Q53" s="242"/>
      <c r="R53" s="149"/>
      <c r="S53" s="239"/>
      <c r="T53" s="242"/>
      <c r="U53" s="149"/>
      <c r="V53" s="239"/>
      <c r="W53" s="242"/>
      <c r="X53" s="149"/>
      <c r="Y53" s="239"/>
      <c r="Z53" s="242"/>
      <c r="AA53" s="149"/>
      <c r="AB53" s="239"/>
      <c r="AC53" s="242"/>
      <c r="AD53" s="149"/>
      <c r="AE53" s="311"/>
      <c r="AF53" s="242"/>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row>
    <row r="54" spans="1:62" s="68" customFormat="1" ht="18">
      <c r="A54" s="887"/>
      <c r="B54" s="329" t="s">
        <v>629</v>
      </c>
      <c r="C54" s="149"/>
      <c r="D54" s="242"/>
      <c r="E54" s="149"/>
      <c r="F54" s="242"/>
      <c r="G54" s="149"/>
      <c r="H54" s="242"/>
      <c r="I54" s="149"/>
      <c r="J54" s="242"/>
      <c r="K54" s="149"/>
      <c r="L54" s="242"/>
      <c r="M54" s="149"/>
      <c r="N54" s="242"/>
      <c r="O54" s="149"/>
      <c r="P54" s="239"/>
      <c r="Q54" s="242"/>
      <c r="R54" s="149"/>
      <c r="S54" s="239"/>
      <c r="T54" s="242"/>
      <c r="U54" s="149"/>
      <c r="V54" s="239"/>
      <c r="W54" s="242"/>
      <c r="X54" s="149"/>
      <c r="Y54" s="239"/>
      <c r="Z54" s="242"/>
      <c r="AA54" s="149"/>
      <c r="AB54" s="239"/>
      <c r="AC54" s="242"/>
      <c r="AD54" s="149"/>
      <c r="AE54" s="311"/>
      <c r="AF54" s="242"/>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row>
    <row r="55" spans="1:62" s="68" customFormat="1" ht="18">
      <c r="A55" s="887"/>
      <c r="B55" s="329" t="s">
        <v>630</v>
      </c>
      <c r="C55" s="149"/>
      <c r="D55" s="242"/>
      <c r="E55" s="149"/>
      <c r="F55" s="242"/>
      <c r="G55" s="149"/>
      <c r="H55" s="242"/>
      <c r="I55" s="149"/>
      <c r="J55" s="242"/>
      <c r="K55" s="149"/>
      <c r="L55" s="242"/>
      <c r="M55" s="149"/>
      <c r="N55" s="242"/>
      <c r="O55" s="149"/>
      <c r="P55" s="239"/>
      <c r="Q55" s="242"/>
      <c r="R55" s="149"/>
      <c r="S55" s="239"/>
      <c r="T55" s="242"/>
      <c r="U55" s="149"/>
      <c r="V55" s="239"/>
      <c r="W55" s="242"/>
      <c r="X55" s="149"/>
      <c r="Y55" s="239"/>
      <c r="Z55" s="242"/>
      <c r="AA55" s="149"/>
      <c r="AB55" s="239"/>
      <c r="AC55" s="242"/>
      <c r="AD55" s="149"/>
      <c r="AE55" s="311"/>
      <c r="AF55" s="242"/>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row>
    <row r="56" spans="1:62" s="68" customFormat="1" ht="18">
      <c r="A56" s="887"/>
      <c r="B56" s="329" t="s">
        <v>631</v>
      </c>
      <c r="C56" s="149"/>
      <c r="D56" s="242"/>
      <c r="E56" s="149"/>
      <c r="F56" s="242"/>
      <c r="G56" s="149"/>
      <c r="H56" s="242"/>
      <c r="I56" s="149"/>
      <c r="J56" s="242"/>
      <c r="K56" s="149"/>
      <c r="L56" s="242"/>
      <c r="M56" s="149"/>
      <c r="N56" s="242"/>
      <c r="O56" s="149"/>
      <c r="P56" s="239"/>
      <c r="Q56" s="242"/>
      <c r="R56" s="149"/>
      <c r="S56" s="239"/>
      <c r="T56" s="242"/>
      <c r="U56" s="149"/>
      <c r="V56" s="239"/>
      <c r="W56" s="242"/>
      <c r="X56" s="149"/>
      <c r="Y56" s="239"/>
      <c r="Z56" s="242"/>
      <c r="AA56" s="149"/>
      <c r="AB56" s="239"/>
      <c r="AC56" s="242"/>
      <c r="AD56" s="149"/>
      <c r="AE56" s="311"/>
      <c r="AF56" s="242"/>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row>
    <row r="57" spans="1:62" s="68" customFormat="1" ht="18">
      <c r="A57" s="887"/>
      <c r="B57" s="329" t="s">
        <v>632</v>
      </c>
      <c r="C57" s="149"/>
      <c r="D57" s="242"/>
      <c r="E57" s="149"/>
      <c r="F57" s="242"/>
      <c r="G57" s="149"/>
      <c r="H57" s="242"/>
      <c r="I57" s="149"/>
      <c r="J57" s="242"/>
      <c r="K57" s="149"/>
      <c r="L57" s="242"/>
      <c r="M57" s="149"/>
      <c r="N57" s="242"/>
      <c r="O57" s="149"/>
      <c r="P57" s="239"/>
      <c r="Q57" s="242"/>
      <c r="R57" s="149"/>
      <c r="S57" s="239"/>
      <c r="T57" s="242"/>
      <c r="U57" s="149"/>
      <c r="V57" s="239"/>
      <c r="W57" s="242"/>
      <c r="X57" s="149"/>
      <c r="Y57" s="239"/>
      <c r="Z57" s="242"/>
      <c r="AA57" s="149"/>
      <c r="AB57" s="239"/>
      <c r="AC57" s="242"/>
      <c r="AD57" s="149"/>
      <c r="AE57" s="311"/>
      <c r="AF57" s="242"/>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row>
    <row r="58" spans="1:62" s="68" customFormat="1" ht="18">
      <c r="A58" s="887"/>
      <c r="B58" s="329" t="s">
        <v>633</v>
      </c>
      <c r="C58" s="149"/>
      <c r="D58" s="242"/>
      <c r="E58" s="149"/>
      <c r="F58" s="242"/>
      <c r="G58" s="149"/>
      <c r="H58" s="242"/>
      <c r="I58" s="149"/>
      <c r="J58" s="242"/>
      <c r="K58" s="149"/>
      <c r="L58" s="242"/>
      <c r="M58" s="149"/>
      <c r="N58" s="242"/>
      <c r="O58" s="149"/>
      <c r="P58" s="239"/>
      <c r="Q58" s="242"/>
      <c r="R58" s="149"/>
      <c r="S58" s="239"/>
      <c r="T58" s="242"/>
      <c r="U58" s="149"/>
      <c r="V58" s="239"/>
      <c r="W58" s="242"/>
      <c r="X58" s="149"/>
      <c r="Y58" s="239"/>
      <c r="Z58" s="242"/>
      <c r="AA58" s="149"/>
      <c r="AB58" s="239"/>
      <c r="AC58" s="242"/>
      <c r="AD58" s="149"/>
      <c r="AE58" s="311"/>
      <c r="AF58" s="242"/>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row>
    <row r="59" spans="1:62" s="68" customFormat="1" ht="18">
      <c r="A59" s="887"/>
      <c r="B59" s="329" t="s">
        <v>634</v>
      </c>
      <c r="C59" s="149"/>
      <c r="D59" s="242"/>
      <c r="E59" s="149"/>
      <c r="F59" s="242"/>
      <c r="G59" s="149"/>
      <c r="H59" s="242"/>
      <c r="I59" s="149"/>
      <c r="J59" s="242"/>
      <c r="K59" s="149"/>
      <c r="L59" s="242"/>
      <c r="M59" s="149"/>
      <c r="N59" s="242"/>
      <c r="O59" s="149"/>
      <c r="P59" s="239"/>
      <c r="Q59" s="242"/>
      <c r="R59" s="149"/>
      <c r="S59" s="239"/>
      <c r="T59" s="242"/>
      <c r="U59" s="149"/>
      <c r="V59" s="239"/>
      <c r="W59" s="242"/>
      <c r="X59" s="149"/>
      <c r="Y59" s="239"/>
      <c r="Z59" s="242"/>
      <c r="AA59" s="149"/>
      <c r="AB59" s="239"/>
      <c r="AC59" s="242"/>
      <c r="AD59" s="149"/>
      <c r="AE59" s="311"/>
      <c r="AF59" s="242"/>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row>
    <row r="60" spans="1:62" s="68" customFormat="1" ht="18">
      <c r="A60" s="887"/>
      <c r="B60" s="329" t="s">
        <v>635</v>
      </c>
      <c r="C60" s="149"/>
      <c r="D60" s="242"/>
      <c r="E60" s="149"/>
      <c r="F60" s="242"/>
      <c r="G60" s="149"/>
      <c r="H60" s="242"/>
      <c r="I60" s="149"/>
      <c r="J60" s="242"/>
      <c r="K60" s="149"/>
      <c r="L60" s="242"/>
      <c r="M60" s="149"/>
      <c r="N60" s="242"/>
      <c r="O60" s="149"/>
      <c r="P60" s="239"/>
      <c r="Q60" s="242"/>
      <c r="R60" s="149"/>
      <c r="S60" s="239"/>
      <c r="T60" s="242"/>
      <c r="U60" s="149"/>
      <c r="V60" s="239"/>
      <c r="W60" s="242"/>
      <c r="X60" s="149"/>
      <c r="Y60" s="239"/>
      <c r="Z60" s="242"/>
      <c r="AA60" s="149"/>
      <c r="AB60" s="239"/>
      <c r="AC60" s="242"/>
      <c r="AD60" s="149"/>
      <c r="AE60" s="311"/>
      <c r="AF60" s="242"/>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row>
    <row r="61" spans="1:62" s="68" customFormat="1" ht="18">
      <c r="A61" s="887"/>
      <c r="B61" s="329" t="s">
        <v>636</v>
      </c>
      <c r="C61" s="149"/>
      <c r="D61" s="242"/>
      <c r="E61" s="149"/>
      <c r="F61" s="242"/>
      <c r="G61" s="149"/>
      <c r="H61" s="242"/>
      <c r="I61" s="149"/>
      <c r="J61" s="242"/>
      <c r="K61" s="149"/>
      <c r="L61" s="242"/>
      <c r="M61" s="149"/>
      <c r="N61" s="242"/>
      <c r="O61" s="149"/>
      <c r="P61" s="239"/>
      <c r="Q61" s="242"/>
      <c r="R61" s="149"/>
      <c r="S61" s="239"/>
      <c r="T61" s="242"/>
      <c r="U61" s="149"/>
      <c r="V61" s="239"/>
      <c r="W61" s="242"/>
      <c r="X61" s="149"/>
      <c r="Y61" s="239"/>
      <c r="Z61" s="242"/>
      <c r="AA61" s="149"/>
      <c r="AB61" s="239"/>
      <c r="AC61" s="242"/>
      <c r="AD61" s="149"/>
      <c r="AE61" s="311"/>
      <c r="AF61" s="242"/>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row>
    <row r="62" spans="1:62" s="68" customFormat="1" ht="18">
      <c r="A62" s="887"/>
      <c r="B62" s="329" t="s">
        <v>637</v>
      </c>
      <c r="C62" s="149"/>
      <c r="D62" s="242"/>
      <c r="E62" s="149"/>
      <c r="F62" s="242"/>
      <c r="G62" s="149"/>
      <c r="H62" s="242"/>
      <c r="I62" s="149"/>
      <c r="J62" s="242"/>
      <c r="K62" s="149"/>
      <c r="L62" s="242"/>
      <c r="M62" s="149"/>
      <c r="N62" s="242"/>
      <c r="O62" s="149"/>
      <c r="P62" s="239"/>
      <c r="Q62" s="242"/>
      <c r="R62" s="149"/>
      <c r="S62" s="239"/>
      <c r="T62" s="242"/>
      <c r="U62" s="149"/>
      <c r="V62" s="239"/>
      <c r="W62" s="242"/>
      <c r="X62" s="149"/>
      <c r="Y62" s="239"/>
      <c r="Z62" s="242"/>
      <c r="AA62" s="149"/>
      <c r="AB62" s="239"/>
      <c r="AC62" s="242"/>
      <c r="AD62" s="149"/>
      <c r="AE62" s="311"/>
      <c r="AF62" s="242"/>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row>
    <row r="63" spans="1:62" s="68" customFormat="1" ht="18">
      <c r="A63" s="887"/>
      <c r="B63" s="329" t="s">
        <v>638</v>
      </c>
      <c r="C63" s="149"/>
      <c r="D63" s="242"/>
      <c r="E63" s="149"/>
      <c r="F63" s="242"/>
      <c r="G63" s="149"/>
      <c r="H63" s="242"/>
      <c r="I63" s="149"/>
      <c r="J63" s="242"/>
      <c r="K63" s="149"/>
      <c r="L63" s="242"/>
      <c r="M63" s="149"/>
      <c r="N63" s="242"/>
      <c r="O63" s="149"/>
      <c r="P63" s="239"/>
      <c r="Q63" s="242"/>
      <c r="R63" s="149"/>
      <c r="S63" s="239"/>
      <c r="T63" s="242"/>
      <c r="U63" s="149"/>
      <c r="V63" s="239"/>
      <c r="W63" s="242"/>
      <c r="X63" s="149"/>
      <c r="Y63" s="239"/>
      <c r="Z63" s="242"/>
      <c r="AA63" s="149"/>
      <c r="AB63" s="239"/>
      <c r="AC63" s="242"/>
      <c r="AD63" s="149"/>
      <c r="AE63" s="311"/>
      <c r="AF63" s="242"/>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row>
    <row r="64" spans="1:62" s="68" customFormat="1" ht="18">
      <c r="A64" s="887"/>
      <c r="B64" s="329" t="s">
        <v>639</v>
      </c>
      <c r="C64" s="149"/>
      <c r="D64" s="242"/>
      <c r="E64" s="149"/>
      <c r="F64" s="242"/>
      <c r="G64" s="149"/>
      <c r="H64" s="242"/>
      <c r="I64" s="149"/>
      <c r="J64" s="242"/>
      <c r="K64" s="149"/>
      <c r="L64" s="242"/>
      <c r="M64" s="149"/>
      <c r="N64" s="242"/>
      <c r="O64" s="149"/>
      <c r="P64" s="239"/>
      <c r="Q64" s="242"/>
      <c r="R64" s="149"/>
      <c r="S64" s="239"/>
      <c r="T64" s="242"/>
      <c r="U64" s="149"/>
      <c r="V64" s="239"/>
      <c r="W64" s="242"/>
      <c r="X64" s="149"/>
      <c r="Y64" s="239"/>
      <c r="Z64" s="242"/>
      <c r="AA64" s="149"/>
      <c r="AB64" s="239"/>
      <c r="AC64" s="242"/>
      <c r="AD64" s="149"/>
      <c r="AE64" s="311"/>
      <c r="AF64" s="242"/>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row>
    <row r="65" spans="1:62" s="68" customFormat="1" ht="18">
      <c r="A65" s="887"/>
      <c r="B65" s="329" t="s">
        <v>640</v>
      </c>
      <c r="C65" s="149"/>
      <c r="D65" s="242"/>
      <c r="E65" s="149"/>
      <c r="F65" s="242"/>
      <c r="G65" s="149"/>
      <c r="H65" s="242"/>
      <c r="I65" s="149"/>
      <c r="J65" s="242"/>
      <c r="K65" s="149"/>
      <c r="L65" s="242"/>
      <c r="M65" s="149"/>
      <c r="N65" s="242"/>
      <c r="O65" s="149"/>
      <c r="P65" s="239"/>
      <c r="Q65" s="242"/>
      <c r="R65" s="149"/>
      <c r="S65" s="239"/>
      <c r="T65" s="242"/>
      <c r="U65" s="149"/>
      <c r="V65" s="239"/>
      <c r="W65" s="242"/>
      <c r="X65" s="149"/>
      <c r="Y65" s="239"/>
      <c r="Z65" s="242"/>
      <c r="AA65" s="149"/>
      <c r="AB65" s="239"/>
      <c r="AC65" s="242"/>
      <c r="AD65" s="149"/>
      <c r="AE65" s="311"/>
      <c r="AF65" s="242"/>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row>
    <row r="66" spans="1:62" s="68" customFormat="1" ht="18">
      <c r="A66" s="887"/>
      <c r="B66" s="329" t="s">
        <v>641</v>
      </c>
      <c r="C66" s="149"/>
      <c r="D66" s="242"/>
      <c r="E66" s="149"/>
      <c r="F66" s="242"/>
      <c r="G66" s="149"/>
      <c r="H66" s="242"/>
      <c r="I66" s="149"/>
      <c r="J66" s="242"/>
      <c r="K66" s="149"/>
      <c r="L66" s="242"/>
      <c r="M66" s="149"/>
      <c r="N66" s="242"/>
      <c r="O66" s="149"/>
      <c r="P66" s="239"/>
      <c r="Q66" s="242"/>
      <c r="R66" s="149"/>
      <c r="S66" s="239"/>
      <c r="T66" s="242"/>
      <c r="U66" s="149"/>
      <c r="V66" s="239"/>
      <c r="W66" s="242"/>
      <c r="X66" s="149"/>
      <c r="Y66" s="239"/>
      <c r="Z66" s="242"/>
      <c r="AA66" s="149"/>
      <c r="AB66" s="239"/>
      <c r="AC66" s="242"/>
      <c r="AD66" s="149"/>
      <c r="AE66" s="311"/>
      <c r="AF66" s="242"/>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row>
    <row r="67" spans="1:62" s="68" customFormat="1" ht="18">
      <c r="A67" s="887"/>
      <c r="B67" s="329" t="s">
        <v>642</v>
      </c>
      <c r="C67" s="149"/>
      <c r="D67" s="242"/>
      <c r="E67" s="149"/>
      <c r="F67" s="242"/>
      <c r="G67" s="149"/>
      <c r="H67" s="242"/>
      <c r="I67" s="149"/>
      <c r="J67" s="242"/>
      <c r="K67" s="149"/>
      <c r="L67" s="242"/>
      <c r="M67" s="149"/>
      <c r="N67" s="242"/>
      <c r="O67" s="149"/>
      <c r="P67" s="239"/>
      <c r="Q67" s="242"/>
      <c r="R67" s="149"/>
      <c r="S67" s="239"/>
      <c r="T67" s="242"/>
      <c r="U67" s="149"/>
      <c r="V67" s="239"/>
      <c r="W67" s="242"/>
      <c r="X67" s="149"/>
      <c r="Y67" s="239"/>
      <c r="Z67" s="242"/>
      <c r="AA67" s="149"/>
      <c r="AB67" s="239"/>
      <c r="AC67" s="242"/>
      <c r="AD67" s="149"/>
      <c r="AE67" s="311"/>
      <c r="AF67" s="242"/>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row>
    <row r="68" spans="1:62" s="68" customFormat="1" ht="18">
      <c r="A68" s="887"/>
      <c r="B68" s="330" t="s">
        <v>643</v>
      </c>
      <c r="C68" s="320"/>
      <c r="D68" s="324"/>
      <c r="E68" s="320"/>
      <c r="F68" s="324"/>
      <c r="G68" s="320"/>
      <c r="H68" s="324"/>
      <c r="I68" s="320"/>
      <c r="J68" s="324"/>
      <c r="K68" s="320"/>
      <c r="L68" s="324"/>
      <c r="M68" s="320"/>
      <c r="N68" s="324"/>
      <c r="O68" s="320"/>
      <c r="P68" s="321"/>
      <c r="Q68" s="324"/>
      <c r="R68" s="320"/>
      <c r="S68" s="321"/>
      <c r="T68" s="324"/>
      <c r="U68" s="320"/>
      <c r="V68" s="321"/>
      <c r="W68" s="324"/>
      <c r="X68" s="320"/>
      <c r="Y68" s="321"/>
      <c r="Z68" s="324"/>
      <c r="AA68" s="320"/>
      <c r="AB68" s="321"/>
      <c r="AC68" s="324"/>
      <c r="AD68" s="320"/>
      <c r="AE68" s="321"/>
      <c r="AF68" s="32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row>
    <row r="69" spans="1:62" s="68" customFormat="1" ht="18.95" thickBot="1">
      <c r="A69" s="596"/>
      <c r="B69" s="312" t="s">
        <v>93</v>
      </c>
      <c r="C69" s="207"/>
      <c r="D69" s="325"/>
      <c r="E69" s="207"/>
      <c r="F69" s="325"/>
      <c r="G69" s="207"/>
      <c r="H69" s="325"/>
      <c r="I69" s="207"/>
      <c r="J69" s="325"/>
      <c r="K69" s="326"/>
      <c r="L69" s="327"/>
      <c r="M69" s="326"/>
      <c r="N69" s="327"/>
      <c r="O69" s="326"/>
      <c r="P69" s="208"/>
      <c r="Q69" s="325"/>
      <c r="R69" s="207"/>
      <c r="S69" s="208"/>
      <c r="T69" s="325"/>
      <c r="U69" s="207"/>
      <c r="V69" s="208"/>
      <c r="W69" s="325"/>
      <c r="X69" s="207"/>
      <c r="Y69" s="208"/>
      <c r="Z69" s="325"/>
      <c r="AA69" s="207"/>
      <c r="AB69" s="208"/>
      <c r="AC69" s="325"/>
      <c r="AD69" s="207"/>
      <c r="AE69" s="208"/>
      <c r="AF69" s="325"/>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row>
    <row r="71" spans="1:62" ht="15" thickBot="1"/>
    <row r="72" spans="1:62" s="68" customFormat="1" ht="50.25" customHeight="1" thickBot="1">
      <c r="A72" s="597" t="s">
        <v>618</v>
      </c>
      <c r="B72" s="598"/>
      <c r="C72" s="890" t="s">
        <v>645</v>
      </c>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1"/>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row>
    <row r="73" spans="1:62" s="99" customFormat="1" ht="21.75" customHeight="1" thickBot="1">
      <c r="A73" s="595" t="s">
        <v>620</v>
      </c>
      <c r="B73" s="888" t="s">
        <v>621</v>
      </c>
      <c r="C73" s="852" t="s">
        <v>99</v>
      </c>
      <c r="D73" s="889"/>
      <c r="E73" s="889"/>
      <c r="F73" s="889"/>
      <c r="G73" s="889"/>
      <c r="H73" s="889"/>
      <c r="I73" s="889"/>
      <c r="J73" s="889"/>
      <c r="K73" s="889"/>
      <c r="L73" s="889"/>
      <c r="M73" s="889"/>
      <c r="N73" s="853"/>
      <c r="O73" s="879" t="s">
        <v>240</v>
      </c>
      <c r="P73" s="880"/>
      <c r="Q73" s="880"/>
      <c r="R73" s="880"/>
      <c r="S73" s="880"/>
      <c r="T73" s="880"/>
      <c r="U73" s="880"/>
      <c r="V73" s="880"/>
      <c r="W73" s="880"/>
      <c r="X73" s="880"/>
      <c r="Y73" s="880"/>
      <c r="Z73" s="880"/>
      <c r="AA73" s="880"/>
      <c r="AB73" s="880"/>
      <c r="AC73" s="880"/>
      <c r="AD73" s="880"/>
      <c r="AE73" s="880"/>
      <c r="AF73" s="881"/>
      <c r="AG73" s="224"/>
      <c r="AH73" s="224"/>
      <c r="AI73" s="224"/>
      <c r="AJ73" s="224"/>
      <c r="AK73" s="224"/>
      <c r="AL73" s="224"/>
      <c r="AM73" s="224"/>
      <c r="AN73" s="224"/>
      <c r="AO73" s="224"/>
      <c r="AP73" s="224"/>
      <c r="AQ73" s="224"/>
      <c r="AR73" s="224"/>
      <c r="AS73" s="224"/>
      <c r="AT73" s="224"/>
      <c r="AU73" s="224"/>
      <c r="AV73" s="224"/>
      <c r="AW73" s="224"/>
      <c r="AX73" s="224"/>
      <c r="AY73" s="224"/>
      <c r="AZ73" s="224"/>
      <c r="BA73" s="224"/>
      <c r="BB73" s="224"/>
      <c r="BC73" s="224"/>
      <c r="BD73" s="224"/>
      <c r="BE73" s="224"/>
      <c r="BF73" s="224"/>
      <c r="BG73" s="224"/>
      <c r="BH73" s="224"/>
      <c r="BI73" s="224"/>
      <c r="BJ73" s="224"/>
    </row>
    <row r="74" spans="1:62" s="99" customFormat="1" ht="21.75" customHeight="1" thickBot="1">
      <c r="A74" s="887"/>
      <c r="B74" s="888"/>
      <c r="C74" s="885" t="s">
        <v>238</v>
      </c>
      <c r="D74" s="886"/>
      <c r="E74" s="885" t="s">
        <v>245</v>
      </c>
      <c r="F74" s="886"/>
      <c r="G74" s="885" t="s">
        <v>248</v>
      </c>
      <c r="H74" s="886"/>
      <c r="I74" s="885" t="s">
        <v>251</v>
      </c>
      <c r="J74" s="886"/>
      <c r="K74" s="885" t="s">
        <v>255</v>
      </c>
      <c r="L74" s="886"/>
      <c r="M74" s="885" t="s">
        <v>256</v>
      </c>
      <c r="N74" s="886"/>
      <c r="O74" s="879" t="s">
        <v>238</v>
      </c>
      <c r="P74" s="880"/>
      <c r="Q74" s="881"/>
      <c r="R74" s="882" t="s">
        <v>245</v>
      </c>
      <c r="S74" s="883"/>
      <c r="T74" s="884"/>
      <c r="U74" s="882" t="s">
        <v>248</v>
      </c>
      <c r="V74" s="883"/>
      <c r="W74" s="884"/>
      <c r="X74" s="882" t="s">
        <v>251</v>
      </c>
      <c r="Y74" s="883"/>
      <c r="Z74" s="884"/>
      <c r="AA74" s="882" t="s">
        <v>255</v>
      </c>
      <c r="AB74" s="883"/>
      <c r="AC74" s="884"/>
      <c r="AD74" s="882" t="s">
        <v>256</v>
      </c>
      <c r="AE74" s="883"/>
      <c r="AF74" s="88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row>
    <row r="75" spans="1:62" s="99" customFormat="1" ht="28.5" customHeight="1" thickBot="1">
      <c r="A75" s="887"/>
      <c r="B75" s="888"/>
      <c r="C75" s="228" t="s">
        <v>100</v>
      </c>
      <c r="D75" s="228" t="s">
        <v>622</v>
      </c>
      <c r="E75" s="228" t="s">
        <v>100</v>
      </c>
      <c r="F75" s="228" t="s">
        <v>622</v>
      </c>
      <c r="G75" s="228" t="s">
        <v>100</v>
      </c>
      <c r="H75" s="228" t="s">
        <v>622</v>
      </c>
      <c r="I75" s="228" t="s">
        <v>100</v>
      </c>
      <c r="J75" s="228" t="s">
        <v>622</v>
      </c>
      <c r="K75" s="228" t="s">
        <v>100</v>
      </c>
      <c r="L75" s="228" t="s">
        <v>622</v>
      </c>
      <c r="M75" s="228" t="s">
        <v>100</v>
      </c>
      <c r="N75" s="228" t="s">
        <v>622</v>
      </c>
      <c r="O75" s="229" t="s">
        <v>100</v>
      </c>
      <c r="P75" s="229" t="s">
        <v>623</v>
      </c>
      <c r="Q75" s="229" t="s">
        <v>227</v>
      </c>
      <c r="R75" s="229" t="s">
        <v>100</v>
      </c>
      <c r="S75" s="229" t="s">
        <v>623</v>
      </c>
      <c r="T75" s="229" t="s">
        <v>227</v>
      </c>
      <c r="U75" s="229" t="s">
        <v>100</v>
      </c>
      <c r="V75" s="229" t="s">
        <v>623</v>
      </c>
      <c r="W75" s="229" t="s">
        <v>227</v>
      </c>
      <c r="X75" s="229" t="s">
        <v>100</v>
      </c>
      <c r="Y75" s="229" t="s">
        <v>623</v>
      </c>
      <c r="Z75" s="229" t="s">
        <v>227</v>
      </c>
      <c r="AA75" s="229" t="s">
        <v>100</v>
      </c>
      <c r="AB75" s="229" t="s">
        <v>623</v>
      </c>
      <c r="AC75" s="229" t="s">
        <v>227</v>
      </c>
      <c r="AD75" s="229" t="s">
        <v>100</v>
      </c>
      <c r="AE75" s="229" t="s">
        <v>623</v>
      </c>
      <c r="AF75" s="229" t="s">
        <v>227</v>
      </c>
      <c r="AG75" s="224"/>
      <c r="AH75" s="224"/>
      <c r="AI75" s="224"/>
      <c r="AJ75" s="224"/>
      <c r="AK75" s="224"/>
      <c r="AL75" s="224"/>
      <c r="AM75" s="224"/>
      <c r="AN75" s="224"/>
      <c r="AO75" s="224"/>
      <c r="AP75" s="224"/>
      <c r="AQ75" s="224"/>
      <c r="AR75" s="224"/>
      <c r="AS75" s="224"/>
      <c r="AT75" s="224"/>
      <c r="AU75" s="224"/>
      <c r="AV75" s="224"/>
      <c r="AW75" s="224"/>
      <c r="AX75" s="224"/>
      <c r="AY75" s="224"/>
      <c r="AZ75" s="224"/>
      <c r="BA75" s="224"/>
      <c r="BB75" s="224"/>
      <c r="BC75" s="224"/>
      <c r="BD75" s="224"/>
      <c r="BE75" s="224"/>
      <c r="BF75" s="224"/>
      <c r="BG75" s="224"/>
      <c r="BH75" s="224"/>
      <c r="BI75" s="224"/>
      <c r="BJ75" s="224"/>
    </row>
    <row r="76" spans="1:62" s="99" customFormat="1" ht="15.75" customHeight="1">
      <c r="A76" s="887"/>
      <c r="B76" s="151" t="s">
        <v>624</v>
      </c>
      <c r="C76" s="241"/>
      <c r="D76" s="239"/>
      <c r="E76" s="241"/>
      <c r="F76" s="239"/>
      <c r="G76" s="241"/>
      <c r="H76" s="239"/>
      <c r="I76" s="241"/>
      <c r="J76" s="239"/>
      <c r="K76" s="241"/>
      <c r="L76" s="239"/>
      <c r="M76" s="241"/>
      <c r="N76" s="239"/>
      <c r="O76" s="241"/>
      <c r="P76" s="239"/>
      <c r="Q76" s="239"/>
      <c r="R76" s="241"/>
      <c r="S76" s="239"/>
      <c r="T76" s="239"/>
      <c r="U76" s="241"/>
      <c r="V76" s="239"/>
      <c r="W76" s="239"/>
      <c r="X76" s="241"/>
      <c r="Y76" s="239"/>
      <c r="Z76" s="239"/>
      <c r="AA76" s="241"/>
      <c r="AB76" s="239"/>
      <c r="AC76" s="239"/>
      <c r="AD76" s="241"/>
      <c r="AE76" s="311"/>
      <c r="AF76" s="242"/>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row>
    <row r="77" spans="1:62" s="99" customFormat="1" ht="15.75" customHeight="1">
      <c r="A77" s="887"/>
      <c r="B77" s="152" t="s">
        <v>625</v>
      </c>
      <c r="C77" s="149"/>
      <c r="D77" s="239"/>
      <c r="E77" s="149"/>
      <c r="F77" s="239"/>
      <c r="G77" s="149"/>
      <c r="H77" s="239"/>
      <c r="I77" s="149"/>
      <c r="J77" s="239"/>
      <c r="K77" s="149"/>
      <c r="L77" s="239"/>
      <c r="M77" s="149"/>
      <c r="N77" s="239"/>
      <c r="O77" s="149"/>
      <c r="P77" s="239"/>
      <c r="Q77" s="239"/>
      <c r="R77" s="149"/>
      <c r="S77" s="239"/>
      <c r="T77" s="239"/>
      <c r="U77" s="149"/>
      <c r="V77" s="239"/>
      <c r="W77" s="239"/>
      <c r="X77" s="149"/>
      <c r="Y77" s="239"/>
      <c r="Z77" s="239"/>
      <c r="AA77" s="149"/>
      <c r="AB77" s="239"/>
      <c r="AC77" s="239"/>
      <c r="AD77" s="149"/>
      <c r="AE77" s="311"/>
      <c r="AF77" s="242"/>
      <c r="AG77" s="224"/>
      <c r="AH77" s="224"/>
      <c r="AI77" s="224"/>
      <c r="AJ77" s="224"/>
      <c r="AK77" s="224"/>
      <c r="AL77" s="224"/>
      <c r="AM77" s="224"/>
      <c r="AN77" s="224"/>
      <c r="AO77" s="224"/>
      <c r="AP77" s="224"/>
      <c r="AQ77" s="224"/>
      <c r="AR77" s="224"/>
      <c r="AS77" s="224"/>
      <c r="AT77" s="224"/>
      <c r="AU77" s="224"/>
      <c r="AV77" s="224"/>
      <c r="AW77" s="224"/>
      <c r="AX77" s="224"/>
      <c r="AY77" s="224"/>
      <c r="AZ77" s="224"/>
      <c r="BA77" s="224"/>
      <c r="BB77" s="224"/>
      <c r="BC77" s="224"/>
      <c r="BD77" s="224"/>
      <c r="BE77" s="224"/>
      <c r="BF77" s="224"/>
      <c r="BG77" s="224"/>
      <c r="BH77" s="224"/>
      <c r="BI77" s="224"/>
      <c r="BJ77" s="224"/>
    </row>
    <row r="78" spans="1:62" s="99" customFormat="1" ht="15.75" customHeight="1">
      <c r="A78" s="887"/>
      <c r="B78" s="152" t="s">
        <v>626</v>
      </c>
      <c r="C78" s="149"/>
      <c r="D78" s="239"/>
      <c r="E78" s="149"/>
      <c r="F78" s="239"/>
      <c r="G78" s="149"/>
      <c r="H78" s="239"/>
      <c r="I78" s="149"/>
      <c r="J78" s="239"/>
      <c r="K78" s="149"/>
      <c r="L78" s="239"/>
      <c r="M78" s="149"/>
      <c r="N78" s="239"/>
      <c r="O78" s="149"/>
      <c r="P78" s="239"/>
      <c r="Q78" s="239"/>
      <c r="R78" s="149"/>
      <c r="S78" s="239"/>
      <c r="T78" s="239"/>
      <c r="U78" s="149"/>
      <c r="V78" s="239"/>
      <c r="W78" s="239"/>
      <c r="X78" s="149"/>
      <c r="Y78" s="239"/>
      <c r="Z78" s="239"/>
      <c r="AA78" s="149"/>
      <c r="AB78" s="239"/>
      <c r="AC78" s="239"/>
      <c r="AD78" s="149"/>
      <c r="AE78" s="311"/>
      <c r="AF78" s="242"/>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row>
    <row r="79" spans="1:62" s="99" customFormat="1" ht="15.75" customHeight="1">
      <c r="A79" s="887"/>
      <c r="B79" s="152" t="s">
        <v>627</v>
      </c>
      <c r="C79" s="149"/>
      <c r="D79" s="239"/>
      <c r="E79" s="149"/>
      <c r="F79" s="239"/>
      <c r="G79" s="149"/>
      <c r="H79" s="239"/>
      <c r="I79" s="149"/>
      <c r="J79" s="239"/>
      <c r="K79" s="149"/>
      <c r="L79" s="239"/>
      <c r="M79" s="149"/>
      <c r="N79" s="239"/>
      <c r="O79" s="149"/>
      <c r="P79" s="239"/>
      <c r="Q79" s="239"/>
      <c r="R79" s="149"/>
      <c r="S79" s="239"/>
      <c r="T79" s="239"/>
      <c r="U79" s="149"/>
      <c r="V79" s="239"/>
      <c r="W79" s="239"/>
      <c r="X79" s="149"/>
      <c r="Y79" s="239"/>
      <c r="Z79" s="239"/>
      <c r="AA79" s="149"/>
      <c r="AB79" s="239"/>
      <c r="AC79" s="239"/>
      <c r="AD79" s="149"/>
      <c r="AE79" s="311"/>
      <c r="AF79" s="242"/>
      <c r="AG79" s="224"/>
      <c r="AH79" s="224"/>
      <c r="AI79" s="224"/>
      <c r="AJ79" s="224"/>
      <c r="AK79" s="224"/>
      <c r="AL79" s="224"/>
      <c r="AM79" s="224"/>
      <c r="AN79" s="224"/>
      <c r="AO79" s="224"/>
      <c r="AP79" s="224"/>
      <c r="AQ79" s="224"/>
      <c r="AR79" s="224"/>
      <c r="AS79" s="224"/>
      <c r="AT79" s="224"/>
      <c r="AU79" s="224"/>
      <c r="AV79" s="224"/>
      <c r="AW79" s="224"/>
      <c r="AX79" s="224"/>
      <c r="AY79" s="224"/>
      <c r="AZ79" s="224"/>
      <c r="BA79" s="224"/>
      <c r="BB79" s="224"/>
      <c r="BC79" s="224"/>
      <c r="BD79" s="224"/>
      <c r="BE79" s="224"/>
      <c r="BF79" s="224"/>
      <c r="BG79" s="224"/>
      <c r="BH79" s="224"/>
      <c r="BI79" s="224"/>
      <c r="BJ79" s="224"/>
    </row>
    <row r="80" spans="1:62" s="99" customFormat="1" ht="15.75" customHeight="1">
      <c r="A80" s="887"/>
      <c r="B80" s="152" t="s">
        <v>628</v>
      </c>
      <c r="C80" s="149"/>
      <c r="D80" s="239"/>
      <c r="E80" s="149"/>
      <c r="F80" s="239"/>
      <c r="G80" s="149"/>
      <c r="H80" s="239"/>
      <c r="I80" s="149"/>
      <c r="J80" s="239"/>
      <c r="K80" s="149"/>
      <c r="L80" s="239"/>
      <c r="M80" s="149"/>
      <c r="N80" s="239"/>
      <c r="O80" s="149"/>
      <c r="P80" s="239"/>
      <c r="Q80" s="239"/>
      <c r="R80" s="149"/>
      <c r="S80" s="239"/>
      <c r="T80" s="239"/>
      <c r="U80" s="149"/>
      <c r="V80" s="239"/>
      <c r="W80" s="239"/>
      <c r="X80" s="149"/>
      <c r="Y80" s="239"/>
      <c r="Z80" s="239"/>
      <c r="AA80" s="149"/>
      <c r="AB80" s="239"/>
      <c r="AC80" s="239"/>
      <c r="AD80" s="149"/>
      <c r="AE80" s="311"/>
      <c r="AF80" s="242"/>
      <c r="AG80" s="224"/>
      <c r="AH80" s="224"/>
      <c r="AI80" s="224"/>
      <c r="AJ80" s="224"/>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row>
    <row r="81" spans="1:62" s="99" customFormat="1" ht="15.75" customHeight="1">
      <c r="A81" s="887"/>
      <c r="B81" s="152" t="s">
        <v>629</v>
      </c>
      <c r="C81" s="149"/>
      <c r="D81" s="239"/>
      <c r="E81" s="149"/>
      <c r="F81" s="239"/>
      <c r="G81" s="149"/>
      <c r="H81" s="239"/>
      <c r="I81" s="149"/>
      <c r="J81" s="239"/>
      <c r="K81" s="149"/>
      <c r="L81" s="239"/>
      <c r="M81" s="149"/>
      <c r="N81" s="239"/>
      <c r="O81" s="149"/>
      <c r="P81" s="239"/>
      <c r="Q81" s="239"/>
      <c r="R81" s="149"/>
      <c r="S81" s="239"/>
      <c r="T81" s="239"/>
      <c r="U81" s="149"/>
      <c r="V81" s="239"/>
      <c r="W81" s="239"/>
      <c r="X81" s="149"/>
      <c r="Y81" s="239"/>
      <c r="Z81" s="239"/>
      <c r="AA81" s="149"/>
      <c r="AB81" s="239"/>
      <c r="AC81" s="239"/>
      <c r="AD81" s="149"/>
      <c r="AE81" s="311"/>
      <c r="AF81" s="242"/>
      <c r="AG81" s="224"/>
      <c r="AH81" s="224"/>
      <c r="AI81" s="224"/>
      <c r="AJ81" s="224"/>
      <c r="AK81" s="224"/>
      <c r="AL81" s="224"/>
      <c r="AM81" s="224"/>
      <c r="AN81" s="224"/>
      <c r="AO81" s="224"/>
      <c r="AP81" s="224"/>
      <c r="AQ81" s="224"/>
      <c r="AR81" s="224"/>
      <c r="AS81" s="224"/>
      <c r="AT81" s="224"/>
      <c r="AU81" s="224"/>
      <c r="AV81" s="224"/>
      <c r="AW81" s="224"/>
      <c r="AX81" s="224"/>
      <c r="AY81" s="224"/>
      <c r="AZ81" s="224"/>
      <c r="BA81" s="224"/>
      <c r="BB81" s="224"/>
      <c r="BC81" s="224"/>
      <c r="BD81" s="224"/>
      <c r="BE81" s="224"/>
      <c r="BF81" s="224"/>
      <c r="BG81" s="224"/>
      <c r="BH81" s="224"/>
      <c r="BI81" s="224"/>
      <c r="BJ81" s="224"/>
    </row>
    <row r="82" spans="1:62" s="99" customFormat="1" ht="15.75" customHeight="1">
      <c r="A82" s="887"/>
      <c r="B82" s="152" t="s">
        <v>630</v>
      </c>
      <c r="C82" s="149"/>
      <c r="D82" s="239"/>
      <c r="E82" s="149"/>
      <c r="F82" s="239"/>
      <c r="G82" s="149"/>
      <c r="H82" s="239"/>
      <c r="I82" s="149"/>
      <c r="J82" s="239"/>
      <c r="K82" s="149"/>
      <c r="L82" s="239"/>
      <c r="M82" s="149"/>
      <c r="N82" s="239"/>
      <c r="O82" s="149"/>
      <c r="P82" s="239"/>
      <c r="Q82" s="239"/>
      <c r="R82" s="149"/>
      <c r="S82" s="239"/>
      <c r="T82" s="239"/>
      <c r="U82" s="149"/>
      <c r="V82" s="239"/>
      <c r="W82" s="239"/>
      <c r="X82" s="149"/>
      <c r="Y82" s="239"/>
      <c r="Z82" s="239"/>
      <c r="AA82" s="149"/>
      <c r="AB82" s="239"/>
      <c r="AC82" s="239"/>
      <c r="AD82" s="149"/>
      <c r="AE82" s="311"/>
      <c r="AF82" s="242"/>
      <c r="AG82" s="224"/>
      <c r="AH82" s="224"/>
      <c r="AI82" s="224"/>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row>
    <row r="83" spans="1:62" s="99" customFormat="1" ht="15.75" customHeight="1">
      <c r="A83" s="887"/>
      <c r="B83" s="152" t="s">
        <v>631</v>
      </c>
      <c r="C83" s="149"/>
      <c r="D83" s="239"/>
      <c r="E83" s="149"/>
      <c r="F83" s="239"/>
      <c r="G83" s="149"/>
      <c r="H83" s="239"/>
      <c r="I83" s="149"/>
      <c r="J83" s="239"/>
      <c r="K83" s="149"/>
      <c r="L83" s="239"/>
      <c r="M83" s="149"/>
      <c r="N83" s="239"/>
      <c r="O83" s="149"/>
      <c r="P83" s="239"/>
      <c r="Q83" s="239"/>
      <c r="R83" s="149"/>
      <c r="S83" s="239"/>
      <c r="T83" s="239"/>
      <c r="U83" s="149"/>
      <c r="V83" s="239"/>
      <c r="W83" s="239"/>
      <c r="X83" s="149"/>
      <c r="Y83" s="239"/>
      <c r="Z83" s="239"/>
      <c r="AA83" s="149"/>
      <c r="AB83" s="239"/>
      <c r="AC83" s="239"/>
      <c r="AD83" s="149"/>
      <c r="AE83" s="311"/>
      <c r="AF83" s="242"/>
      <c r="AG83" s="224"/>
      <c r="AH83" s="224"/>
      <c r="AI83" s="224"/>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row>
    <row r="84" spans="1:62" s="99" customFormat="1" ht="15.75" customHeight="1">
      <c r="A84" s="887"/>
      <c r="B84" s="152" t="s">
        <v>632</v>
      </c>
      <c r="C84" s="149"/>
      <c r="D84" s="239"/>
      <c r="E84" s="149"/>
      <c r="F84" s="239"/>
      <c r="G84" s="149"/>
      <c r="H84" s="239"/>
      <c r="I84" s="149"/>
      <c r="J84" s="239"/>
      <c r="K84" s="149"/>
      <c r="L84" s="239"/>
      <c r="M84" s="149"/>
      <c r="N84" s="239"/>
      <c r="O84" s="149"/>
      <c r="P84" s="239"/>
      <c r="Q84" s="239"/>
      <c r="R84" s="149"/>
      <c r="S84" s="239"/>
      <c r="T84" s="239"/>
      <c r="U84" s="149"/>
      <c r="V84" s="239"/>
      <c r="W84" s="239"/>
      <c r="X84" s="149"/>
      <c r="Y84" s="239"/>
      <c r="Z84" s="239"/>
      <c r="AA84" s="149"/>
      <c r="AB84" s="239"/>
      <c r="AC84" s="239"/>
      <c r="AD84" s="149"/>
      <c r="AE84" s="311"/>
      <c r="AF84" s="242"/>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row>
    <row r="85" spans="1:62" s="99" customFormat="1" ht="15.75" customHeight="1">
      <c r="A85" s="887"/>
      <c r="B85" s="152" t="s">
        <v>633</v>
      </c>
      <c r="C85" s="149"/>
      <c r="D85" s="239"/>
      <c r="E85" s="149"/>
      <c r="F85" s="239"/>
      <c r="G85" s="149"/>
      <c r="H85" s="239"/>
      <c r="I85" s="149"/>
      <c r="J85" s="239"/>
      <c r="K85" s="149"/>
      <c r="L85" s="239"/>
      <c r="M85" s="149"/>
      <c r="N85" s="239"/>
      <c r="O85" s="149"/>
      <c r="P85" s="239"/>
      <c r="Q85" s="239"/>
      <c r="R85" s="149"/>
      <c r="S85" s="239"/>
      <c r="T85" s="239"/>
      <c r="U85" s="149"/>
      <c r="V85" s="239"/>
      <c r="W85" s="239"/>
      <c r="X85" s="149"/>
      <c r="Y85" s="239"/>
      <c r="Z85" s="239"/>
      <c r="AA85" s="149"/>
      <c r="AB85" s="239"/>
      <c r="AC85" s="239"/>
      <c r="AD85" s="149"/>
      <c r="AE85" s="311"/>
      <c r="AF85" s="242"/>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c r="BJ85" s="224"/>
    </row>
    <row r="86" spans="1:62" s="99" customFormat="1" ht="15.75" customHeight="1">
      <c r="A86" s="887"/>
      <c r="B86" s="152" t="s">
        <v>634</v>
      </c>
      <c r="C86" s="149"/>
      <c r="D86" s="239"/>
      <c r="E86" s="149"/>
      <c r="F86" s="239"/>
      <c r="G86" s="149"/>
      <c r="H86" s="239"/>
      <c r="I86" s="149"/>
      <c r="J86" s="239"/>
      <c r="K86" s="149"/>
      <c r="L86" s="239"/>
      <c r="M86" s="149"/>
      <c r="N86" s="239"/>
      <c r="O86" s="149"/>
      <c r="P86" s="239"/>
      <c r="Q86" s="239"/>
      <c r="R86" s="149"/>
      <c r="S86" s="239"/>
      <c r="T86" s="239"/>
      <c r="U86" s="149"/>
      <c r="V86" s="239"/>
      <c r="W86" s="239"/>
      <c r="X86" s="149"/>
      <c r="Y86" s="239"/>
      <c r="Z86" s="239"/>
      <c r="AA86" s="149"/>
      <c r="AB86" s="239"/>
      <c r="AC86" s="239"/>
      <c r="AD86" s="149"/>
      <c r="AE86" s="311"/>
      <c r="AF86" s="242"/>
      <c r="AG86" s="224"/>
      <c r="AH86" s="224"/>
      <c r="AI86" s="224"/>
      <c r="AJ86" s="224"/>
      <c r="AK86" s="224"/>
      <c r="AL86" s="224"/>
      <c r="AM86" s="224"/>
      <c r="AN86" s="224"/>
      <c r="AO86" s="224"/>
      <c r="AP86" s="224"/>
      <c r="AQ86" s="224"/>
      <c r="AR86" s="224"/>
      <c r="AS86" s="224"/>
      <c r="AT86" s="224"/>
      <c r="AU86" s="224"/>
      <c r="AV86" s="224"/>
      <c r="AW86" s="224"/>
      <c r="AX86" s="224"/>
      <c r="AY86" s="224"/>
      <c r="AZ86" s="224"/>
      <c r="BA86" s="224"/>
      <c r="BB86" s="224"/>
      <c r="BC86" s="224"/>
      <c r="BD86" s="224"/>
      <c r="BE86" s="224"/>
      <c r="BF86" s="224"/>
      <c r="BG86" s="224"/>
      <c r="BH86" s="224"/>
      <c r="BI86" s="224"/>
      <c r="BJ86" s="224"/>
    </row>
    <row r="87" spans="1:62" s="99" customFormat="1" ht="15.75" customHeight="1">
      <c r="A87" s="887"/>
      <c r="B87" s="152" t="s">
        <v>635</v>
      </c>
      <c r="C87" s="149"/>
      <c r="D87" s="239"/>
      <c r="E87" s="149"/>
      <c r="F87" s="239"/>
      <c r="G87" s="149"/>
      <c r="H87" s="239"/>
      <c r="I87" s="149"/>
      <c r="J87" s="239"/>
      <c r="K87" s="149"/>
      <c r="L87" s="239"/>
      <c r="M87" s="149"/>
      <c r="N87" s="239"/>
      <c r="O87" s="149"/>
      <c r="P87" s="239"/>
      <c r="Q87" s="239"/>
      <c r="R87" s="149"/>
      <c r="S87" s="239"/>
      <c r="T87" s="239"/>
      <c r="U87" s="149"/>
      <c r="V87" s="239"/>
      <c r="W87" s="239"/>
      <c r="X87" s="149"/>
      <c r="Y87" s="239"/>
      <c r="Z87" s="239"/>
      <c r="AA87" s="149"/>
      <c r="AB87" s="239"/>
      <c r="AC87" s="239"/>
      <c r="AD87" s="149"/>
      <c r="AE87" s="311"/>
      <c r="AF87" s="242"/>
      <c r="AG87" s="224"/>
      <c r="AH87" s="224"/>
      <c r="AI87" s="224"/>
      <c r="AJ87" s="224"/>
      <c r="AK87" s="224"/>
      <c r="AL87" s="224"/>
      <c r="AM87" s="224"/>
      <c r="AN87" s="224"/>
      <c r="AO87" s="224"/>
      <c r="AP87" s="224"/>
      <c r="AQ87" s="224"/>
      <c r="AR87" s="224"/>
      <c r="AS87" s="224"/>
      <c r="AT87" s="224"/>
      <c r="AU87" s="224"/>
      <c r="AV87" s="224"/>
      <c r="AW87" s="224"/>
      <c r="AX87" s="224"/>
      <c r="AY87" s="224"/>
      <c r="AZ87" s="224"/>
      <c r="BA87" s="224"/>
      <c r="BB87" s="224"/>
      <c r="BC87" s="224"/>
      <c r="BD87" s="224"/>
      <c r="BE87" s="224"/>
      <c r="BF87" s="224"/>
      <c r="BG87" s="224"/>
      <c r="BH87" s="224"/>
      <c r="BI87" s="224"/>
      <c r="BJ87" s="224"/>
    </row>
    <row r="88" spans="1:62" s="99" customFormat="1" ht="15.75" customHeight="1">
      <c r="A88" s="887"/>
      <c r="B88" s="152" t="s">
        <v>636</v>
      </c>
      <c r="C88" s="149"/>
      <c r="D88" s="239"/>
      <c r="E88" s="149"/>
      <c r="F88" s="239"/>
      <c r="G88" s="149"/>
      <c r="H88" s="239"/>
      <c r="I88" s="149"/>
      <c r="J88" s="239"/>
      <c r="K88" s="149"/>
      <c r="L88" s="239"/>
      <c r="M88" s="149"/>
      <c r="N88" s="239"/>
      <c r="O88" s="149"/>
      <c r="P88" s="239"/>
      <c r="Q88" s="239"/>
      <c r="R88" s="149"/>
      <c r="S88" s="239"/>
      <c r="T88" s="239"/>
      <c r="U88" s="149"/>
      <c r="V88" s="239"/>
      <c r="W88" s="239"/>
      <c r="X88" s="149"/>
      <c r="Y88" s="239"/>
      <c r="Z88" s="239"/>
      <c r="AA88" s="149"/>
      <c r="AB88" s="239"/>
      <c r="AC88" s="239"/>
      <c r="AD88" s="149"/>
      <c r="AE88" s="311"/>
      <c r="AF88" s="242"/>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224"/>
      <c r="BE88" s="224"/>
      <c r="BF88" s="224"/>
      <c r="BG88" s="224"/>
      <c r="BH88" s="224"/>
      <c r="BI88" s="224"/>
      <c r="BJ88" s="224"/>
    </row>
    <row r="89" spans="1:62" s="99" customFormat="1" ht="15.75" customHeight="1">
      <c r="A89" s="887"/>
      <c r="B89" s="152" t="s">
        <v>637</v>
      </c>
      <c r="C89" s="149"/>
      <c r="D89" s="239"/>
      <c r="E89" s="149"/>
      <c r="F89" s="239"/>
      <c r="G89" s="149"/>
      <c r="H89" s="239"/>
      <c r="I89" s="149"/>
      <c r="J89" s="239"/>
      <c r="K89" s="149"/>
      <c r="L89" s="239"/>
      <c r="M89" s="149"/>
      <c r="N89" s="239"/>
      <c r="O89" s="149"/>
      <c r="P89" s="239"/>
      <c r="Q89" s="239"/>
      <c r="R89" s="149"/>
      <c r="S89" s="239"/>
      <c r="T89" s="239"/>
      <c r="U89" s="149"/>
      <c r="V89" s="239"/>
      <c r="W89" s="239"/>
      <c r="X89" s="149"/>
      <c r="Y89" s="239"/>
      <c r="Z89" s="239"/>
      <c r="AA89" s="149"/>
      <c r="AB89" s="239"/>
      <c r="AC89" s="239"/>
      <c r="AD89" s="149"/>
      <c r="AE89" s="311"/>
      <c r="AF89" s="242"/>
      <c r="AG89" s="224"/>
      <c r="AH89" s="224"/>
      <c r="AI89" s="224"/>
      <c r="AJ89" s="224"/>
      <c r="AK89" s="224"/>
      <c r="AL89" s="224"/>
      <c r="AM89" s="224"/>
      <c r="AN89" s="224"/>
      <c r="AO89" s="224"/>
      <c r="AP89" s="224"/>
      <c r="AQ89" s="224"/>
      <c r="AR89" s="224"/>
      <c r="AS89" s="224"/>
      <c r="AT89" s="224"/>
      <c r="AU89" s="224"/>
      <c r="AV89" s="224"/>
      <c r="AW89" s="224"/>
      <c r="AX89" s="224"/>
      <c r="AY89" s="224"/>
      <c r="AZ89" s="224"/>
      <c r="BA89" s="224"/>
      <c r="BB89" s="224"/>
      <c r="BC89" s="224"/>
      <c r="BD89" s="224"/>
      <c r="BE89" s="224"/>
      <c r="BF89" s="224"/>
      <c r="BG89" s="224"/>
      <c r="BH89" s="224"/>
      <c r="BI89" s="224"/>
      <c r="BJ89" s="224"/>
    </row>
    <row r="90" spans="1:62" s="99" customFormat="1" ht="15.75" customHeight="1">
      <c r="A90" s="887"/>
      <c r="B90" s="152" t="s">
        <v>638</v>
      </c>
      <c r="C90" s="149"/>
      <c r="D90" s="239"/>
      <c r="E90" s="149"/>
      <c r="F90" s="239"/>
      <c r="G90" s="149"/>
      <c r="H90" s="239"/>
      <c r="I90" s="149"/>
      <c r="J90" s="239"/>
      <c r="K90" s="149"/>
      <c r="L90" s="239"/>
      <c r="M90" s="149"/>
      <c r="N90" s="239"/>
      <c r="O90" s="149"/>
      <c r="P90" s="239"/>
      <c r="Q90" s="239"/>
      <c r="R90" s="149"/>
      <c r="S90" s="239"/>
      <c r="T90" s="239"/>
      <c r="U90" s="149"/>
      <c r="V90" s="239"/>
      <c r="W90" s="239"/>
      <c r="X90" s="149"/>
      <c r="Y90" s="239"/>
      <c r="Z90" s="239"/>
      <c r="AA90" s="149"/>
      <c r="AB90" s="239"/>
      <c r="AC90" s="239"/>
      <c r="AD90" s="149"/>
      <c r="AE90" s="311"/>
      <c r="AF90" s="242"/>
      <c r="AG90" s="224"/>
      <c r="AH90" s="224"/>
      <c r="AI90" s="224"/>
      <c r="AJ90" s="224"/>
      <c r="AK90" s="224"/>
      <c r="AL90" s="224"/>
      <c r="AM90" s="224"/>
      <c r="AN90" s="224"/>
      <c r="AO90" s="224"/>
      <c r="AP90" s="224"/>
      <c r="AQ90" s="224"/>
      <c r="AR90" s="224"/>
      <c r="AS90" s="224"/>
      <c r="AT90" s="224"/>
      <c r="AU90" s="224"/>
      <c r="AV90" s="224"/>
      <c r="AW90" s="224"/>
      <c r="AX90" s="224"/>
      <c r="AY90" s="224"/>
      <c r="AZ90" s="224"/>
      <c r="BA90" s="224"/>
      <c r="BB90" s="224"/>
      <c r="BC90" s="224"/>
      <c r="BD90" s="224"/>
      <c r="BE90" s="224"/>
      <c r="BF90" s="224"/>
      <c r="BG90" s="224"/>
      <c r="BH90" s="224"/>
      <c r="BI90" s="224"/>
      <c r="BJ90" s="224"/>
    </row>
    <row r="91" spans="1:62" s="99" customFormat="1" ht="15.75" customHeight="1">
      <c r="A91" s="887"/>
      <c r="B91" s="152" t="s">
        <v>639</v>
      </c>
      <c r="C91" s="149"/>
      <c r="D91" s="239"/>
      <c r="E91" s="149"/>
      <c r="F91" s="239"/>
      <c r="G91" s="149"/>
      <c r="H91" s="239"/>
      <c r="I91" s="149"/>
      <c r="J91" s="239"/>
      <c r="K91" s="149"/>
      <c r="L91" s="239"/>
      <c r="M91" s="149"/>
      <c r="N91" s="239"/>
      <c r="O91" s="149"/>
      <c r="P91" s="239"/>
      <c r="Q91" s="239"/>
      <c r="R91" s="149"/>
      <c r="S91" s="239"/>
      <c r="T91" s="239"/>
      <c r="U91" s="149"/>
      <c r="V91" s="239"/>
      <c r="W91" s="239"/>
      <c r="X91" s="149"/>
      <c r="Y91" s="239"/>
      <c r="Z91" s="239"/>
      <c r="AA91" s="149"/>
      <c r="AB91" s="239"/>
      <c r="AC91" s="239"/>
      <c r="AD91" s="149"/>
      <c r="AE91" s="311"/>
      <c r="AF91" s="242"/>
      <c r="AG91" s="224"/>
      <c r="AH91" s="224"/>
      <c r="AI91" s="224"/>
      <c r="AJ91" s="224"/>
      <c r="AK91" s="224"/>
      <c r="AL91" s="224"/>
      <c r="AM91" s="224"/>
      <c r="AN91" s="224"/>
      <c r="AO91" s="224"/>
      <c r="AP91" s="224"/>
      <c r="AQ91" s="224"/>
      <c r="AR91" s="224"/>
      <c r="AS91" s="224"/>
      <c r="AT91" s="224"/>
      <c r="AU91" s="224"/>
      <c r="AV91" s="224"/>
      <c r="AW91" s="224"/>
      <c r="AX91" s="224"/>
      <c r="AY91" s="224"/>
      <c r="AZ91" s="224"/>
      <c r="BA91" s="224"/>
      <c r="BB91" s="224"/>
      <c r="BC91" s="224"/>
      <c r="BD91" s="224"/>
      <c r="BE91" s="224"/>
      <c r="BF91" s="224"/>
      <c r="BG91" s="224"/>
      <c r="BH91" s="224"/>
      <c r="BI91" s="224"/>
      <c r="BJ91" s="224"/>
    </row>
    <row r="92" spans="1:62" s="99" customFormat="1" ht="15.75" customHeight="1">
      <c r="A92" s="887"/>
      <c r="B92" s="152" t="s">
        <v>640</v>
      </c>
      <c r="C92" s="149"/>
      <c r="D92" s="239"/>
      <c r="E92" s="149"/>
      <c r="F92" s="239"/>
      <c r="G92" s="149"/>
      <c r="H92" s="239"/>
      <c r="I92" s="149"/>
      <c r="J92" s="239"/>
      <c r="K92" s="149"/>
      <c r="L92" s="239"/>
      <c r="M92" s="149"/>
      <c r="N92" s="239"/>
      <c r="O92" s="149"/>
      <c r="P92" s="239"/>
      <c r="Q92" s="239"/>
      <c r="R92" s="149"/>
      <c r="S92" s="239"/>
      <c r="T92" s="239"/>
      <c r="U92" s="149"/>
      <c r="V92" s="239"/>
      <c r="W92" s="239"/>
      <c r="X92" s="149"/>
      <c r="Y92" s="239"/>
      <c r="Z92" s="239"/>
      <c r="AA92" s="149"/>
      <c r="AB92" s="239"/>
      <c r="AC92" s="239"/>
      <c r="AD92" s="149"/>
      <c r="AE92" s="311"/>
      <c r="AF92" s="242"/>
      <c r="AG92" s="224"/>
      <c r="AH92" s="224"/>
      <c r="AI92" s="224"/>
      <c r="AJ92" s="224"/>
      <c r="AK92" s="224"/>
      <c r="AL92" s="224"/>
      <c r="AM92" s="224"/>
      <c r="AN92" s="224"/>
      <c r="AO92" s="224"/>
      <c r="AP92" s="224"/>
      <c r="AQ92" s="224"/>
      <c r="AR92" s="224"/>
      <c r="AS92" s="224"/>
      <c r="AT92" s="224"/>
      <c r="AU92" s="224"/>
      <c r="AV92" s="224"/>
      <c r="AW92" s="224"/>
      <c r="AX92" s="224"/>
      <c r="AY92" s="224"/>
      <c r="AZ92" s="224"/>
      <c r="BA92" s="224"/>
      <c r="BB92" s="224"/>
      <c r="BC92" s="224"/>
      <c r="BD92" s="224"/>
      <c r="BE92" s="224"/>
      <c r="BF92" s="224"/>
      <c r="BG92" s="224"/>
      <c r="BH92" s="224"/>
      <c r="BI92" s="224"/>
      <c r="BJ92" s="224"/>
    </row>
    <row r="93" spans="1:62" s="99" customFormat="1" ht="15.75" customHeight="1">
      <c r="A93" s="887"/>
      <c r="B93" s="152" t="s">
        <v>641</v>
      </c>
      <c r="C93" s="149"/>
      <c r="D93" s="239"/>
      <c r="E93" s="149"/>
      <c r="F93" s="239"/>
      <c r="G93" s="149"/>
      <c r="H93" s="239"/>
      <c r="I93" s="149"/>
      <c r="J93" s="239"/>
      <c r="K93" s="149"/>
      <c r="L93" s="239"/>
      <c r="M93" s="149"/>
      <c r="N93" s="239"/>
      <c r="O93" s="149"/>
      <c r="P93" s="239"/>
      <c r="Q93" s="239"/>
      <c r="R93" s="149"/>
      <c r="S93" s="239"/>
      <c r="T93" s="239"/>
      <c r="U93" s="149"/>
      <c r="V93" s="239"/>
      <c r="W93" s="239"/>
      <c r="X93" s="149"/>
      <c r="Y93" s="239"/>
      <c r="Z93" s="239"/>
      <c r="AA93" s="149"/>
      <c r="AB93" s="239"/>
      <c r="AC93" s="239"/>
      <c r="AD93" s="149"/>
      <c r="AE93" s="311"/>
      <c r="AF93" s="242"/>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row>
    <row r="94" spans="1:62" s="99" customFormat="1" ht="15.75" customHeight="1">
      <c r="A94" s="887"/>
      <c r="B94" s="152" t="s">
        <v>642</v>
      </c>
      <c r="C94" s="149"/>
      <c r="D94" s="239"/>
      <c r="E94" s="149"/>
      <c r="F94" s="239"/>
      <c r="G94" s="149"/>
      <c r="H94" s="239"/>
      <c r="I94" s="149"/>
      <c r="J94" s="239"/>
      <c r="K94" s="149"/>
      <c r="L94" s="239"/>
      <c r="M94" s="149"/>
      <c r="N94" s="239"/>
      <c r="O94" s="149"/>
      <c r="P94" s="239"/>
      <c r="Q94" s="239"/>
      <c r="R94" s="149"/>
      <c r="S94" s="239"/>
      <c r="T94" s="239"/>
      <c r="U94" s="149"/>
      <c r="V94" s="239"/>
      <c r="W94" s="239"/>
      <c r="X94" s="149"/>
      <c r="Y94" s="239"/>
      <c r="Z94" s="239"/>
      <c r="AA94" s="149"/>
      <c r="AB94" s="239"/>
      <c r="AC94" s="239"/>
      <c r="AD94" s="149"/>
      <c r="AE94" s="311"/>
      <c r="AF94" s="242"/>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row>
    <row r="95" spans="1:62" s="99" customFormat="1" ht="15.75" customHeight="1">
      <c r="A95" s="887"/>
      <c r="B95" s="152" t="s">
        <v>643</v>
      </c>
      <c r="C95" s="149"/>
      <c r="D95" s="239"/>
      <c r="E95" s="149"/>
      <c r="F95" s="239"/>
      <c r="G95" s="149"/>
      <c r="H95" s="239"/>
      <c r="I95" s="149"/>
      <c r="J95" s="239"/>
      <c r="K95" s="149"/>
      <c r="L95" s="239"/>
      <c r="M95" s="149"/>
      <c r="N95" s="239"/>
      <c r="O95" s="149"/>
      <c r="P95" s="239"/>
      <c r="Q95" s="239"/>
      <c r="R95" s="149"/>
      <c r="S95" s="239"/>
      <c r="T95" s="239"/>
      <c r="U95" s="149"/>
      <c r="V95" s="239"/>
      <c r="W95" s="239"/>
      <c r="X95" s="149"/>
      <c r="Y95" s="239"/>
      <c r="Z95" s="239"/>
      <c r="AA95" s="149"/>
      <c r="AB95" s="239"/>
      <c r="AC95" s="239"/>
      <c r="AD95" s="149"/>
      <c r="AE95" s="311"/>
      <c r="AF95" s="242"/>
      <c r="AG95" s="224"/>
      <c r="AH95" s="224"/>
      <c r="AI95" s="224"/>
      <c r="AJ95" s="224"/>
      <c r="AK95" s="224"/>
      <c r="AL95" s="224"/>
      <c r="AM95" s="224"/>
      <c r="AN95" s="224"/>
      <c r="AO95" s="224"/>
      <c r="AP95" s="224"/>
      <c r="AQ95" s="224"/>
      <c r="AR95" s="224"/>
      <c r="AS95" s="224"/>
      <c r="AT95" s="224"/>
      <c r="AU95" s="224"/>
      <c r="AV95" s="224"/>
      <c r="AW95" s="224"/>
      <c r="AX95" s="224"/>
      <c r="AY95" s="224"/>
      <c r="AZ95" s="224"/>
      <c r="BA95" s="224"/>
      <c r="BB95" s="224"/>
      <c r="BC95" s="224"/>
      <c r="BD95" s="224"/>
      <c r="BE95" s="224"/>
      <c r="BF95" s="224"/>
      <c r="BG95" s="224"/>
      <c r="BH95" s="224"/>
      <c r="BI95" s="224"/>
      <c r="BJ95" s="224"/>
    </row>
    <row r="96" spans="1:62" s="99" customFormat="1" ht="29.25" customHeight="1" thickBot="1">
      <c r="A96" s="596"/>
      <c r="B96" s="150" t="s">
        <v>93</v>
      </c>
      <c r="C96" s="238"/>
      <c r="D96" s="240"/>
      <c r="E96" s="238"/>
      <c r="F96" s="240"/>
      <c r="G96" s="238"/>
      <c r="H96" s="240"/>
      <c r="I96" s="238"/>
      <c r="J96" s="240"/>
      <c r="K96" s="238"/>
      <c r="L96" s="240"/>
      <c r="M96" s="238"/>
      <c r="N96" s="240"/>
      <c r="O96" s="238"/>
      <c r="P96" s="240"/>
      <c r="Q96" s="240"/>
      <c r="R96" s="238"/>
      <c r="S96" s="240"/>
      <c r="T96" s="240"/>
      <c r="U96" s="238"/>
      <c r="V96" s="240"/>
      <c r="W96" s="240"/>
      <c r="X96" s="238"/>
      <c r="Y96" s="240"/>
      <c r="Z96" s="240"/>
      <c r="AA96" s="238"/>
      <c r="AB96" s="240"/>
      <c r="AC96" s="240"/>
      <c r="AD96" s="238"/>
      <c r="AE96" s="312"/>
      <c r="AF96" s="243"/>
      <c r="AG96" s="224"/>
      <c r="AH96" s="224"/>
      <c r="AI96" s="224"/>
      <c r="AJ96" s="224"/>
      <c r="AK96" s="224"/>
      <c r="AL96" s="224"/>
      <c r="AM96" s="224"/>
      <c r="AN96" s="224"/>
      <c r="AO96" s="224"/>
      <c r="AP96" s="224"/>
      <c r="AQ96" s="224"/>
      <c r="AR96" s="224"/>
      <c r="AS96" s="224"/>
      <c r="AT96" s="224"/>
      <c r="AU96" s="224"/>
      <c r="AV96" s="224"/>
      <c r="AW96" s="224"/>
      <c r="AX96" s="224"/>
      <c r="AY96" s="224"/>
      <c r="AZ96" s="224"/>
      <c r="BA96" s="224"/>
      <c r="BB96" s="224"/>
      <c r="BC96" s="224"/>
      <c r="BD96" s="224"/>
      <c r="BE96" s="224"/>
      <c r="BF96" s="224"/>
      <c r="BG96" s="224"/>
      <c r="BH96" s="224"/>
      <c r="BI96" s="224"/>
      <c r="BJ96" s="224"/>
    </row>
    <row r="97" spans="1:62" s="68" customFormat="1" ht="24" customHeight="1" thickBot="1">
      <c r="K97" s="174"/>
      <c r="L97" s="174"/>
      <c r="M97" s="174"/>
      <c r="N97" s="174"/>
      <c r="O97" s="17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row>
    <row r="98" spans="1:62" s="68" customFormat="1" ht="24" customHeight="1" thickBot="1">
      <c r="A98" s="595" t="s">
        <v>644</v>
      </c>
      <c r="B98" s="595" t="s">
        <v>621</v>
      </c>
      <c r="C98" s="852" t="s">
        <v>99</v>
      </c>
      <c r="D98" s="889"/>
      <c r="E98" s="889"/>
      <c r="F98" s="889"/>
      <c r="G98" s="889"/>
      <c r="H98" s="889"/>
      <c r="I98" s="889"/>
      <c r="J98" s="889"/>
      <c r="K98" s="889"/>
      <c r="L98" s="889"/>
      <c r="M98" s="889"/>
      <c r="N98" s="853"/>
      <c r="O98" s="879" t="s">
        <v>240</v>
      </c>
      <c r="P98" s="880"/>
      <c r="Q98" s="880"/>
      <c r="R98" s="880"/>
      <c r="S98" s="880"/>
      <c r="T98" s="880"/>
      <c r="U98" s="880"/>
      <c r="V98" s="880"/>
      <c r="W98" s="880"/>
      <c r="X98" s="880"/>
      <c r="Y98" s="880"/>
      <c r="Z98" s="880"/>
      <c r="AA98" s="880"/>
      <c r="AB98" s="880"/>
      <c r="AC98" s="880"/>
      <c r="AD98" s="880"/>
      <c r="AE98" s="880"/>
      <c r="AF98" s="881"/>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row>
    <row r="99" spans="1:62" s="68" customFormat="1" ht="24" customHeight="1" thickBot="1">
      <c r="A99" s="887"/>
      <c r="B99" s="887"/>
      <c r="C99" s="852" t="s">
        <v>257</v>
      </c>
      <c r="D99" s="853"/>
      <c r="E99" s="852" t="s">
        <v>258</v>
      </c>
      <c r="F99" s="853"/>
      <c r="G99" s="852" t="s">
        <v>259</v>
      </c>
      <c r="H99" s="853"/>
      <c r="I99" s="852" t="s">
        <v>260</v>
      </c>
      <c r="J99" s="853"/>
      <c r="K99" s="852" t="s">
        <v>585</v>
      </c>
      <c r="L99" s="853"/>
      <c r="M99" s="852" t="s">
        <v>262</v>
      </c>
      <c r="N99" s="853"/>
      <c r="O99" s="879" t="s">
        <v>257</v>
      </c>
      <c r="P99" s="880"/>
      <c r="Q99" s="881"/>
      <c r="R99" s="879" t="s">
        <v>258</v>
      </c>
      <c r="S99" s="880"/>
      <c r="T99" s="881"/>
      <c r="U99" s="879" t="s">
        <v>259</v>
      </c>
      <c r="V99" s="880"/>
      <c r="W99" s="881"/>
      <c r="X99" s="879" t="s">
        <v>260</v>
      </c>
      <c r="Y99" s="880"/>
      <c r="Z99" s="881"/>
      <c r="AA99" s="879" t="s">
        <v>585</v>
      </c>
      <c r="AB99" s="880"/>
      <c r="AC99" s="881"/>
      <c r="AD99" s="879" t="s">
        <v>262</v>
      </c>
      <c r="AE99" s="880"/>
      <c r="AF99" s="881"/>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row>
    <row r="100" spans="1:62" s="68" customFormat="1" ht="29.25" customHeight="1" thickBot="1">
      <c r="A100" s="887"/>
      <c r="B100" s="596"/>
      <c r="C100" s="244" t="s">
        <v>100</v>
      </c>
      <c r="D100" s="226" t="s">
        <v>622</v>
      </c>
      <c r="E100" s="244" t="s">
        <v>100</v>
      </c>
      <c r="F100" s="226" t="s">
        <v>622</v>
      </c>
      <c r="G100" s="244" t="s">
        <v>100</v>
      </c>
      <c r="H100" s="226" t="s">
        <v>622</v>
      </c>
      <c r="I100" s="244" t="s">
        <v>100</v>
      </c>
      <c r="J100" s="226" t="s">
        <v>622</v>
      </c>
      <c r="K100" s="244" t="s">
        <v>100</v>
      </c>
      <c r="L100" s="226" t="s">
        <v>622</v>
      </c>
      <c r="M100" s="244" t="s">
        <v>100</v>
      </c>
      <c r="N100" s="226" t="s">
        <v>622</v>
      </c>
      <c r="O100" s="229" t="s">
        <v>100</v>
      </c>
      <c r="P100" s="229" t="s">
        <v>623</v>
      </c>
      <c r="Q100" s="229" t="s">
        <v>227</v>
      </c>
      <c r="R100" s="229" t="s">
        <v>100</v>
      </c>
      <c r="S100" s="229" t="s">
        <v>623</v>
      </c>
      <c r="T100" s="229" t="s">
        <v>227</v>
      </c>
      <c r="U100" s="229" t="s">
        <v>100</v>
      </c>
      <c r="V100" s="229" t="s">
        <v>623</v>
      </c>
      <c r="W100" s="229" t="s">
        <v>227</v>
      </c>
      <c r="X100" s="229" t="s">
        <v>100</v>
      </c>
      <c r="Y100" s="229" t="s">
        <v>623</v>
      </c>
      <c r="Z100" s="229" t="s">
        <v>227</v>
      </c>
      <c r="AA100" s="229" t="s">
        <v>100</v>
      </c>
      <c r="AB100" s="229" t="s">
        <v>623</v>
      </c>
      <c r="AC100" s="229" t="s">
        <v>227</v>
      </c>
      <c r="AD100" s="229" t="s">
        <v>100</v>
      </c>
      <c r="AE100" s="229" t="s">
        <v>623</v>
      </c>
      <c r="AF100" s="229" t="s">
        <v>227</v>
      </c>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row>
    <row r="101" spans="1:62" s="68" customFormat="1" ht="18">
      <c r="A101" s="887"/>
      <c r="B101" s="151" t="s">
        <v>624</v>
      </c>
      <c r="C101" s="149"/>
      <c r="D101" s="239"/>
      <c r="E101" s="149"/>
      <c r="F101" s="239"/>
      <c r="G101" s="149"/>
      <c r="H101" s="239"/>
      <c r="I101" s="149"/>
      <c r="J101" s="239"/>
      <c r="K101" s="149"/>
      <c r="L101" s="239"/>
      <c r="M101" s="149"/>
      <c r="N101" s="239"/>
      <c r="O101" s="149"/>
      <c r="P101" s="239"/>
      <c r="Q101" s="239"/>
      <c r="R101" s="149"/>
      <c r="S101" s="239"/>
      <c r="T101" s="239"/>
      <c r="U101" s="149"/>
      <c r="V101" s="239"/>
      <c r="W101" s="239"/>
      <c r="X101" s="149"/>
      <c r="Y101" s="239"/>
      <c r="Z101" s="239"/>
      <c r="AA101" s="149"/>
      <c r="AB101" s="239"/>
      <c r="AC101" s="239"/>
      <c r="AD101" s="149"/>
      <c r="AE101" s="311"/>
      <c r="AF101" s="242"/>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row>
    <row r="102" spans="1:62" s="68" customFormat="1" ht="18">
      <c r="A102" s="887"/>
      <c r="B102" s="152" t="s">
        <v>625</v>
      </c>
      <c r="C102" s="149"/>
      <c r="D102" s="239"/>
      <c r="E102" s="149"/>
      <c r="F102" s="239"/>
      <c r="G102" s="149"/>
      <c r="H102" s="239"/>
      <c r="I102" s="149"/>
      <c r="J102" s="239"/>
      <c r="K102" s="149"/>
      <c r="L102" s="239"/>
      <c r="M102" s="149"/>
      <c r="N102" s="239"/>
      <c r="O102" s="149"/>
      <c r="P102" s="239"/>
      <c r="Q102" s="239"/>
      <c r="R102" s="149"/>
      <c r="S102" s="239"/>
      <c r="T102" s="239"/>
      <c r="U102" s="149"/>
      <c r="V102" s="239"/>
      <c r="W102" s="239"/>
      <c r="X102" s="149"/>
      <c r="Y102" s="239"/>
      <c r="Z102" s="239"/>
      <c r="AA102" s="149"/>
      <c r="AB102" s="239"/>
      <c r="AC102" s="239"/>
      <c r="AD102" s="149"/>
      <c r="AE102" s="311"/>
      <c r="AF102" s="242"/>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row>
    <row r="103" spans="1:62" s="68" customFormat="1" ht="18">
      <c r="A103" s="887"/>
      <c r="B103" s="152" t="s">
        <v>626</v>
      </c>
      <c r="C103" s="149"/>
      <c r="D103" s="239"/>
      <c r="E103" s="149"/>
      <c r="F103" s="239"/>
      <c r="G103" s="149"/>
      <c r="H103" s="239"/>
      <c r="I103" s="149"/>
      <c r="J103" s="239"/>
      <c r="K103" s="149"/>
      <c r="L103" s="239"/>
      <c r="M103" s="149"/>
      <c r="N103" s="239"/>
      <c r="O103" s="149"/>
      <c r="P103" s="239"/>
      <c r="Q103" s="239"/>
      <c r="R103" s="149"/>
      <c r="S103" s="239"/>
      <c r="T103" s="239"/>
      <c r="U103" s="149"/>
      <c r="V103" s="239"/>
      <c r="W103" s="239"/>
      <c r="X103" s="149"/>
      <c r="Y103" s="239"/>
      <c r="Z103" s="239"/>
      <c r="AA103" s="149"/>
      <c r="AB103" s="239"/>
      <c r="AC103" s="239"/>
      <c r="AD103" s="149"/>
      <c r="AE103" s="311"/>
      <c r="AF103" s="242"/>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row>
    <row r="104" spans="1:62" s="68" customFormat="1" ht="18">
      <c r="A104" s="887"/>
      <c r="B104" s="152" t="s">
        <v>627</v>
      </c>
      <c r="C104" s="149"/>
      <c r="D104" s="239"/>
      <c r="E104" s="149"/>
      <c r="F104" s="239"/>
      <c r="G104" s="149"/>
      <c r="H104" s="239"/>
      <c r="I104" s="149"/>
      <c r="J104" s="239"/>
      <c r="K104" s="149"/>
      <c r="L104" s="239"/>
      <c r="M104" s="149"/>
      <c r="N104" s="239"/>
      <c r="O104" s="149"/>
      <c r="P104" s="239"/>
      <c r="Q104" s="239"/>
      <c r="R104" s="149"/>
      <c r="S104" s="239"/>
      <c r="T104" s="239"/>
      <c r="U104" s="149"/>
      <c r="V104" s="239"/>
      <c r="W104" s="239"/>
      <c r="X104" s="149"/>
      <c r="Y104" s="239"/>
      <c r="Z104" s="239"/>
      <c r="AA104" s="149"/>
      <c r="AB104" s="239"/>
      <c r="AC104" s="239"/>
      <c r="AD104" s="149"/>
      <c r="AE104" s="311"/>
      <c r="AF104" s="242"/>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row>
    <row r="105" spans="1:62" s="68" customFormat="1" ht="18">
      <c r="A105" s="887"/>
      <c r="B105" s="152" t="s">
        <v>628</v>
      </c>
      <c r="C105" s="149"/>
      <c r="D105" s="239"/>
      <c r="E105" s="149"/>
      <c r="F105" s="239"/>
      <c r="G105" s="149"/>
      <c r="H105" s="239"/>
      <c r="I105" s="149"/>
      <c r="J105" s="239"/>
      <c r="K105" s="149"/>
      <c r="L105" s="239"/>
      <c r="M105" s="149"/>
      <c r="N105" s="239"/>
      <c r="O105" s="149"/>
      <c r="P105" s="239"/>
      <c r="Q105" s="239"/>
      <c r="R105" s="149"/>
      <c r="S105" s="239"/>
      <c r="T105" s="239"/>
      <c r="U105" s="149"/>
      <c r="V105" s="239"/>
      <c r="W105" s="239"/>
      <c r="X105" s="149"/>
      <c r="Y105" s="239"/>
      <c r="Z105" s="239"/>
      <c r="AA105" s="149"/>
      <c r="AB105" s="239"/>
      <c r="AC105" s="239"/>
      <c r="AD105" s="149"/>
      <c r="AE105" s="311"/>
      <c r="AF105" s="242"/>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row>
    <row r="106" spans="1:62" s="68" customFormat="1" ht="18">
      <c r="A106" s="887"/>
      <c r="B106" s="152" t="s">
        <v>629</v>
      </c>
      <c r="C106" s="149"/>
      <c r="D106" s="239"/>
      <c r="E106" s="149"/>
      <c r="F106" s="239"/>
      <c r="G106" s="149"/>
      <c r="H106" s="239"/>
      <c r="I106" s="149"/>
      <c r="J106" s="239"/>
      <c r="K106" s="149"/>
      <c r="L106" s="239"/>
      <c r="M106" s="149"/>
      <c r="N106" s="239"/>
      <c r="O106" s="149"/>
      <c r="P106" s="239"/>
      <c r="Q106" s="239"/>
      <c r="R106" s="149"/>
      <c r="S106" s="239"/>
      <c r="T106" s="239"/>
      <c r="U106" s="149"/>
      <c r="V106" s="239"/>
      <c r="W106" s="239"/>
      <c r="X106" s="149"/>
      <c r="Y106" s="239"/>
      <c r="Z106" s="239"/>
      <c r="AA106" s="149"/>
      <c r="AB106" s="239"/>
      <c r="AC106" s="239"/>
      <c r="AD106" s="149"/>
      <c r="AE106" s="311"/>
      <c r="AF106" s="242"/>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row>
    <row r="107" spans="1:62" s="68" customFormat="1" ht="18">
      <c r="A107" s="887"/>
      <c r="B107" s="152" t="s">
        <v>630</v>
      </c>
      <c r="C107" s="149"/>
      <c r="D107" s="239"/>
      <c r="E107" s="149"/>
      <c r="F107" s="239"/>
      <c r="G107" s="149"/>
      <c r="H107" s="239"/>
      <c r="I107" s="149"/>
      <c r="J107" s="239"/>
      <c r="K107" s="149"/>
      <c r="L107" s="239"/>
      <c r="M107" s="149"/>
      <c r="N107" s="239"/>
      <c r="O107" s="149"/>
      <c r="P107" s="239"/>
      <c r="Q107" s="239"/>
      <c r="R107" s="149"/>
      <c r="S107" s="239"/>
      <c r="T107" s="239"/>
      <c r="U107" s="149"/>
      <c r="V107" s="239"/>
      <c r="W107" s="239"/>
      <c r="X107" s="149"/>
      <c r="Y107" s="239"/>
      <c r="Z107" s="239"/>
      <c r="AA107" s="149"/>
      <c r="AB107" s="239"/>
      <c r="AC107" s="239"/>
      <c r="AD107" s="149"/>
      <c r="AE107" s="311"/>
      <c r="AF107" s="242"/>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8" spans="1:62" s="68" customFormat="1" ht="18">
      <c r="A108" s="887"/>
      <c r="B108" s="152" t="s">
        <v>631</v>
      </c>
      <c r="C108" s="149"/>
      <c r="D108" s="239"/>
      <c r="E108" s="149"/>
      <c r="F108" s="239"/>
      <c r="G108" s="149"/>
      <c r="H108" s="239"/>
      <c r="I108" s="149"/>
      <c r="J108" s="239"/>
      <c r="K108" s="149"/>
      <c r="L108" s="239"/>
      <c r="M108" s="149"/>
      <c r="N108" s="239"/>
      <c r="O108" s="149"/>
      <c r="P108" s="239"/>
      <c r="Q108" s="239"/>
      <c r="R108" s="149"/>
      <c r="S108" s="239"/>
      <c r="T108" s="239"/>
      <c r="U108" s="149"/>
      <c r="V108" s="239"/>
      <c r="W108" s="239"/>
      <c r="X108" s="149"/>
      <c r="Y108" s="239"/>
      <c r="Z108" s="239"/>
      <c r="AA108" s="149"/>
      <c r="AB108" s="239"/>
      <c r="AC108" s="239"/>
      <c r="AD108" s="149"/>
      <c r="AE108" s="311"/>
      <c r="AF108" s="242"/>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row>
    <row r="109" spans="1:62" s="68" customFormat="1" ht="18">
      <c r="A109" s="887"/>
      <c r="B109" s="152" t="s">
        <v>632</v>
      </c>
      <c r="C109" s="149"/>
      <c r="D109" s="239"/>
      <c r="E109" s="149"/>
      <c r="F109" s="239"/>
      <c r="G109" s="149"/>
      <c r="H109" s="239"/>
      <c r="I109" s="149"/>
      <c r="J109" s="239"/>
      <c r="K109" s="149"/>
      <c r="L109" s="239"/>
      <c r="M109" s="149"/>
      <c r="N109" s="239"/>
      <c r="O109" s="149"/>
      <c r="P109" s="239"/>
      <c r="Q109" s="239"/>
      <c r="R109" s="149"/>
      <c r="S109" s="239"/>
      <c r="T109" s="239"/>
      <c r="U109" s="149"/>
      <c r="V109" s="239"/>
      <c r="W109" s="239"/>
      <c r="X109" s="149"/>
      <c r="Y109" s="239"/>
      <c r="Z109" s="239"/>
      <c r="AA109" s="149"/>
      <c r="AB109" s="239"/>
      <c r="AC109" s="239"/>
      <c r="AD109" s="149"/>
      <c r="AE109" s="311"/>
      <c r="AF109" s="242"/>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row>
    <row r="110" spans="1:62" s="68" customFormat="1" ht="18">
      <c r="A110" s="887"/>
      <c r="B110" s="152" t="s">
        <v>633</v>
      </c>
      <c r="C110" s="149"/>
      <c r="D110" s="239"/>
      <c r="E110" s="149"/>
      <c r="F110" s="239"/>
      <c r="G110" s="149"/>
      <c r="H110" s="239"/>
      <c r="I110" s="149"/>
      <c r="J110" s="239"/>
      <c r="K110" s="149"/>
      <c r="L110" s="239"/>
      <c r="M110" s="149"/>
      <c r="N110" s="239"/>
      <c r="O110" s="149"/>
      <c r="P110" s="239"/>
      <c r="Q110" s="239"/>
      <c r="R110" s="149"/>
      <c r="S110" s="239"/>
      <c r="T110" s="239"/>
      <c r="U110" s="149"/>
      <c r="V110" s="239"/>
      <c r="W110" s="239"/>
      <c r="X110" s="149"/>
      <c r="Y110" s="239"/>
      <c r="Z110" s="239"/>
      <c r="AA110" s="149"/>
      <c r="AB110" s="239"/>
      <c r="AC110" s="239"/>
      <c r="AD110" s="149"/>
      <c r="AE110" s="311"/>
      <c r="AF110" s="242"/>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row>
    <row r="111" spans="1:62" s="68" customFormat="1" ht="18">
      <c r="A111" s="887"/>
      <c r="B111" s="152" t="s">
        <v>634</v>
      </c>
      <c r="C111" s="149"/>
      <c r="D111" s="239"/>
      <c r="E111" s="149"/>
      <c r="F111" s="239"/>
      <c r="G111" s="149"/>
      <c r="H111" s="239"/>
      <c r="I111" s="149"/>
      <c r="J111" s="239"/>
      <c r="K111" s="149"/>
      <c r="L111" s="239"/>
      <c r="M111" s="149"/>
      <c r="N111" s="239"/>
      <c r="O111" s="149"/>
      <c r="P111" s="239"/>
      <c r="Q111" s="239"/>
      <c r="R111" s="149"/>
      <c r="S111" s="239"/>
      <c r="T111" s="239"/>
      <c r="U111" s="149"/>
      <c r="V111" s="239"/>
      <c r="W111" s="239"/>
      <c r="X111" s="149"/>
      <c r="Y111" s="239"/>
      <c r="Z111" s="239"/>
      <c r="AA111" s="149"/>
      <c r="AB111" s="239"/>
      <c r="AC111" s="239"/>
      <c r="AD111" s="149"/>
      <c r="AE111" s="311"/>
      <c r="AF111" s="242"/>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row>
    <row r="112" spans="1:62" s="68" customFormat="1" ht="18">
      <c r="A112" s="887"/>
      <c r="B112" s="152" t="s">
        <v>635</v>
      </c>
      <c r="C112" s="149"/>
      <c r="D112" s="239"/>
      <c r="E112" s="149"/>
      <c r="F112" s="239"/>
      <c r="G112" s="149"/>
      <c r="H112" s="239"/>
      <c r="I112" s="149"/>
      <c r="J112" s="239"/>
      <c r="K112" s="149"/>
      <c r="L112" s="239"/>
      <c r="M112" s="149"/>
      <c r="N112" s="239"/>
      <c r="O112" s="149"/>
      <c r="P112" s="239"/>
      <c r="Q112" s="239"/>
      <c r="R112" s="149"/>
      <c r="S112" s="239"/>
      <c r="T112" s="239"/>
      <c r="U112" s="149"/>
      <c r="V112" s="239"/>
      <c r="W112" s="239"/>
      <c r="X112" s="149"/>
      <c r="Y112" s="239"/>
      <c r="Z112" s="239"/>
      <c r="AA112" s="149"/>
      <c r="AB112" s="239"/>
      <c r="AC112" s="239"/>
      <c r="AD112" s="149"/>
      <c r="AE112" s="311"/>
      <c r="AF112" s="242"/>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row>
    <row r="113" spans="1:62" s="68" customFormat="1" ht="18">
      <c r="A113" s="887"/>
      <c r="B113" s="152" t="s">
        <v>636</v>
      </c>
      <c r="C113" s="149"/>
      <c r="D113" s="239"/>
      <c r="E113" s="149"/>
      <c r="F113" s="239"/>
      <c r="G113" s="149"/>
      <c r="H113" s="239"/>
      <c r="I113" s="149"/>
      <c r="J113" s="239"/>
      <c r="K113" s="149"/>
      <c r="L113" s="239"/>
      <c r="M113" s="149"/>
      <c r="N113" s="239"/>
      <c r="O113" s="149"/>
      <c r="P113" s="239"/>
      <c r="Q113" s="239"/>
      <c r="R113" s="149"/>
      <c r="S113" s="239"/>
      <c r="T113" s="239"/>
      <c r="U113" s="149"/>
      <c r="V113" s="239"/>
      <c r="W113" s="239"/>
      <c r="X113" s="149"/>
      <c r="Y113" s="239"/>
      <c r="Z113" s="239"/>
      <c r="AA113" s="149"/>
      <c r="AB113" s="239"/>
      <c r="AC113" s="239"/>
      <c r="AD113" s="149"/>
      <c r="AE113" s="311"/>
      <c r="AF113" s="242"/>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row>
    <row r="114" spans="1:62" s="68" customFormat="1" ht="18">
      <c r="A114" s="887"/>
      <c r="B114" s="152" t="s">
        <v>637</v>
      </c>
      <c r="C114" s="149"/>
      <c r="D114" s="239"/>
      <c r="E114" s="149"/>
      <c r="F114" s="239"/>
      <c r="G114" s="149"/>
      <c r="H114" s="239"/>
      <c r="I114" s="149"/>
      <c r="J114" s="239"/>
      <c r="K114" s="149"/>
      <c r="L114" s="239"/>
      <c r="M114" s="149"/>
      <c r="N114" s="239"/>
      <c r="O114" s="149"/>
      <c r="P114" s="239"/>
      <c r="Q114" s="239"/>
      <c r="R114" s="149"/>
      <c r="S114" s="239"/>
      <c r="T114" s="239"/>
      <c r="U114" s="149"/>
      <c r="V114" s="239"/>
      <c r="W114" s="239"/>
      <c r="X114" s="149"/>
      <c r="Y114" s="239"/>
      <c r="Z114" s="239"/>
      <c r="AA114" s="149"/>
      <c r="AB114" s="239"/>
      <c r="AC114" s="239"/>
      <c r="AD114" s="149"/>
      <c r="AE114" s="311"/>
      <c r="AF114" s="242"/>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row>
    <row r="115" spans="1:62" s="68" customFormat="1" ht="18">
      <c r="A115" s="887"/>
      <c r="B115" s="152" t="s">
        <v>638</v>
      </c>
      <c r="C115" s="149"/>
      <c r="D115" s="239"/>
      <c r="E115" s="149"/>
      <c r="F115" s="239"/>
      <c r="G115" s="149"/>
      <c r="H115" s="239"/>
      <c r="I115" s="149"/>
      <c r="J115" s="239"/>
      <c r="K115" s="149"/>
      <c r="L115" s="239"/>
      <c r="M115" s="149"/>
      <c r="N115" s="239"/>
      <c r="O115" s="149"/>
      <c r="P115" s="239"/>
      <c r="Q115" s="239"/>
      <c r="R115" s="149"/>
      <c r="S115" s="239"/>
      <c r="T115" s="239"/>
      <c r="U115" s="149"/>
      <c r="V115" s="239"/>
      <c r="W115" s="239"/>
      <c r="X115" s="149"/>
      <c r="Y115" s="239"/>
      <c r="Z115" s="239"/>
      <c r="AA115" s="149"/>
      <c r="AB115" s="239"/>
      <c r="AC115" s="239"/>
      <c r="AD115" s="149"/>
      <c r="AE115" s="311"/>
      <c r="AF115" s="242"/>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row>
    <row r="116" spans="1:62" s="68" customFormat="1" ht="18">
      <c r="A116" s="887"/>
      <c r="B116" s="152" t="s">
        <v>639</v>
      </c>
      <c r="C116" s="149"/>
      <c r="D116" s="239"/>
      <c r="E116" s="149"/>
      <c r="F116" s="239"/>
      <c r="G116" s="149"/>
      <c r="H116" s="239"/>
      <c r="I116" s="149"/>
      <c r="J116" s="239"/>
      <c r="K116" s="149"/>
      <c r="L116" s="239"/>
      <c r="M116" s="149"/>
      <c r="N116" s="239"/>
      <c r="O116" s="149"/>
      <c r="P116" s="239"/>
      <c r="Q116" s="239"/>
      <c r="R116" s="149"/>
      <c r="S116" s="239"/>
      <c r="T116" s="239"/>
      <c r="U116" s="149"/>
      <c r="V116" s="239"/>
      <c r="W116" s="239"/>
      <c r="X116" s="149"/>
      <c r="Y116" s="239"/>
      <c r="Z116" s="239"/>
      <c r="AA116" s="149"/>
      <c r="AB116" s="239"/>
      <c r="AC116" s="239"/>
      <c r="AD116" s="149"/>
      <c r="AE116" s="311"/>
      <c r="AF116" s="242"/>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row>
    <row r="117" spans="1:62" s="68" customFormat="1" ht="18">
      <c r="A117" s="887"/>
      <c r="B117" s="152" t="s">
        <v>640</v>
      </c>
      <c r="C117" s="149"/>
      <c r="D117" s="239"/>
      <c r="E117" s="149"/>
      <c r="F117" s="239"/>
      <c r="G117" s="149"/>
      <c r="H117" s="239"/>
      <c r="I117" s="149"/>
      <c r="J117" s="239"/>
      <c r="K117" s="149"/>
      <c r="L117" s="239"/>
      <c r="M117" s="149"/>
      <c r="N117" s="239"/>
      <c r="O117" s="149"/>
      <c r="P117" s="239"/>
      <c r="Q117" s="239"/>
      <c r="R117" s="149"/>
      <c r="S117" s="239"/>
      <c r="T117" s="239"/>
      <c r="U117" s="149"/>
      <c r="V117" s="239"/>
      <c r="W117" s="239"/>
      <c r="X117" s="149"/>
      <c r="Y117" s="239"/>
      <c r="Z117" s="239"/>
      <c r="AA117" s="149"/>
      <c r="AB117" s="239"/>
      <c r="AC117" s="239"/>
      <c r="AD117" s="149"/>
      <c r="AE117" s="311"/>
      <c r="AF117" s="242"/>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row>
    <row r="118" spans="1:62" s="68" customFormat="1" ht="18">
      <c r="A118" s="887"/>
      <c r="B118" s="152" t="s">
        <v>641</v>
      </c>
      <c r="C118" s="149"/>
      <c r="D118" s="239"/>
      <c r="E118" s="149"/>
      <c r="F118" s="239"/>
      <c r="G118" s="149"/>
      <c r="H118" s="239"/>
      <c r="I118" s="149"/>
      <c r="J118" s="239"/>
      <c r="K118" s="149"/>
      <c r="L118" s="239"/>
      <c r="M118" s="149"/>
      <c r="N118" s="239"/>
      <c r="O118" s="149"/>
      <c r="P118" s="239"/>
      <c r="Q118" s="239"/>
      <c r="R118" s="149"/>
      <c r="S118" s="239"/>
      <c r="T118" s="239"/>
      <c r="U118" s="149"/>
      <c r="V118" s="239"/>
      <c r="W118" s="239"/>
      <c r="X118" s="149"/>
      <c r="Y118" s="239"/>
      <c r="Z118" s="239"/>
      <c r="AA118" s="149"/>
      <c r="AB118" s="239"/>
      <c r="AC118" s="239"/>
      <c r="AD118" s="149"/>
      <c r="AE118" s="311"/>
      <c r="AF118" s="242"/>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row>
    <row r="119" spans="1:62" s="68" customFormat="1" ht="18">
      <c r="A119" s="887"/>
      <c r="B119" s="152" t="s">
        <v>642</v>
      </c>
      <c r="C119" s="149"/>
      <c r="D119" s="239"/>
      <c r="E119" s="149"/>
      <c r="F119" s="239"/>
      <c r="G119" s="149"/>
      <c r="H119" s="239"/>
      <c r="I119" s="149"/>
      <c r="J119" s="239"/>
      <c r="K119" s="149"/>
      <c r="L119" s="239"/>
      <c r="M119" s="149"/>
      <c r="N119" s="239"/>
      <c r="O119" s="149"/>
      <c r="P119" s="239"/>
      <c r="Q119" s="239"/>
      <c r="R119" s="149"/>
      <c r="S119" s="239"/>
      <c r="T119" s="239"/>
      <c r="U119" s="149"/>
      <c r="V119" s="239"/>
      <c r="W119" s="239"/>
      <c r="X119" s="149"/>
      <c r="Y119" s="239"/>
      <c r="Z119" s="239"/>
      <c r="AA119" s="149"/>
      <c r="AB119" s="239"/>
      <c r="AC119" s="239"/>
      <c r="AD119" s="149"/>
      <c r="AE119" s="311"/>
      <c r="AF119" s="242"/>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row>
    <row r="120" spans="1:62" s="68" customFormat="1" ht="18">
      <c r="A120" s="887"/>
      <c r="B120" s="319" t="s">
        <v>643</v>
      </c>
      <c r="C120" s="320"/>
      <c r="D120" s="321"/>
      <c r="E120" s="320"/>
      <c r="F120" s="321"/>
      <c r="G120" s="320"/>
      <c r="H120" s="321"/>
      <c r="I120" s="320"/>
      <c r="J120" s="321"/>
      <c r="K120" s="320"/>
      <c r="L120" s="321"/>
      <c r="M120" s="320"/>
      <c r="N120" s="321"/>
      <c r="O120" s="320"/>
      <c r="P120" s="321"/>
      <c r="Q120" s="321"/>
      <c r="R120" s="320"/>
      <c r="S120" s="321"/>
      <c r="T120" s="321"/>
      <c r="U120" s="320"/>
      <c r="V120" s="321"/>
      <c r="W120" s="321"/>
      <c r="X120" s="320"/>
      <c r="Y120" s="321"/>
      <c r="Z120" s="321"/>
      <c r="AA120" s="320"/>
      <c r="AB120" s="321"/>
      <c r="AC120" s="321"/>
      <c r="AD120" s="320"/>
      <c r="AE120" s="321"/>
      <c r="AF120" s="32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row>
    <row r="121" spans="1:62" s="68" customFormat="1" ht="18.95" thickBot="1">
      <c r="A121" s="922"/>
      <c r="B121" s="332" t="s">
        <v>93</v>
      </c>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3"/>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row>
    <row r="122" spans="1:62" ht="17.100000000000001">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row>
    <row r="125" spans="1:62" ht="15" thickBot="1"/>
    <row r="126" spans="1:62" s="68" customFormat="1" ht="50.25" customHeight="1" thickBot="1">
      <c r="A126" s="914" t="s">
        <v>646</v>
      </c>
      <c r="B126" s="915"/>
      <c r="C126" s="916" t="s">
        <v>647</v>
      </c>
      <c r="D126" s="917"/>
      <c r="E126" s="917"/>
      <c r="F126" s="917"/>
      <c r="G126" s="917"/>
      <c r="H126" s="917"/>
      <c r="I126" s="917"/>
      <c r="J126" s="917"/>
      <c r="K126" s="917"/>
      <c r="L126" s="917"/>
      <c r="M126" s="917"/>
      <c r="N126" s="917"/>
      <c r="O126" s="917"/>
      <c r="P126" s="917"/>
      <c r="Q126" s="917"/>
      <c r="R126" s="917"/>
      <c r="S126" s="917"/>
      <c r="T126" s="917"/>
      <c r="U126" s="917"/>
      <c r="V126" s="917"/>
      <c r="W126" s="917"/>
      <c r="X126" s="917"/>
      <c r="Y126" s="917"/>
      <c r="Z126" s="918"/>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row>
    <row r="127" spans="1:62" s="68" customFormat="1" ht="24" customHeight="1">
      <c r="A127" s="923" t="s">
        <v>644</v>
      </c>
      <c r="B127" s="923" t="s">
        <v>621</v>
      </c>
      <c r="C127" s="926" t="s">
        <v>238</v>
      </c>
      <c r="D127" s="926"/>
      <c r="E127" s="926" t="s">
        <v>245</v>
      </c>
      <c r="F127" s="926"/>
      <c r="G127" s="926" t="s">
        <v>248</v>
      </c>
      <c r="H127" s="926"/>
      <c r="I127" s="926" t="s">
        <v>251</v>
      </c>
      <c r="J127" s="926"/>
      <c r="K127" s="926" t="s">
        <v>255</v>
      </c>
      <c r="L127" s="926"/>
      <c r="M127" s="926" t="s">
        <v>256</v>
      </c>
      <c r="N127" s="926"/>
      <c r="O127" s="912" t="s">
        <v>257</v>
      </c>
      <c r="P127" s="913"/>
      <c r="Q127" s="912" t="s">
        <v>258</v>
      </c>
      <c r="R127" s="913"/>
      <c r="S127" s="912" t="s">
        <v>259</v>
      </c>
      <c r="T127" s="913"/>
      <c r="U127" s="912" t="s">
        <v>260</v>
      </c>
      <c r="V127" s="913"/>
      <c r="W127" s="912" t="s">
        <v>585</v>
      </c>
      <c r="X127" s="913"/>
      <c r="Y127" s="912" t="s">
        <v>262</v>
      </c>
      <c r="Z127" s="913"/>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row>
    <row r="128" spans="1:62" s="68" customFormat="1" ht="29.25" customHeight="1">
      <c r="A128" s="925"/>
      <c r="B128" s="924"/>
      <c r="C128" s="335" t="s">
        <v>648</v>
      </c>
      <c r="D128" s="335" t="s">
        <v>649</v>
      </c>
      <c r="E128" s="335" t="s">
        <v>648</v>
      </c>
      <c r="F128" s="335" t="s">
        <v>649</v>
      </c>
      <c r="G128" s="335" t="s">
        <v>648</v>
      </c>
      <c r="H128" s="335" t="s">
        <v>649</v>
      </c>
      <c r="I128" s="335" t="s">
        <v>648</v>
      </c>
      <c r="J128" s="335" t="s">
        <v>649</v>
      </c>
      <c r="K128" s="335" t="s">
        <v>648</v>
      </c>
      <c r="L128" s="335" t="s">
        <v>649</v>
      </c>
      <c r="M128" s="335" t="s">
        <v>648</v>
      </c>
      <c r="N128" s="335" t="s">
        <v>649</v>
      </c>
      <c r="O128" s="335" t="s">
        <v>648</v>
      </c>
      <c r="P128" s="335" t="s">
        <v>649</v>
      </c>
      <c r="Q128" s="335" t="s">
        <v>648</v>
      </c>
      <c r="R128" s="335" t="s">
        <v>649</v>
      </c>
      <c r="S128" s="335" t="s">
        <v>648</v>
      </c>
      <c r="T128" s="335" t="s">
        <v>649</v>
      </c>
      <c r="U128" s="335" t="s">
        <v>648</v>
      </c>
      <c r="V128" s="335" t="s">
        <v>649</v>
      </c>
      <c r="W128" s="335" t="s">
        <v>648</v>
      </c>
      <c r="X128" s="335" t="s">
        <v>649</v>
      </c>
      <c r="Y128" s="335" t="s">
        <v>648</v>
      </c>
      <c r="Z128" s="335" t="s">
        <v>649</v>
      </c>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row>
    <row r="129" spans="1:62" s="68" customFormat="1" ht="18">
      <c r="A129" s="925"/>
      <c r="B129" s="334" t="s">
        <v>624</v>
      </c>
      <c r="C129" s="322"/>
      <c r="D129" s="322"/>
      <c r="E129" s="322"/>
      <c r="F129" s="322"/>
      <c r="G129" s="322"/>
      <c r="H129" s="322"/>
      <c r="I129" s="322"/>
      <c r="J129" s="322"/>
      <c r="K129" s="322"/>
      <c r="L129" s="322"/>
      <c r="M129" s="322"/>
      <c r="N129" s="322"/>
      <c r="O129" s="322"/>
      <c r="P129" s="322"/>
      <c r="Q129" s="322"/>
      <c r="R129" s="322"/>
      <c r="S129" s="322"/>
      <c r="T129" s="322"/>
      <c r="U129" s="322"/>
      <c r="V129" s="322"/>
      <c r="W129" s="322"/>
      <c r="X129" s="322"/>
      <c r="Y129" s="322"/>
      <c r="Z129" s="322"/>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row>
    <row r="130" spans="1:62" s="68" customFormat="1" ht="18">
      <c r="A130" s="925"/>
      <c r="B130" s="334" t="s">
        <v>625</v>
      </c>
      <c r="C130" s="322"/>
      <c r="D130" s="322"/>
      <c r="E130" s="322"/>
      <c r="F130" s="322"/>
      <c r="G130" s="322"/>
      <c r="H130" s="322"/>
      <c r="I130" s="322"/>
      <c r="J130" s="322"/>
      <c r="K130" s="322"/>
      <c r="L130" s="322"/>
      <c r="M130" s="322"/>
      <c r="N130" s="322"/>
      <c r="O130" s="322"/>
      <c r="P130" s="322"/>
      <c r="Q130" s="322"/>
      <c r="R130" s="322"/>
      <c r="S130" s="322"/>
      <c r="T130" s="322"/>
      <c r="U130" s="322"/>
      <c r="V130" s="322"/>
      <c r="W130" s="322"/>
      <c r="X130" s="322"/>
      <c r="Y130" s="322"/>
      <c r="Z130" s="322"/>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row>
    <row r="131" spans="1:62" s="68" customFormat="1" ht="18">
      <c r="A131" s="925"/>
      <c r="B131" s="334" t="s">
        <v>626</v>
      </c>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row>
    <row r="132" spans="1:62" s="68" customFormat="1" ht="18">
      <c r="A132" s="925"/>
      <c r="B132" s="334" t="s">
        <v>627</v>
      </c>
      <c r="C132" s="322"/>
      <c r="D132" s="322"/>
      <c r="E132" s="322"/>
      <c r="F132" s="322"/>
      <c r="G132" s="322"/>
      <c r="H132" s="322"/>
      <c r="I132" s="322"/>
      <c r="J132" s="322"/>
      <c r="K132" s="322"/>
      <c r="L132" s="322"/>
      <c r="M132" s="322"/>
      <c r="N132" s="322"/>
      <c r="O132" s="322"/>
      <c r="P132" s="322"/>
      <c r="Q132" s="322"/>
      <c r="R132" s="322"/>
      <c r="S132" s="322"/>
      <c r="T132" s="322"/>
      <c r="U132" s="322"/>
      <c r="V132" s="322"/>
      <c r="W132" s="322"/>
      <c r="X132" s="322"/>
      <c r="Y132" s="322"/>
      <c r="Z132" s="322"/>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row>
    <row r="133" spans="1:62" s="68" customFormat="1" ht="18">
      <c r="A133" s="925"/>
      <c r="B133" s="334" t="s">
        <v>628</v>
      </c>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row>
    <row r="134" spans="1:62" s="68" customFormat="1" ht="18">
      <c r="A134" s="925"/>
      <c r="B134" s="334" t="s">
        <v>629</v>
      </c>
      <c r="C134" s="322"/>
      <c r="D134" s="322"/>
      <c r="E134" s="322"/>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row>
    <row r="135" spans="1:62" s="68" customFormat="1" ht="18">
      <c r="A135" s="925"/>
      <c r="B135" s="334" t="s">
        <v>630</v>
      </c>
      <c r="C135" s="322"/>
      <c r="D135" s="322"/>
      <c r="E135" s="322"/>
      <c r="F135" s="322"/>
      <c r="G135" s="322"/>
      <c r="H135" s="322"/>
      <c r="I135" s="322"/>
      <c r="J135" s="322"/>
      <c r="K135" s="322"/>
      <c r="L135" s="322"/>
      <c r="M135" s="322"/>
      <c r="N135" s="322"/>
      <c r="O135" s="322"/>
      <c r="P135" s="322"/>
      <c r="Q135" s="322"/>
      <c r="R135" s="322"/>
      <c r="S135" s="322"/>
      <c r="T135" s="322"/>
      <c r="U135" s="322"/>
      <c r="V135" s="322"/>
      <c r="W135" s="322"/>
      <c r="X135" s="322"/>
      <c r="Y135" s="322"/>
      <c r="Z135" s="322"/>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row>
    <row r="136" spans="1:62" s="68" customFormat="1" ht="18">
      <c r="A136" s="925"/>
      <c r="B136" s="334" t="s">
        <v>631</v>
      </c>
      <c r="C136" s="322"/>
      <c r="D136" s="322"/>
      <c r="E136" s="322"/>
      <c r="F136" s="322"/>
      <c r="G136" s="322"/>
      <c r="H136" s="322"/>
      <c r="I136" s="322"/>
      <c r="J136" s="322"/>
      <c r="K136" s="322"/>
      <c r="L136" s="322"/>
      <c r="M136" s="322"/>
      <c r="N136" s="322"/>
      <c r="O136" s="322"/>
      <c r="P136" s="322"/>
      <c r="Q136" s="322"/>
      <c r="R136" s="322"/>
      <c r="S136" s="322"/>
      <c r="T136" s="322"/>
      <c r="U136" s="322"/>
      <c r="V136" s="322"/>
      <c r="W136" s="322"/>
      <c r="X136" s="322"/>
      <c r="Y136" s="322"/>
      <c r="Z136" s="322"/>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row>
    <row r="137" spans="1:62" s="68" customFormat="1" ht="18">
      <c r="A137" s="925"/>
      <c r="B137" s="334" t="s">
        <v>632</v>
      </c>
      <c r="C137" s="322"/>
      <c r="D137" s="322"/>
      <c r="E137" s="322"/>
      <c r="F137" s="322"/>
      <c r="G137" s="322"/>
      <c r="H137" s="322"/>
      <c r="I137" s="322"/>
      <c r="J137" s="322"/>
      <c r="K137" s="322"/>
      <c r="L137" s="322"/>
      <c r="M137" s="322"/>
      <c r="N137" s="322"/>
      <c r="O137" s="322"/>
      <c r="P137" s="322"/>
      <c r="Q137" s="322"/>
      <c r="R137" s="322"/>
      <c r="S137" s="322"/>
      <c r="T137" s="322"/>
      <c r="U137" s="322"/>
      <c r="V137" s="322"/>
      <c r="W137" s="322"/>
      <c r="X137" s="322"/>
      <c r="Y137" s="322"/>
      <c r="Z137" s="322"/>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row>
    <row r="138" spans="1:62" s="68" customFormat="1" ht="18">
      <c r="A138" s="925"/>
      <c r="B138" s="334" t="s">
        <v>633</v>
      </c>
      <c r="C138" s="322"/>
      <c r="D138" s="322"/>
      <c r="E138" s="322"/>
      <c r="F138" s="322"/>
      <c r="G138" s="322"/>
      <c r="H138" s="322"/>
      <c r="I138" s="322"/>
      <c r="J138" s="322"/>
      <c r="K138" s="322"/>
      <c r="L138" s="322"/>
      <c r="M138" s="322"/>
      <c r="N138" s="322"/>
      <c r="O138" s="322"/>
      <c r="P138" s="322"/>
      <c r="Q138" s="322"/>
      <c r="R138" s="322"/>
      <c r="S138" s="322"/>
      <c r="T138" s="322"/>
      <c r="U138" s="322"/>
      <c r="V138" s="322"/>
      <c r="W138" s="322"/>
      <c r="X138" s="322"/>
      <c r="Y138" s="322"/>
      <c r="Z138" s="322"/>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row>
    <row r="139" spans="1:62" s="68" customFormat="1" ht="18">
      <c r="A139" s="925"/>
      <c r="B139" s="334" t="s">
        <v>634</v>
      </c>
      <c r="C139" s="322"/>
      <c r="D139" s="322"/>
      <c r="E139" s="322"/>
      <c r="F139" s="322"/>
      <c r="G139" s="322"/>
      <c r="H139" s="322"/>
      <c r="I139" s="322"/>
      <c r="J139" s="322"/>
      <c r="K139" s="322"/>
      <c r="L139" s="322"/>
      <c r="M139" s="322"/>
      <c r="N139" s="322"/>
      <c r="O139" s="322"/>
      <c r="P139" s="322"/>
      <c r="Q139" s="322"/>
      <c r="R139" s="322"/>
      <c r="S139" s="322"/>
      <c r="T139" s="322"/>
      <c r="U139" s="322"/>
      <c r="V139" s="322"/>
      <c r="W139" s="322"/>
      <c r="X139" s="322"/>
      <c r="Y139" s="322"/>
      <c r="Z139" s="322"/>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row>
    <row r="140" spans="1:62" s="68" customFormat="1" ht="18">
      <c r="A140" s="925"/>
      <c r="B140" s="334" t="s">
        <v>635</v>
      </c>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row>
    <row r="141" spans="1:62" s="68" customFormat="1" ht="18">
      <c r="A141" s="925"/>
      <c r="B141" s="334" t="s">
        <v>636</v>
      </c>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row>
    <row r="142" spans="1:62" s="68" customFormat="1" ht="18">
      <c r="A142" s="925"/>
      <c r="B142" s="334" t="s">
        <v>637</v>
      </c>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row>
    <row r="143" spans="1:62" s="68" customFormat="1" ht="18">
      <c r="A143" s="925"/>
      <c r="B143" s="334" t="s">
        <v>638</v>
      </c>
      <c r="C143" s="322"/>
      <c r="D143" s="322"/>
      <c r="E143" s="322"/>
      <c r="F143" s="322"/>
      <c r="G143" s="322"/>
      <c r="H143" s="322"/>
      <c r="I143" s="322"/>
      <c r="J143" s="322"/>
      <c r="K143" s="322"/>
      <c r="L143" s="322"/>
      <c r="M143" s="322"/>
      <c r="N143" s="322"/>
      <c r="O143" s="322"/>
      <c r="P143" s="322"/>
      <c r="Q143" s="322"/>
      <c r="R143" s="322"/>
      <c r="S143" s="322"/>
      <c r="T143" s="322"/>
      <c r="U143" s="322"/>
      <c r="V143" s="322"/>
      <c r="W143" s="322"/>
      <c r="X143" s="322"/>
      <c r="Y143" s="322"/>
      <c r="Z143" s="322"/>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row>
    <row r="144" spans="1:62" s="68" customFormat="1" ht="18">
      <c r="A144" s="925"/>
      <c r="B144" s="334" t="s">
        <v>639</v>
      </c>
      <c r="C144" s="322"/>
      <c r="D144" s="322"/>
      <c r="E144" s="322"/>
      <c r="F144" s="322"/>
      <c r="G144" s="322"/>
      <c r="H144" s="322"/>
      <c r="I144" s="322"/>
      <c r="J144" s="322"/>
      <c r="K144" s="322"/>
      <c r="L144" s="322"/>
      <c r="M144" s="322"/>
      <c r="N144" s="322"/>
      <c r="O144" s="322"/>
      <c r="P144" s="322"/>
      <c r="Q144" s="322"/>
      <c r="R144" s="322"/>
      <c r="S144" s="322"/>
      <c r="T144" s="322"/>
      <c r="U144" s="322"/>
      <c r="V144" s="322"/>
      <c r="W144" s="322"/>
      <c r="X144" s="322"/>
      <c r="Y144" s="322"/>
      <c r="Z144" s="322"/>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row>
    <row r="145" spans="1:62" s="68" customFormat="1" ht="18">
      <c r="A145" s="925"/>
      <c r="B145" s="334" t="s">
        <v>640</v>
      </c>
      <c r="C145" s="322"/>
      <c r="D145" s="322"/>
      <c r="E145" s="322"/>
      <c r="F145" s="322"/>
      <c r="G145" s="322"/>
      <c r="H145" s="322"/>
      <c r="I145" s="322"/>
      <c r="J145" s="322"/>
      <c r="K145" s="322"/>
      <c r="L145" s="322"/>
      <c r="M145" s="322"/>
      <c r="N145" s="322"/>
      <c r="O145" s="322"/>
      <c r="P145" s="322"/>
      <c r="Q145" s="322"/>
      <c r="R145" s="322"/>
      <c r="S145" s="322"/>
      <c r="T145" s="322"/>
      <c r="U145" s="322"/>
      <c r="V145" s="322"/>
      <c r="W145" s="322"/>
      <c r="X145" s="322"/>
      <c r="Y145" s="322"/>
      <c r="Z145" s="322"/>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row>
    <row r="146" spans="1:62" s="68" customFormat="1" ht="18">
      <c r="A146" s="925"/>
      <c r="B146" s="334" t="s">
        <v>641</v>
      </c>
      <c r="C146" s="322"/>
      <c r="D146" s="322"/>
      <c r="E146" s="322"/>
      <c r="F146" s="322"/>
      <c r="G146" s="322"/>
      <c r="H146" s="322"/>
      <c r="I146" s="322"/>
      <c r="J146" s="322"/>
      <c r="K146" s="322"/>
      <c r="L146" s="322"/>
      <c r="M146" s="322"/>
      <c r="N146" s="322"/>
      <c r="O146" s="322"/>
      <c r="P146" s="322"/>
      <c r="Q146" s="322"/>
      <c r="R146" s="322"/>
      <c r="S146" s="322"/>
      <c r="T146" s="322"/>
      <c r="U146" s="322"/>
      <c r="V146" s="322"/>
      <c r="W146" s="322"/>
      <c r="X146" s="322"/>
      <c r="Y146" s="322"/>
      <c r="Z146" s="322"/>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row>
    <row r="147" spans="1:62" s="68" customFormat="1" ht="18">
      <c r="A147" s="925"/>
      <c r="B147" s="334" t="s">
        <v>642</v>
      </c>
      <c r="C147" s="322"/>
      <c r="D147" s="322"/>
      <c r="E147" s="322"/>
      <c r="F147" s="322"/>
      <c r="G147" s="322"/>
      <c r="H147" s="322"/>
      <c r="I147" s="322"/>
      <c r="J147" s="322"/>
      <c r="K147" s="322"/>
      <c r="L147" s="322"/>
      <c r="M147" s="322"/>
      <c r="N147" s="322"/>
      <c r="O147" s="322"/>
      <c r="P147" s="322"/>
      <c r="Q147" s="322"/>
      <c r="R147" s="322"/>
      <c r="S147" s="322"/>
      <c r="T147" s="322"/>
      <c r="U147" s="322"/>
      <c r="V147" s="322"/>
      <c r="W147" s="322"/>
      <c r="X147" s="322"/>
      <c r="Y147" s="322"/>
      <c r="Z147" s="322"/>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row>
    <row r="148" spans="1:62" s="68" customFormat="1" ht="18">
      <c r="A148" s="925"/>
      <c r="B148" s="334" t="s">
        <v>643</v>
      </c>
      <c r="C148" s="322"/>
      <c r="D148" s="322"/>
      <c r="E148" s="322"/>
      <c r="F148" s="322"/>
      <c r="G148" s="322"/>
      <c r="H148" s="322"/>
      <c r="I148" s="322"/>
      <c r="J148" s="322"/>
      <c r="K148" s="322"/>
      <c r="L148" s="322"/>
      <c r="M148" s="322"/>
      <c r="N148" s="322"/>
      <c r="O148" s="322"/>
      <c r="P148" s="322"/>
      <c r="Q148" s="322"/>
      <c r="R148" s="322"/>
      <c r="S148" s="322"/>
      <c r="T148" s="322"/>
      <c r="U148" s="322"/>
      <c r="V148" s="322"/>
      <c r="W148" s="322"/>
      <c r="X148" s="322"/>
      <c r="Y148" s="322"/>
      <c r="Z148" s="322"/>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row>
    <row r="149" spans="1:62" s="68" customFormat="1" ht="18">
      <c r="A149" s="924"/>
      <c r="B149" s="322" t="s">
        <v>93</v>
      </c>
      <c r="C149" s="205"/>
      <c r="D149" s="205"/>
      <c r="E149" s="205"/>
      <c r="F149" s="205"/>
      <c r="G149" s="205"/>
      <c r="H149" s="205"/>
      <c r="I149" s="205"/>
      <c r="J149" s="205"/>
      <c r="K149" s="323"/>
      <c r="L149" s="323"/>
      <c r="M149" s="323"/>
      <c r="N149" s="323"/>
      <c r="O149" s="323"/>
      <c r="P149" s="205"/>
      <c r="Q149" s="205"/>
      <c r="R149" s="205"/>
      <c r="S149" s="205"/>
      <c r="T149" s="205"/>
      <c r="U149" s="205"/>
      <c r="V149" s="205"/>
      <c r="W149" s="205"/>
      <c r="X149" s="205"/>
      <c r="Y149" s="205"/>
      <c r="Z149" s="205"/>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row>
  </sheetData>
  <mergeCells count="98">
    <mergeCell ref="W127:X127"/>
    <mergeCell ref="Y127:Z127"/>
    <mergeCell ref="C126:Z126"/>
    <mergeCell ref="A46:A69"/>
    <mergeCell ref="B46:B48"/>
    <mergeCell ref="A98:A121"/>
    <mergeCell ref="B98:B100"/>
    <mergeCell ref="B127:B128"/>
    <mergeCell ref="A127:A149"/>
    <mergeCell ref="O127:P127"/>
    <mergeCell ref="C127:D127"/>
    <mergeCell ref="E127:F127"/>
    <mergeCell ref="G127:H127"/>
    <mergeCell ref="I127:J127"/>
    <mergeCell ref="K127:L127"/>
    <mergeCell ref="M127:N127"/>
    <mergeCell ref="Q127:R127"/>
    <mergeCell ref="S127:T127"/>
    <mergeCell ref="U127:V127"/>
    <mergeCell ref="A126:B126"/>
    <mergeCell ref="C98:N98"/>
    <mergeCell ref="C99:D99"/>
    <mergeCell ref="E99:F99"/>
    <mergeCell ref="G99:H99"/>
    <mergeCell ref="I99:J99"/>
    <mergeCell ref="K99:L99"/>
    <mergeCell ref="A72:B72"/>
    <mergeCell ref="C72:AF72"/>
    <mergeCell ref="M99:N99"/>
    <mergeCell ref="R99:T99"/>
    <mergeCell ref="U99:W99"/>
    <mergeCell ref="X99:Z99"/>
    <mergeCell ref="AA99:AC99"/>
    <mergeCell ref="AD99:AF99"/>
    <mergeCell ref="O98:AF98"/>
    <mergeCell ref="A73:A96"/>
    <mergeCell ref="B73:B75"/>
    <mergeCell ref="C73:N73"/>
    <mergeCell ref="C74:D74"/>
    <mergeCell ref="E74:F74"/>
    <mergeCell ref="G74:H74"/>
    <mergeCell ref="I74:J74"/>
    <mergeCell ref="K74:L74"/>
    <mergeCell ref="M74:N74"/>
    <mergeCell ref="O73:AF73"/>
    <mergeCell ref="AC10:AD10"/>
    <mergeCell ref="AC11:AD11"/>
    <mergeCell ref="M14:O14"/>
    <mergeCell ref="M15:O15"/>
    <mergeCell ref="M16:O16"/>
    <mergeCell ref="B8:AA11"/>
    <mergeCell ref="C46:N46"/>
    <mergeCell ref="O46:AF46"/>
    <mergeCell ref="X47:Z47"/>
    <mergeCell ref="AA47:AC47"/>
    <mergeCell ref="AD47:AF47"/>
    <mergeCell ref="M47:N47"/>
    <mergeCell ref="K47:L47"/>
    <mergeCell ref="A1:A4"/>
    <mergeCell ref="B1:AF4"/>
    <mergeCell ref="AC8:AD8"/>
    <mergeCell ref="AC9:AD9"/>
    <mergeCell ref="A8:A11"/>
    <mergeCell ref="A14:A16"/>
    <mergeCell ref="K14:L16"/>
    <mergeCell ref="X22:Z22"/>
    <mergeCell ref="AA22:AC22"/>
    <mergeCell ref="AD22:AF22"/>
    <mergeCell ref="K22:L22"/>
    <mergeCell ref="M22:N22"/>
    <mergeCell ref="C21:N21"/>
    <mergeCell ref="R22:T22"/>
    <mergeCell ref="U22:W22"/>
    <mergeCell ref="O21:AF21"/>
    <mergeCell ref="A20:B20"/>
    <mergeCell ref="C20:AF20"/>
    <mergeCell ref="I47:J47"/>
    <mergeCell ref="G47:H47"/>
    <mergeCell ref="E47:F47"/>
    <mergeCell ref="C47:D47"/>
    <mergeCell ref="O22:Q22"/>
    <mergeCell ref="O47:Q47"/>
    <mergeCell ref="R47:T47"/>
    <mergeCell ref="U47:W47"/>
    <mergeCell ref="O74:Q74"/>
    <mergeCell ref="O99:Q99"/>
    <mergeCell ref="A19:AF19"/>
    <mergeCell ref="R74:T74"/>
    <mergeCell ref="U74:W74"/>
    <mergeCell ref="X74:Z74"/>
    <mergeCell ref="AA74:AC74"/>
    <mergeCell ref="AD74:AF74"/>
    <mergeCell ref="I22:J22"/>
    <mergeCell ref="A21:A44"/>
    <mergeCell ref="B21:B23"/>
    <mergeCell ref="E22:F22"/>
    <mergeCell ref="C22:D22"/>
    <mergeCell ref="G22:H22"/>
  </mergeCells>
  <phoneticPr fontId="50" type="noConversion"/>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82E8-C7DC-4DA4-96AD-D8E3D9789063}">
  <sheetPr>
    <tabColor rgb="FFFFC000"/>
  </sheetPr>
  <dimension ref="A1:E35"/>
  <sheetViews>
    <sheetView zoomScale="70" zoomScaleNormal="70" workbookViewId="0">
      <selection activeCell="J12" sqref="J12"/>
    </sheetView>
  </sheetViews>
  <sheetFormatPr defaultColWidth="11.42578125" defaultRowHeight="15"/>
  <cols>
    <col min="1" max="1" width="17.7109375" customWidth="1"/>
    <col min="2" max="2" width="15.42578125" customWidth="1"/>
    <col min="3" max="3" width="25.42578125" customWidth="1"/>
    <col min="4" max="4" width="56.42578125" customWidth="1"/>
    <col min="5" max="5" width="34" customWidth="1"/>
  </cols>
  <sheetData>
    <row r="1" spans="1:5" ht="22.5" customHeight="1" thickBot="1">
      <c r="A1" s="929"/>
      <c r="B1" s="930" t="s">
        <v>182</v>
      </c>
      <c r="C1" s="930"/>
      <c r="D1" s="930"/>
      <c r="E1" s="162" t="s">
        <v>650</v>
      </c>
    </row>
    <row r="2" spans="1:5" ht="22.5" customHeight="1" thickBot="1">
      <c r="A2" s="929"/>
      <c r="B2" s="931" t="s">
        <v>184</v>
      </c>
      <c r="C2" s="931"/>
      <c r="D2" s="931"/>
      <c r="E2" s="162" t="s">
        <v>185</v>
      </c>
    </row>
    <row r="3" spans="1:5" ht="22.5" customHeight="1" thickBot="1">
      <c r="A3" s="929"/>
      <c r="B3" s="869" t="s">
        <v>186</v>
      </c>
      <c r="C3" s="870"/>
      <c r="D3" s="932"/>
      <c r="E3" s="162" t="s">
        <v>187</v>
      </c>
    </row>
    <row r="4" spans="1:5" ht="22.5" customHeight="1" thickBot="1">
      <c r="A4" s="929"/>
      <c r="B4" s="933" t="s">
        <v>651</v>
      </c>
      <c r="C4" s="934"/>
      <c r="D4" s="935"/>
      <c r="E4" s="163" t="s">
        <v>652</v>
      </c>
    </row>
    <row r="5" spans="1:5" ht="15.95" thickBot="1">
      <c r="A5" s="128"/>
      <c r="B5" s="128"/>
      <c r="C5" s="128"/>
      <c r="D5" s="128"/>
      <c r="E5" s="128"/>
    </row>
    <row r="6" spans="1:5">
      <c r="A6" s="809" t="s">
        <v>653</v>
      </c>
      <c r="B6" s="810"/>
      <c r="C6" s="810"/>
      <c r="D6" s="810"/>
      <c r="E6" s="811"/>
    </row>
    <row r="7" spans="1:5" ht="45.75" customHeight="1" thickBot="1">
      <c r="A7" s="129" t="s">
        <v>654</v>
      </c>
      <c r="B7" s="129" t="s">
        <v>655</v>
      </c>
      <c r="C7" s="130" t="s">
        <v>656</v>
      </c>
      <c r="D7" s="927" t="s">
        <v>657</v>
      </c>
      <c r="E7" s="928"/>
    </row>
    <row r="8" spans="1:5">
      <c r="A8" s="131"/>
      <c r="B8" s="132"/>
      <c r="C8" s="145"/>
      <c r="D8" s="936"/>
      <c r="E8" s="937"/>
    </row>
    <row r="9" spans="1:5">
      <c r="A9" s="131"/>
      <c r="B9" s="132"/>
      <c r="C9" s="146"/>
      <c r="D9" s="938"/>
      <c r="E9" s="939"/>
    </row>
    <row r="10" spans="1:5">
      <c r="A10" s="131"/>
      <c r="B10" s="132"/>
      <c r="C10" s="146"/>
      <c r="D10" s="938"/>
      <c r="E10" s="939"/>
    </row>
    <row r="11" spans="1:5">
      <c r="A11" s="133"/>
      <c r="B11" s="134"/>
      <c r="C11" s="146"/>
      <c r="D11" s="938"/>
      <c r="E11" s="939"/>
    </row>
    <row r="12" spans="1:5">
      <c r="A12" s="135"/>
      <c r="B12" s="134"/>
      <c r="C12" s="146"/>
      <c r="D12" s="938"/>
      <c r="E12" s="939"/>
    </row>
    <row r="13" spans="1:5">
      <c r="A13" s="135"/>
      <c r="B13" s="134"/>
      <c r="C13" s="147"/>
      <c r="D13" s="938"/>
      <c r="E13" s="939"/>
    </row>
    <row r="14" spans="1:5">
      <c r="A14" s="135"/>
      <c r="B14" s="134"/>
      <c r="C14" s="147"/>
      <c r="D14" s="938"/>
      <c r="E14" s="939"/>
    </row>
    <row r="15" spans="1:5">
      <c r="A15" s="136"/>
      <c r="B15" s="134"/>
      <c r="C15" s="146"/>
      <c r="D15" s="938"/>
      <c r="E15" s="939"/>
    </row>
    <row r="16" spans="1:5">
      <c r="A16" s="137"/>
      <c r="B16" s="138"/>
      <c r="C16" s="148"/>
      <c r="D16" s="938"/>
      <c r="E16" s="939"/>
    </row>
    <row r="17" spans="1:5">
      <c r="A17" s="137"/>
      <c r="B17" s="138"/>
      <c r="C17" s="148"/>
      <c r="D17" s="938"/>
      <c r="E17" s="939"/>
    </row>
    <row r="18" spans="1:5">
      <c r="A18" s="139"/>
      <c r="B18" s="140"/>
      <c r="C18" s="142"/>
      <c r="D18" s="938"/>
      <c r="E18" s="939"/>
    </row>
    <row r="19" spans="1:5">
      <c r="A19" s="141"/>
      <c r="B19" s="142"/>
      <c r="C19" s="142"/>
      <c r="D19" s="938"/>
      <c r="E19" s="939"/>
    </row>
    <row r="20" spans="1:5">
      <c r="A20" s="141"/>
      <c r="B20" s="142"/>
      <c r="C20" s="142"/>
      <c r="D20" s="938"/>
      <c r="E20" s="939"/>
    </row>
    <row r="21" spans="1:5">
      <c r="A21" s="141"/>
      <c r="B21" s="142"/>
      <c r="C21" s="142"/>
      <c r="D21" s="938"/>
      <c r="E21" s="939"/>
    </row>
    <row r="22" spans="1:5">
      <c r="A22" s="141"/>
      <c r="B22" s="142"/>
      <c r="C22" s="142"/>
      <c r="D22" s="938"/>
      <c r="E22" s="939"/>
    </row>
    <row r="23" spans="1:5">
      <c r="A23" s="141"/>
      <c r="B23" s="142"/>
      <c r="C23" s="142"/>
      <c r="D23" s="938"/>
      <c r="E23" s="939"/>
    </row>
    <row r="24" spans="1:5">
      <c r="A24" s="141"/>
      <c r="B24" s="142"/>
      <c r="C24" s="142"/>
      <c r="D24" s="938"/>
      <c r="E24" s="939"/>
    </row>
    <row r="25" spans="1:5">
      <c r="A25" s="141"/>
      <c r="B25" s="142"/>
      <c r="C25" s="142"/>
      <c r="D25" s="938"/>
      <c r="E25" s="939"/>
    </row>
    <row r="26" spans="1:5">
      <c r="A26" s="141"/>
      <c r="B26" s="142"/>
      <c r="C26" s="142"/>
      <c r="D26" s="938"/>
      <c r="E26" s="939"/>
    </row>
    <row r="27" spans="1:5">
      <c r="A27" s="141"/>
      <c r="B27" s="142"/>
      <c r="C27" s="142"/>
      <c r="D27" s="938"/>
      <c r="E27" s="939"/>
    </row>
    <row r="28" spans="1:5">
      <c r="A28" s="141"/>
      <c r="B28" s="142"/>
      <c r="C28" s="142"/>
      <c r="D28" s="938"/>
      <c r="E28" s="939"/>
    </row>
    <row r="29" spans="1:5">
      <c r="A29" s="141"/>
      <c r="B29" s="142"/>
      <c r="C29" s="142"/>
      <c r="D29" s="938"/>
      <c r="E29" s="939"/>
    </row>
    <row r="30" spans="1:5">
      <c r="A30" s="141"/>
      <c r="B30" s="142"/>
      <c r="C30" s="142"/>
      <c r="D30" s="938"/>
      <c r="E30" s="939"/>
    </row>
    <row r="31" spans="1:5">
      <c r="A31" s="141"/>
      <c r="B31" s="142"/>
      <c r="C31" s="142"/>
      <c r="D31" s="938"/>
      <c r="E31" s="939"/>
    </row>
    <row r="32" spans="1:5">
      <c r="A32" s="141"/>
      <c r="B32" s="142"/>
      <c r="C32" s="142"/>
      <c r="D32" s="938"/>
      <c r="E32" s="939"/>
    </row>
    <row r="33" spans="1:5">
      <c r="A33" s="141"/>
      <c r="B33" s="142"/>
      <c r="C33" s="142"/>
      <c r="D33" s="938"/>
      <c r="E33" s="939"/>
    </row>
    <row r="34" spans="1:5">
      <c r="A34" s="141"/>
      <c r="B34" s="142"/>
      <c r="C34" s="142"/>
      <c r="D34" s="938"/>
      <c r="E34" s="939"/>
    </row>
    <row r="35" spans="1:5" ht="15.95" thickBot="1">
      <c r="A35" s="143"/>
      <c r="B35" s="144"/>
      <c r="C35" s="144"/>
      <c r="D35" s="940"/>
      <c r="E35" s="941"/>
    </row>
  </sheetData>
  <mergeCells count="35">
    <mergeCell ref="D33:E33"/>
    <mergeCell ref="D34:E34"/>
    <mergeCell ref="D35:E35"/>
    <mergeCell ref="D28:E28"/>
    <mergeCell ref="D29:E29"/>
    <mergeCell ref="D30:E30"/>
    <mergeCell ref="D31:E31"/>
    <mergeCell ref="D32:E32"/>
    <mergeCell ref="D23:E23"/>
    <mergeCell ref="D24:E24"/>
    <mergeCell ref="D25:E25"/>
    <mergeCell ref="D26:E26"/>
    <mergeCell ref="D27:E27"/>
    <mergeCell ref="D18:E18"/>
    <mergeCell ref="D19:E19"/>
    <mergeCell ref="D20:E20"/>
    <mergeCell ref="D21:E21"/>
    <mergeCell ref="D22:E22"/>
    <mergeCell ref="D13:E13"/>
    <mergeCell ref="D14:E14"/>
    <mergeCell ref="D15:E15"/>
    <mergeCell ref="D16:E16"/>
    <mergeCell ref="D17:E17"/>
    <mergeCell ref="D8:E8"/>
    <mergeCell ref="D9:E9"/>
    <mergeCell ref="D10:E10"/>
    <mergeCell ref="D11:E11"/>
    <mergeCell ref="D12:E12"/>
    <mergeCell ref="D7:E7"/>
    <mergeCell ref="A1:A4"/>
    <mergeCell ref="B1:D1"/>
    <mergeCell ref="B2:D2"/>
    <mergeCell ref="A6:E6"/>
    <mergeCell ref="B3:D3"/>
    <mergeCell ref="B4:D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D149-DF55-4B85-B203-120CD5D63BE5}">
  <dimension ref="B2:F5"/>
  <sheetViews>
    <sheetView workbookViewId="0">
      <selection activeCell="N34" sqref="N34"/>
    </sheetView>
  </sheetViews>
  <sheetFormatPr defaultColWidth="11.42578125" defaultRowHeight="15"/>
  <cols>
    <col min="6" max="6" width="13" bestFit="1" customWidth="1"/>
  </cols>
  <sheetData>
    <row r="2" spans="2:6">
      <c r="B2" s="170" t="s">
        <v>23</v>
      </c>
      <c r="D2" s="170" t="s">
        <v>658</v>
      </c>
      <c r="F2" s="170" t="s">
        <v>20</v>
      </c>
    </row>
    <row r="3" spans="2:6">
      <c r="B3" s="170" t="s">
        <v>33</v>
      </c>
      <c r="D3" s="170" t="s">
        <v>34</v>
      </c>
      <c r="F3" s="170" t="s">
        <v>42</v>
      </c>
    </row>
    <row r="4" spans="2:6">
      <c r="B4" s="170" t="s">
        <v>21</v>
      </c>
      <c r="F4" s="170" t="s">
        <v>50</v>
      </c>
    </row>
    <row r="5" spans="2:6">
      <c r="F5" s="170" t="s">
        <v>62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C0C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659</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50" t="s">
        <v>125</v>
      </c>
      <c r="D12" s="964"/>
      <c r="E12" s="549" t="s">
        <v>660</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row>
    <row r="15" spans="1:30" ht="29.25" customHeight="1">
      <c r="A15" s="394"/>
      <c r="B15" s="31"/>
      <c r="C15" s="524" t="s">
        <v>661</v>
      </c>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row>
    <row r="19" spans="1:30"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row>
    <row r="20" spans="1:30"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row>
    <row r="21" spans="1:30"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row>
    <row r="22" spans="1:30"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row>
    <row r="23" spans="1:30"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23</v>
      </c>
      <c r="X23" s="963"/>
      <c r="Y23" s="963"/>
      <c r="Z23" s="963"/>
      <c r="AA23" s="950"/>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51" t="s">
        <v>662</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51" t="s">
        <v>659</v>
      </c>
      <c r="D29" s="963"/>
      <c r="E29" s="963"/>
      <c r="F29" s="963"/>
      <c r="G29" s="963"/>
      <c r="H29" s="963"/>
      <c r="I29" s="963"/>
      <c r="J29" s="963"/>
      <c r="K29" s="950"/>
      <c r="L29" s="403"/>
      <c r="M29" s="551" t="s">
        <v>663</v>
      </c>
      <c r="N29" s="963"/>
      <c r="O29" s="963"/>
      <c r="P29" s="963"/>
      <c r="Q29" s="963"/>
      <c r="R29" s="963"/>
      <c r="S29" s="963"/>
      <c r="T29" s="963"/>
      <c r="U29" s="963"/>
      <c r="V29" s="963"/>
      <c r="W29" s="963"/>
      <c r="X29" s="963"/>
      <c r="Y29" s="963"/>
      <c r="Z29" s="963"/>
      <c r="AA29" s="950"/>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52" t="s">
        <v>664</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39" t="s">
        <v>139</v>
      </c>
      <c r="D34" s="959"/>
      <c r="E34" s="406"/>
      <c r="F34" s="524" t="s">
        <v>22</v>
      </c>
      <c r="G34" s="950"/>
      <c r="H34" s="406"/>
      <c r="I34" s="394"/>
      <c r="J34" s="413" t="s">
        <v>140</v>
      </c>
      <c r="K34" s="524">
        <v>1</v>
      </c>
      <c r="L34" s="963"/>
      <c r="M34" s="963"/>
      <c r="N34" s="950"/>
      <c r="O34" s="406"/>
      <c r="P34" s="406"/>
      <c r="Q34" s="398" t="s">
        <v>141</v>
      </c>
      <c r="R34" s="394"/>
      <c r="S34" s="406"/>
      <c r="T34" s="406"/>
      <c r="U34" s="406"/>
      <c r="V34" s="406"/>
      <c r="W34" s="524" t="s">
        <v>20</v>
      </c>
      <c r="X34" s="963"/>
      <c r="Y34" s="963"/>
      <c r="Z34" s="963"/>
      <c r="AA34" s="950"/>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52" t="s">
        <v>665</v>
      </c>
      <c r="G36" s="963"/>
      <c r="H36" s="963"/>
      <c r="I36" s="963"/>
      <c r="J36" s="963"/>
      <c r="K36" s="963"/>
      <c r="L36" s="963"/>
      <c r="M36" s="950"/>
      <c r="N36" s="394"/>
      <c r="O36" s="413" t="s">
        <v>144</v>
      </c>
      <c r="P36" s="551">
        <v>1</v>
      </c>
      <c r="Q36" s="963"/>
      <c r="R36" s="963"/>
      <c r="S36" s="963"/>
      <c r="T36" s="963"/>
      <c r="U36" s="963"/>
      <c r="V36" s="963"/>
      <c r="W36" s="963"/>
      <c r="X36" s="963"/>
      <c r="Y36" s="963"/>
      <c r="Z36" s="963"/>
      <c r="AA36" s="950"/>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51">
        <v>1</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row>
    <row r="45" spans="1:30"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row>
    <row r="46" spans="1:30"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row>
    <row r="49" spans="1:30"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row>
    <row r="50" spans="1:30" ht="15.75" customHeight="1">
      <c r="A50" s="421"/>
      <c r="B50" s="41"/>
      <c r="C50" s="44">
        <v>2024</v>
      </c>
      <c r="D50" s="45">
        <v>45474</v>
      </c>
      <c r="E50" s="534">
        <v>45656</v>
      </c>
      <c r="F50" s="950"/>
      <c r="G50" s="46">
        <v>1</v>
      </c>
      <c r="H50" s="537" t="s">
        <v>659</v>
      </c>
      <c r="I50" s="963"/>
      <c r="J50" s="963"/>
      <c r="K50" s="963"/>
      <c r="L50" s="963"/>
      <c r="M50" s="963"/>
      <c r="N50" s="963"/>
      <c r="O50" s="963"/>
      <c r="P50" s="963"/>
      <c r="Q50" s="963"/>
      <c r="R50" s="963"/>
      <c r="S50" s="963"/>
      <c r="T50" s="963"/>
      <c r="U50" s="963"/>
      <c r="V50" s="963"/>
      <c r="W50" s="963"/>
      <c r="X50" s="963"/>
      <c r="Y50" s="963"/>
      <c r="Z50" s="963"/>
      <c r="AA50" s="950"/>
      <c r="AB50" s="416"/>
      <c r="AC50" s="421"/>
      <c r="AD50" s="421"/>
    </row>
    <row r="51" spans="1:30" ht="15.75" customHeight="1">
      <c r="A51" s="421"/>
      <c r="B51" s="41"/>
      <c r="C51" s="44">
        <v>2025</v>
      </c>
      <c r="D51" s="45">
        <v>45658</v>
      </c>
      <c r="E51" s="534">
        <v>46021</v>
      </c>
      <c r="F51" s="950"/>
      <c r="G51" s="46">
        <v>1</v>
      </c>
      <c r="H51" s="537" t="s">
        <v>659</v>
      </c>
      <c r="I51" s="963"/>
      <c r="J51" s="963"/>
      <c r="K51" s="963"/>
      <c r="L51" s="963"/>
      <c r="M51" s="963"/>
      <c r="N51" s="963"/>
      <c r="O51" s="963"/>
      <c r="P51" s="963"/>
      <c r="Q51" s="963"/>
      <c r="R51" s="963"/>
      <c r="S51" s="963"/>
      <c r="T51" s="963"/>
      <c r="U51" s="963"/>
      <c r="V51" s="963"/>
      <c r="W51" s="963"/>
      <c r="X51" s="963"/>
      <c r="Y51" s="963"/>
      <c r="Z51" s="963"/>
      <c r="AA51" s="950"/>
      <c r="AB51" s="416"/>
      <c r="AC51" s="421"/>
      <c r="AD51" s="421"/>
    </row>
    <row r="52" spans="1:30" ht="15.75" customHeight="1">
      <c r="A52" s="421"/>
      <c r="B52" s="41"/>
      <c r="C52" s="44">
        <v>2026</v>
      </c>
      <c r="D52" s="45">
        <v>46023</v>
      </c>
      <c r="E52" s="534">
        <v>46386</v>
      </c>
      <c r="F52" s="950"/>
      <c r="G52" s="46">
        <v>1</v>
      </c>
      <c r="H52" s="537" t="s">
        <v>659</v>
      </c>
      <c r="I52" s="963"/>
      <c r="J52" s="963"/>
      <c r="K52" s="963"/>
      <c r="L52" s="963"/>
      <c r="M52" s="963"/>
      <c r="N52" s="963"/>
      <c r="O52" s="963"/>
      <c r="P52" s="963"/>
      <c r="Q52" s="963"/>
      <c r="R52" s="963"/>
      <c r="S52" s="963"/>
      <c r="T52" s="963"/>
      <c r="U52" s="963"/>
      <c r="V52" s="963"/>
      <c r="W52" s="963"/>
      <c r="X52" s="963"/>
      <c r="Y52" s="963"/>
      <c r="Z52" s="963"/>
      <c r="AA52" s="950"/>
      <c r="AB52" s="416"/>
      <c r="AC52" s="421"/>
      <c r="AD52" s="421"/>
    </row>
    <row r="53" spans="1:30" ht="15.75" customHeight="1">
      <c r="A53" s="421"/>
      <c r="B53" s="41"/>
      <c r="C53" s="44">
        <v>2027</v>
      </c>
      <c r="D53" s="45">
        <v>46388</v>
      </c>
      <c r="E53" s="534">
        <v>46751</v>
      </c>
      <c r="F53" s="950"/>
      <c r="G53" s="46">
        <v>1</v>
      </c>
      <c r="H53" s="537" t="s">
        <v>659</v>
      </c>
      <c r="I53" s="963"/>
      <c r="J53" s="963"/>
      <c r="K53" s="963"/>
      <c r="L53" s="963"/>
      <c r="M53" s="963"/>
      <c r="N53" s="963"/>
      <c r="O53" s="963"/>
      <c r="P53" s="963"/>
      <c r="Q53" s="963"/>
      <c r="R53" s="963"/>
      <c r="S53" s="963"/>
      <c r="T53" s="963"/>
      <c r="U53" s="963"/>
      <c r="V53" s="963"/>
      <c r="W53" s="963"/>
      <c r="X53" s="963"/>
      <c r="Y53" s="963"/>
      <c r="Z53" s="963"/>
      <c r="AA53" s="950"/>
      <c r="AB53" s="416"/>
      <c r="AC53" s="421"/>
      <c r="AD53" s="421"/>
    </row>
    <row r="54" spans="1:30"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row>
    <row r="73" spans="1:30"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row>
    <row r="74" spans="1:30"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row>
    <row r="75" spans="1:30"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row>
    <row r="76" spans="1:30"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C99"/>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666</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50" t="s">
        <v>125</v>
      </c>
      <c r="D12" s="964"/>
      <c r="E12" s="549" t="s">
        <v>667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row>
    <row r="15" spans="1:30" ht="29.25" customHeight="1">
      <c r="A15" s="394"/>
      <c r="B15" s="31"/>
      <c r="C15" s="524" t="s">
        <v>668</v>
      </c>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row>
    <row r="19" spans="1:30"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row>
    <row r="20" spans="1:30"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row>
    <row r="21" spans="1:30"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row>
    <row r="22" spans="1:30"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row>
    <row r="23" spans="1:30"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21</v>
      </c>
      <c r="X23" s="963"/>
      <c r="Y23" s="963"/>
      <c r="Z23" s="963"/>
      <c r="AA23" s="950"/>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39.75" customHeight="1">
      <c r="A26" s="394"/>
      <c r="B26" s="31"/>
      <c r="C26" s="942" t="s">
        <v>669</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51" t="s">
        <v>670</v>
      </c>
      <c r="D29" s="963"/>
      <c r="E29" s="963"/>
      <c r="F29" s="963"/>
      <c r="G29" s="963"/>
      <c r="H29" s="963"/>
      <c r="I29" s="963"/>
      <c r="J29" s="963"/>
      <c r="K29" s="950"/>
      <c r="L29" s="403"/>
      <c r="M29" s="551"/>
      <c r="N29" s="963"/>
      <c r="O29" s="963"/>
      <c r="P29" s="963"/>
      <c r="Q29" s="963"/>
      <c r="R29" s="963"/>
      <c r="S29" s="963"/>
      <c r="T29" s="963"/>
      <c r="U29" s="963"/>
      <c r="V29" s="963"/>
      <c r="W29" s="963"/>
      <c r="X29" s="963"/>
      <c r="Y29" s="963"/>
      <c r="Z29" s="963"/>
      <c r="AA29" s="950"/>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52" t="s">
        <v>671</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39" t="s">
        <v>139</v>
      </c>
      <c r="D34" s="959"/>
      <c r="E34" s="406"/>
      <c r="F34" s="524" t="s">
        <v>22</v>
      </c>
      <c r="G34" s="950"/>
      <c r="H34" s="406"/>
      <c r="I34" s="394"/>
      <c r="J34" s="413" t="s">
        <v>140</v>
      </c>
      <c r="K34" s="524">
        <v>1.2</v>
      </c>
      <c r="L34" s="963"/>
      <c r="M34" s="963"/>
      <c r="N34" s="950"/>
      <c r="O34" s="406"/>
      <c r="P34" s="406"/>
      <c r="Q34" s="398" t="s">
        <v>141</v>
      </c>
      <c r="R34" s="394"/>
      <c r="S34" s="406"/>
      <c r="T34" s="406"/>
      <c r="U34" s="406"/>
      <c r="V34" s="406"/>
      <c r="W34" s="524" t="s">
        <v>20</v>
      </c>
      <c r="X34" s="963"/>
      <c r="Y34" s="963"/>
      <c r="Z34" s="963"/>
      <c r="AA34" s="950"/>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52" t="s">
        <v>672</v>
      </c>
      <c r="G36" s="963"/>
      <c r="H36" s="963"/>
      <c r="I36" s="963"/>
      <c r="J36" s="963"/>
      <c r="K36" s="963"/>
      <c r="L36" s="963"/>
      <c r="M36" s="950"/>
      <c r="N36" s="394"/>
      <c r="O36" s="413" t="s">
        <v>144</v>
      </c>
      <c r="P36" s="551">
        <v>0</v>
      </c>
      <c r="Q36" s="963"/>
      <c r="R36" s="963"/>
      <c r="S36" s="963"/>
      <c r="T36" s="963"/>
      <c r="U36" s="963"/>
      <c r="V36" s="963"/>
      <c r="W36" s="963"/>
      <c r="X36" s="963"/>
      <c r="Y36" s="963"/>
      <c r="Z36" s="963"/>
      <c r="AA36" s="950"/>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51">
        <v>1</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row>
    <row r="45" spans="1:30"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row>
    <row r="46" spans="1:30"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row>
    <row r="49" spans="1:30"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row>
    <row r="50" spans="1:30" ht="15.75" customHeight="1">
      <c r="A50" s="421"/>
      <c r="B50" s="41"/>
      <c r="C50" s="44">
        <v>2024</v>
      </c>
      <c r="D50" s="45">
        <v>45474</v>
      </c>
      <c r="E50" s="534">
        <v>45656</v>
      </c>
      <c r="F50" s="950"/>
      <c r="G50" s="46">
        <v>1.2</v>
      </c>
      <c r="H50" s="537" t="s">
        <v>673</v>
      </c>
      <c r="I50" s="963"/>
      <c r="J50" s="963"/>
      <c r="K50" s="963"/>
      <c r="L50" s="963"/>
      <c r="M50" s="963"/>
      <c r="N50" s="963"/>
      <c r="O50" s="963"/>
      <c r="P50" s="963"/>
      <c r="Q50" s="963"/>
      <c r="R50" s="963"/>
      <c r="S50" s="963"/>
      <c r="T50" s="963"/>
      <c r="U50" s="963"/>
      <c r="V50" s="963"/>
      <c r="W50" s="963"/>
      <c r="X50" s="963"/>
      <c r="Y50" s="963"/>
      <c r="Z50" s="963"/>
      <c r="AA50" s="950"/>
      <c r="AB50" s="416"/>
      <c r="AC50" s="421"/>
      <c r="AD50" s="421"/>
    </row>
    <row r="51" spans="1:30" ht="15.75" customHeight="1">
      <c r="A51" s="421"/>
      <c r="B51" s="41"/>
      <c r="C51" s="44">
        <v>2025</v>
      </c>
      <c r="D51" s="45">
        <v>45658</v>
      </c>
      <c r="E51" s="534">
        <v>46021</v>
      </c>
      <c r="F51" s="950"/>
      <c r="G51" s="46">
        <v>1.7</v>
      </c>
      <c r="H51" s="537" t="s">
        <v>673</v>
      </c>
      <c r="I51" s="963"/>
      <c r="J51" s="963"/>
      <c r="K51" s="963"/>
      <c r="L51" s="963"/>
      <c r="M51" s="963"/>
      <c r="N51" s="963"/>
      <c r="O51" s="963"/>
      <c r="P51" s="963"/>
      <c r="Q51" s="963"/>
      <c r="R51" s="963"/>
      <c r="S51" s="963"/>
      <c r="T51" s="963"/>
      <c r="U51" s="963"/>
      <c r="V51" s="963"/>
      <c r="W51" s="963"/>
      <c r="X51" s="963"/>
      <c r="Y51" s="963"/>
      <c r="Z51" s="963"/>
      <c r="AA51" s="950"/>
      <c r="AB51" s="416"/>
      <c r="AC51" s="421"/>
      <c r="AD51" s="421"/>
    </row>
    <row r="52" spans="1:30" ht="15.75" customHeight="1">
      <c r="A52" s="421"/>
      <c r="B52" s="41"/>
      <c r="C52" s="44">
        <v>2026</v>
      </c>
      <c r="D52" s="45">
        <v>46023</v>
      </c>
      <c r="E52" s="534">
        <v>46386</v>
      </c>
      <c r="F52" s="950"/>
      <c r="G52" s="46">
        <v>1.1000000000000001</v>
      </c>
      <c r="H52" s="537" t="s">
        <v>673</v>
      </c>
      <c r="I52" s="963"/>
      <c r="J52" s="963"/>
      <c r="K52" s="963"/>
      <c r="L52" s="963"/>
      <c r="M52" s="963"/>
      <c r="N52" s="963"/>
      <c r="O52" s="963"/>
      <c r="P52" s="963"/>
      <c r="Q52" s="963"/>
      <c r="R52" s="963"/>
      <c r="S52" s="963"/>
      <c r="T52" s="963"/>
      <c r="U52" s="963"/>
      <c r="V52" s="963"/>
      <c r="W52" s="963"/>
      <c r="X52" s="963"/>
      <c r="Y52" s="963"/>
      <c r="Z52" s="963"/>
      <c r="AA52" s="950"/>
      <c r="AB52" s="416"/>
      <c r="AC52" s="421"/>
      <c r="AD52" s="421"/>
    </row>
    <row r="53" spans="1:30" ht="15.75" customHeight="1">
      <c r="A53" s="421"/>
      <c r="B53" s="41"/>
      <c r="C53" s="44">
        <v>2027</v>
      </c>
      <c r="D53" s="45">
        <v>46388</v>
      </c>
      <c r="E53" s="534">
        <v>46751</v>
      </c>
      <c r="F53" s="950"/>
      <c r="G53" s="46">
        <v>1</v>
      </c>
      <c r="H53" s="537" t="s">
        <v>673</v>
      </c>
      <c r="I53" s="963"/>
      <c r="J53" s="963"/>
      <c r="K53" s="963"/>
      <c r="L53" s="963"/>
      <c r="M53" s="963"/>
      <c r="N53" s="963"/>
      <c r="O53" s="963"/>
      <c r="P53" s="963"/>
      <c r="Q53" s="963"/>
      <c r="R53" s="963"/>
      <c r="S53" s="963"/>
      <c r="T53" s="963"/>
      <c r="U53" s="963"/>
      <c r="V53" s="963"/>
      <c r="W53" s="963"/>
      <c r="X53" s="963"/>
      <c r="Y53" s="963"/>
      <c r="Z53" s="963"/>
      <c r="AA53" s="950"/>
      <c r="AB53" s="416"/>
      <c r="AC53" s="421"/>
      <c r="AD53" s="421"/>
    </row>
    <row r="54" spans="1:30"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row>
    <row r="73" spans="1:30"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row>
    <row r="74" spans="1:30"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row>
    <row r="75" spans="1:30"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row>
    <row r="76" spans="1:30"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CCFF"/>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28" customWidth="1"/>
    <col min="33" max="33" width="11.4257812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c r="AE2" s="394"/>
      <c r="AF2" s="394"/>
      <c r="AG2" s="394"/>
    </row>
    <row r="3" spans="1:33"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c r="AE3" s="394"/>
      <c r="AF3" s="394"/>
      <c r="AG3" s="394"/>
    </row>
    <row r="4" spans="1:33"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c r="AE4" s="394"/>
      <c r="AF4" s="394"/>
      <c r="AG4" s="394"/>
    </row>
    <row r="5" spans="1:33"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c r="AE5" s="394"/>
      <c r="AF5" s="394"/>
      <c r="AG5" s="394"/>
    </row>
    <row r="6" spans="1:33"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c r="AE6" s="394"/>
      <c r="AF6" s="394"/>
      <c r="AG6" s="394"/>
    </row>
    <row r="7" spans="1:33"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943" t="s">
        <v>674</v>
      </c>
      <c r="AG8" s="959"/>
    </row>
    <row r="9" spans="1:33"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47" t="s">
        <v>123</v>
      </c>
      <c r="D10" s="959"/>
      <c r="E10" s="524" t="s">
        <v>114</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c r="AE10" s="394"/>
      <c r="AF10" s="394"/>
      <c r="AG10" s="394"/>
    </row>
    <row r="11" spans="1:33"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c r="AE11" s="394"/>
      <c r="AF11" s="52" t="s">
        <v>675</v>
      </c>
      <c r="AG11" s="52" t="s">
        <v>676</v>
      </c>
    </row>
    <row r="12" spans="1:33" ht="29.25" customHeight="1">
      <c r="A12" s="394"/>
      <c r="B12" s="31"/>
      <c r="C12" s="550" t="s">
        <v>125</v>
      </c>
      <c r="D12" s="964"/>
      <c r="E12" s="549" t="s">
        <v>677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c r="AE12" s="394"/>
      <c r="AF12" s="37" t="s">
        <v>678</v>
      </c>
      <c r="AG12" s="37">
        <v>28</v>
      </c>
    </row>
    <row r="13" spans="1:33"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679</v>
      </c>
      <c r="AG13" s="37">
        <v>100</v>
      </c>
    </row>
    <row r="14" spans="1:33"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c r="AE14" s="394"/>
      <c r="AF14" s="37" t="s">
        <v>680</v>
      </c>
      <c r="AG14" s="37">
        <v>34</v>
      </c>
    </row>
    <row r="15" spans="1:33" ht="29.25" customHeight="1">
      <c r="A15" s="394"/>
      <c r="B15" s="31"/>
      <c r="C15" s="524" t="s">
        <v>681</v>
      </c>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c r="AE15" s="394"/>
      <c r="AF15" s="37" t="s">
        <v>682</v>
      </c>
      <c r="AG15" s="37">
        <v>100</v>
      </c>
    </row>
    <row r="16" spans="1:33"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7" t="s">
        <v>683</v>
      </c>
      <c r="AG16" s="37">
        <v>38</v>
      </c>
    </row>
    <row r="17" spans="1:33"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7" t="s">
        <v>684</v>
      </c>
      <c r="AG17" s="37">
        <v>100</v>
      </c>
    </row>
    <row r="18" spans="1:33"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c r="AE18" s="394"/>
      <c r="AF18" s="37" t="s">
        <v>685</v>
      </c>
      <c r="AG18" s="37">
        <v>25</v>
      </c>
    </row>
    <row r="19" spans="1:33"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c r="AE19" s="394"/>
      <c r="AF19" s="394"/>
      <c r="AG19" s="394"/>
    </row>
    <row r="20" spans="1:33"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c r="AE20" s="394"/>
      <c r="AF20" s="394"/>
      <c r="AG20" s="394"/>
    </row>
    <row r="21" spans="1:33"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c r="AE21" s="394"/>
      <c r="AF21" s="394"/>
      <c r="AG21" s="394"/>
    </row>
    <row r="22" spans="1:33"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c r="AE22" s="394"/>
      <c r="AF22" s="394"/>
      <c r="AG22" s="394"/>
    </row>
    <row r="23" spans="1:33"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33</v>
      </c>
      <c r="X23" s="963"/>
      <c r="Y23" s="963"/>
      <c r="Z23" s="963"/>
      <c r="AA23" s="950"/>
      <c r="AB23" s="401"/>
      <c r="AC23" s="394"/>
      <c r="AD23" s="394"/>
      <c r="AE23" s="394"/>
      <c r="AF23" s="394"/>
      <c r="AG23" s="394"/>
    </row>
    <row r="24" spans="1:33"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row>
    <row r="25" spans="1:33"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row>
    <row r="26" spans="1:33" ht="39.75" customHeight="1">
      <c r="A26" s="394"/>
      <c r="B26" s="31"/>
      <c r="C26" s="944" t="s">
        <v>669</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c r="AE26" s="394"/>
      <c r="AF26" s="429">
        <f>+(((((AG12/100)*AG13)+((AG14/100)*AG15)+((AG16/100)*AG17))*AG18)/100)</f>
        <v>25</v>
      </c>
      <c r="AG26" s="394"/>
    </row>
    <row r="27" spans="1:33"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row>
    <row r="28" spans="1:33"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row>
    <row r="29" spans="1:33" ht="29.25" customHeight="1">
      <c r="A29" s="394"/>
      <c r="B29" s="31"/>
      <c r="C29" s="551" t="s">
        <v>670</v>
      </c>
      <c r="D29" s="963"/>
      <c r="E29" s="963"/>
      <c r="F29" s="963"/>
      <c r="G29" s="963"/>
      <c r="H29" s="963"/>
      <c r="I29" s="963"/>
      <c r="J29" s="963"/>
      <c r="K29" s="950"/>
      <c r="L29" s="403"/>
      <c r="M29" s="551"/>
      <c r="N29" s="963"/>
      <c r="O29" s="963"/>
      <c r="P29" s="963"/>
      <c r="Q29" s="963"/>
      <c r="R29" s="963"/>
      <c r="S29" s="963"/>
      <c r="T29" s="963"/>
      <c r="U29" s="963"/>
      <c r="V29" s="963"/>
      <c r="W29" s="963"/>
      <c r="X29" s="963"/>
      <c r="Y29" s="963"/>
      <c r="Z29" s="963"/>
      <c r="AA29" s="950"/>
      <c r="AB29" s="409"/>
      <c r="AC29" s="394"/>
      <c r="AD29" s="394"/>
      <c r="AE29" s="394"/>
      <c r="AF29" s="394"/>
      <c r="AG29" s="394"/>
    </row>
    <row r="30" spans="1:33"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row>
    <row r="31" spans="1:33"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row>
    <row r="32" spans="1:33" ht="90" customHeight="1">
      <c r="A32" s="394"/>
      <c r="B32" s="31"/>
      <c r="C32" s="552" t="s">
        <v>671</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c r="AE32" s="394"/>
      <c r="AF32" s="394"/>
      <c r="AG32" s="394"/>
    </row>
    <row r="33" spans="1:33"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row>
    <row r="34" spans="1:33" ht="15.75" customHeight="1">
      <c r="A34" s="394"/>
      <c r="B34" s="31"/>
      <c r="C34" s="539" t="s">
        <v>139</v>
      </c>
      <c r="D34" s="959"/>
      <c r="E34" s="406"/>
      <c r="F34" s="524" t="s">
        <v>34</v>
      </c>
      <c r="G34" s="950"/>
      <c r="H34" s="406"/>
      <c r="I34" s="394"/>
      <c r="J34" s="413" t="s">
        <v>140</v>
      </c>
      <c r="K34" s="524">
        <v>25</v>
      </c>
      <c r="L34" s="963"/>
      <c r="M34" s="963"/>
      <c r="N34" s="950"/>
      <c r="O34" s="406"/>
      <c r="P34" s="406"/>
      <c r="Q34" s="398" t="s">
        <v>141</v>
      </c>
      <c r="R34" s="394"/>
      <c r="S34" s="406"/>
      <c r="T34" s="406"/>
      <c r="U34" s="406"/>
      <c r="V34" s="406"/>
      <c r="W34" s="524" t="s">
        <v>20</v>
      </c>
      <c r="X34" s="963"/>
      <c r="Y34" s="963"/>
      <c r="Z34" s="963"/>
      <c r="AA34" s="950"/>
      <c r="AB34" s="405"/>
      <c r="AC34" s="394"/>
      <c r="AD34" s="394"/>
      <c r="AE34" s="394"/>
      <c r="AF34" s="394"/>
      <c r="AG34" s="394"/>
    </row>
    <row r="35" spans="1:33"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row>
    <row r="36" spans="1:33" ht="32.25" customHeight="1">
      <c r="A36" s="394"/>
      <c r="B36" s="31"/>
      <c r="C36" s="394"/>
      <c r="D36" s="413" t="s">
        <v>142</v>
      </c>
      <c r="E36" s="406"/>
      <c r="F36" s="552" t="s">
        <v>686</v>
      </c>
      <c r="G36" s="963"/>
      <c r="H36" s="963"/>
      <c r="I36" s="963"/>
      <c r="J36" s="963"/>
      <c r="K36" s="963"/>
      <c r="L36" s="963"/>
      <c r="M36" s="950"/>
      <c r="N36" s="394"/>
      <c r="O36" s="413" t="s">
        <v>144</v>
      </c>
      <c r="P36" s="551">
        <v>0</v>
      </c>
      <c r="Q36" s="963"/>
      <c r="R36" s="963"/>
      <c r="S36" s="963"/>
      <c r="T36" s="963"/>
      <c r="U36" s="963"/>
      <c r="V36" s="963"/>
      <c r="W36" s="963"/>
      <c r="X36" s="963"/>
      <c r="Y36" s="963"/>
      <c r="Z36" s="963"/>
      <c r="AA36" s="950"/>
      <c r="AB36" s="401"/>
      <c r="AC36" s="394"/>
      <c r="AD36" s="394"/>
      <c r="AE36" s="394"/>
      <c r="AF36" s="394"/>
      <c r="AG36" s="394"/>
    </row>
    <row r="37" spans="1:33"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row>
    <row r="38" spans="1:33"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c r="AE38" s="394"/>
      <c r="AF38" s="394"/>
      <c r="AG38" s="394"/>
    </row>
    <row r="39" spans="1:33"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row>
    <row r="40" spans="1:33"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c r="AE40" s="394"/>
      <c r="AF40" s="394"/>
      <c r="AG40" s="394"/>
    </row>
    <row r="41" spans="1:33"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row>
    <row r="42" spans="1:33" ht="15.75" customHeight="1">
      <c r="A42" s="394"/>
      <c r="B42" s="31"/>
      <c r="C42" s="406" t="s">
        <v>140</v>
      </c>
      <c r="D42" s="551">
        <v>25</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c r="AE42" s="394"/>
      <c r="AF42" s="394"/>
      <c r="AG42" s="394"/>
    </row>
    <row r="43" spans="1:33"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row>
    <row r="44" spans="1:33"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c r="AE44" s="394"/>
      <c r="AF44" s="394"/>
      <c r="AG44" s="394"/>
    </row>
    <row r="45" spans="1:33"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c r="AE45" s="394"/>
      <c r="AF45" s="394"/>
      <c r="AG45" s="394"/>
    </row>
    <row r="46" spans="1:33"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c r="AE46" s="417"/>
      <c r="AF46" s="417"/>
      <c r="AG46" s="417"/>
    </row>
    <row r="47" spans="1:33"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row>
    <row r="48" spans="1:33"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c r="AE48" s="421"/>
      <c r="AF48" s="421"/>
      <c r="AG48" s="421"/>
    </row>
    <row r="49" spans="1:33"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c r="AE49" s="421"/>
      <c r="AF49" s="421"/>
      <c r="AG49" s="421"/>
    </row>
    <row r="50" spans="1:33" ht="15.75" customHeight="1">
      <c r="A50" s="421"/>
      <c r="B50" s="41"/>
      <c r="C50" s="44">
        <v>2024</v>
      </c>
      <c r="D50" s="45">
        <v>45474</v>
      </c>
      <c r="E50" s="534">
        <v>45656</v>
      </c>
      <c r="F50" s="950"/>
      <c r="G50" s="46">
        <v>25</v>
      </c>
      <c r="H50" s="537" t="s">
        <v>687</v>
      </c>
      <c r="I50" s="963"/>
      <c r="J50" s="963"/>
      <c r="K50" s="963"/>
      <c r="L50" s="963"/>
      <c r="M50" s="963"/>
      <c r="N50" s="963"/>
      <c r="O50" s="963"/>
      <c r="P50" s="963"/>
      <c r="Q50" s="963"/>
      <c r="R50" s="963"/>
      <c r="S50" s="963"/>
      <c r="T50" s="963"/>
      <c r="U50" s="963"/>
      <c r="V50" s="963"/>
      <c r="W50" s="963"/>
      <c r="X50" s="963"/>
      <c r="Y50" s="963"/>
      <c r="Z50" s="963"/>
      <c r="AA50" s="950"/>
      <c r="AB50" s="416"/>
      <c r="AC50" s="421"/>
      <c r="AD50" s="421"/>
      <c r="AE50" s="421"/>
      <c r="AF50" s="421"/>
      <c r="AG50" s="421"/>
    </row>
    <row r="51" spans="1:33" ht="15.75" customHeight="1">
      <c r="A51" s="421"/>
      <c r="B51" s="41"/>
      <c r="C51" s="44">
        <v>2025</v>
      </c>
      <c r="D51" s="45">
        <v>45658</v>
      </c>
      <c r="E51" s="534">
        <v>46021</v>
      </c>
      <c r="F51" s="950"/>
      <c r="G51" s="46">
        <v>65</v>
      </c>
      <c r="H51" s="537" t="s">
        <v>687</v>
      </c>
      <c r="I51" s="963"/>
      <c r="J51" s="963"/>
      <c r="K51" s="963"/>
      <c r="L51" s="963"/>
      <c r="M51" s="963"/>
      <c r="N51" s="963"/>
      <c r="O51" s="963"/>
      <c r="P51" s="963"/>
      <c r="Q51" s="963"/>
      <c r="R51" s="963"/>
      <c r="S51" s="963"/>
      <c r="T51" s="963"/>
      <c r="U51" s="963"/>
      <c r="V51" s="963"/>
      <c r="W51" s="963"/>
      <c r="X51" s="963"/>
      <c r="Y51" s="963"/>
      <c r="Z51" s="963"/>
      <c r="AA51" s="950"/>
      <c r="AB51" s="416"/>
      <c r="AC51" s="421"/>
      <c r="AD51" s="421"/>
      <c r="AE51" s="421"/>
      <c r="AF51" s="421"/>
      <c r="AG51" s="421"/>
    </row>
    <row r="52" spans="1:33" ht="15.75" customHeight="1">
      <c r="A52" s="421"/>
      <c r="B52" s="41"/>
      <c r="C52" s="44">
        <v>2026</v>
      </c>
      <c r="D52" s="45">
        <v>46023</v>
      </c>
      <c r="E52" s="534">
        <v>46386</v>
      </c>
      <c r="F52" s="950"/>
      <c r="G52" s="46">
        <v>85</v>
      </c>
      <c r="H52" s="537" t="s">
        <v>687</v>
      </c>
      <c r="I52" s="963"/>
      <c r="J52" s="963"/>
      <c r="K52" s="963"/>
      <c r="L52" s="963"/>
      <c r="M52" s="963"/>
      <c r="N52" s="963"/>
      <c r="O52" s="963"/>
      <c r="P52" s="963"/>
      <c r="Q52" s="963"/>
      <c r="R52" s="963"/>
      <c r="S52" s="963"/>
      <c r="T52" s="963"/>
      <c r="U52" s="963"/>
      <c r="V52" s="963"/>
      <c r="W52" s="963"/>
      <c r="X52" s="963"/>
      <c r="Y52" s="963"/>
      <c r="Z52" s="963"/>
      <c r="AA52" s="950"/>
      <c r="AB52" s="416"/>
      <c r="AC52" s="421"/>
      <c r="AD52" s="421"/>
      <c r="AE52" s="421"/>
      <c r="AF52" s="421"/>
      <c r="AG52" s="421"/>
    </row>
    <row r="53" spans="1:33" ht="15.75" customHeight="1">
      <c r="A53" s="421"/>
      <c r="B53" s="41"/>
      <c r="C53" s="44">
        <v>2027</v>
      </c>
      <c r="D53" s="45">
        <v>46388</v>
      </c>
      <c r="E53" s="534">
        <v>46751</v>
      </c>
      <c r="F53" s="950"/>
      <c r="G53" s="46">
        <v>100</v>
      </c>
      <c r="H53" s="537" t="s">
        <v>687</v>
      </c>
      <c r="I53" s="963"/>
      <c r="J53" s="963"/>
      <c r="K53" s="963"/>
      <c r="L53" s="963"/>
      <c r="M53" s="963"/>
      <c r="N53" s="963"/>
      <c r="O53" s="963"/>
      <c r="P53" s="963"/>
      <c r="Q53" s="963"/>
      <c r="R53" s="963"/>
      <c r="S53" s="963"/>
      <c r="T53" s="963"/>
      <c r="U53" s="963"/>
      <c r="V53" s="963"/>
      <c r="W53" s="963"/>
      <c r="X53" s="963"/>
      <c r="Y53" s="963"/>
      <c r="Z53" s="963"/>
      <c r="AA53" s="950"/>
      <c r="AB53" s="416"/>
      <c r="AC53" s="421"/>
      <c r="AD53" s="421"/>
      <c r="AE53" s="421"/>
      <c r="AF53" s="421"/>
      <c r="AG53" s="421"/>
    </row>
    <row r="54" spans="1:33"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c r="AE54" s="421"/>
      <c r="AF54" s="421"/>
      <c r="AG54" s="421"/>
    </row>
    <row r="55" spans="1:33"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row>
    <row r="56" spans="1:33"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c r="AE56" s="394"/>
      <c r="AF56" s="394"/>
      <c r="AG56" s="394"/>
    </row>
    <row r="57" spans="1:33"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row>
    <row r="58" spans="1:33"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c r="AE58" s="394"/>
      <c r="AF58" s="394"/>
      <c r="AG58" s="394"/>
    </row>
    <row r="59" spans="1:33"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row>
    <row r="60" spans="1:33"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c r="AE60" s="394"/>
      <c r="AF60" s="394"/>
      <c r="AG60" s="394"/>
    </row>
    <row r="61" spans="1:33"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row>
    <row r="62" spans="1:33"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c r="AE62" s="394"/>
      <c r="AF62" s="394"/>
      <c r="AG62" s="394"/>
    </row>
    <row r="63" spans="1:33"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row>
    <row r="64" spans="1:33"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c r="AE64" s="394"/>
      <c r="AF64" s="394"/>
      <c r="AG64" s="394"/>
    </row>
    <row r="65" spans="1:33"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row>
    <row r="66" spans="1:33"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c r="AE66" s="394"/>
      <c r="AF66" s="394"/>
      <c r="AG66" s="394"/>
    </row>
    <row r="67" spans="1:33"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row>
    <row r="68" spans="1:33"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c r="AE68" s="394"/>
      <c r="AF68" s="394"/>
      <c r="AG68" s="394"/>
    </row>
    <row r="69" spans="1:33"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row>
    <row r="70" spans="1:33"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c r="AE70" s="394"/>
      <c r="AF70" s="394"/>
      <c r="AG70" s="394"/>
    </row>
    <row r="71" spans="1:33"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row>
    <row r="72" spans="1:33"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c r="AE72" s="394"/>
      <c r="AF72" s="394"/>
      <c r="AG72" s="394"/>
    </row>
    <row r="73" spans="1:33"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c r="AE73" s="394"/>
      <c r="AF73" s="394"/>
      <c r="AG73" s="394"/>
    </row>
    <row r="74" spans="1:33"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c r="AE74" s="394"/>
      <c r="AF74" s="394"/>
      <c r="AG74" s="394"/>
    </row>
    <row r="75" spans="1:33"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c r="AE75" s="394"/>
      <c r="AF75" s="394"/>
      <c r="AG75" s="394"/>
    </row>
    <row r="76" spans="1:33"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c r="AE76" s="394"/>
      <c r="AF76" s="394"/>
      <c r="AG76" s="394"/>
    </row>
    <row r="77" spans="1:33"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row>
    <row r="78" spans="1:33"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row>
    <row r="79" spans="1:33"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row>
    <row r="80" spans="1:33"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row>
    <row r="81" spans="1:33"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row>
    <row r="82" spans="1:33"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row>
    <row r="83" spans="1:33"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AF8:AG8"/>
    <mergeCell ref="C9:F9"/>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124</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50" t="s">
        <v>125</v>
      </c>
      <c r="D12" s="964"/>
      <c r="E12" s="549" t="s">
        <v>126</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row>
    <row r="15" spans="1:30" ht="29.25" customHeight="1">
      <c r="A15" s="394"/>
      <c r="B15" s="31"/>
      <c r="C15" s="524"/>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row>
    <row r="16" spans="1:30"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row>
    <row r="17" spans="1:30"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row>
    <row r="18" spans="1:30"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row>
    <row r="19" spans="1:30"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row>
    <row r="20" spans="1:30"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row>
    <row r="21" spans="1:30"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row>
    <row r="22" spans="1:30"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row>
    <row r="23" spans="1:30"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23</v>
      </c>
      <c r="X23" s="963"/>
      <c r="Y23" s="963"/>
      <c r="Z23" s="963"/>
      <c r="AA23" s="950"/>
      <c r="AB23" s="401"/>
      <c r="AC23" s="394"/>
      <c r="AD23" s="394"/>
    </row>
    <row r="24" spans="1:30"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row>
    <row r="25" spans="1:30"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row>
    <row r="26" spans="1:30" ht="29.25" customHeight="1">
      <c r="A26" s="394"/>
      <c r="B26" s="31"/>
      <c r="C26" s="551" t="s">
        <v>133</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row>
    <row r="27" spans="1:30"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row>
    <row r="28" spans="1:30"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row>
    <row r="29" spans="1:30" ht="29.25" customHeight="1">
      <c r="A29" s="394"/>
      <c r="B29" s="31"/>
      <c r="C29" s="551" t="s">
        <v>135</v>
      </c>
      <c r="D29" s="963"/>
      <c r="E29" s="963"/>
      <c r="F29" s="963"/>
      <c r="G29" s="963"/>
      <c r="H29" s="963"/>
      <c r="I29" s="963"/>
      <c r="J29" s="963"/>
      <c r="K29" s="950"/>
      <c r="L29" s="403"/>
      <c r="M29" s="551" t="s">
        <v>136</v>
      </c>
      <c r="N29" s="963"/>
      <c r="O29" s="963"/>
      <c r="P29" s="963"/>
      <c r="Q29" s="963"/>
      <c r="R29" s="963"/>
      <c r="S29" s="963"/>
      <c r="T29" s="963"/>
      <c r="U29" s="963"/>
      <c r="V29" s="963"/>
      <c r="W29" s="963"/>
      <c r="X29" s="963"/>
      <c r="Y29" s="963"/>
      <c r="Z29" s="963"/>
      <c r="AA29" s="950"/>
      <c r="AB29" s="409"/>
      <c r="AC29" s="394"/>
      <c r="AD29" s="394"/>
    </row>
    <row r="30" spans="1:30"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row>
    <row r="31" spans="1:30"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row>
    <row r="32" spans="1:30" ht="90" customHeight="1">
      <c r="A32" s="394"/>
      <c r="B32" s="31"/>
      <c r="C32" s="552" t="s">
        <v>138</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row>
    <row r="33" spans="1:30"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row>
    <row r="34" spans="1:30" ht="15.75" customHeight="1">
      <c r="A34" s="394"/>
      <c r="B34" s="31"/>
      <c r="C34" s="539" t="s">
        <v>139</v>
      </c>
      <c r="D34" s="959"/>
      <c r="E34" s="406"/>
      <c r="F34" s="524" t="s">
        <v>22</v>
      </c>
      <c r="G34" s="950"/>
      <c r="H34" s="406"/>
      <c r="I34" s="394"/>
      <c r="J34" s="413" t="s">
        <v>140</v>
      </c>
      <c r="K34" s="524">
        <v>1</v>
      </c>
      <c r="L34" s="963"/>
      <c r="M34" s="963"/>
      <c r="N34" s="950"/>
      <c r="O34" s="406"/>
      <c r="P34" s="406"/>
      <c r="Q34" s="398" t="s">
        <v>141</v>
      </c>
      <c r="R34" s="394"/>
      <c r="S34" s="406"/>
      <c r="T34" s="406"/>
      <c r="U34" s="406"/>
      <c r="V34" s="406"/>
      <c r="W34" s="524" t="s">
        <v>20</v>
      </c>
      <c r="X34" s="963"/>
      <c r="Y34" s="963"/>
      <c r="Z34" s="963"/>
      <c r="AA34" s="950"/>
      <c r="AB34" s="405"/>
      <c r="AC34" s="394"/>
      <c r="AD34" s="394"/>
    </row>
    <row r="35" spans="1:30"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row>
    <row r="36" spans="1:30" ht="32.25" customHeight="1">
      <c r="A36" s="394"/>
      <c r="B36" s="31"/>
      <c r="C36" s="394"/>
      <c r="D36" s="413" t="s">
        <v>142</v>
      </c>
      <c r="E36" s="406"/>
      <c r="F36" s="552" t="s">
        <v>143</v>
      </c>
      <c r="G36" s="963"/>
      <c r="H36" s="963"/>
      <c r="I36" s="963"/>
      <c r="J36" s="963"/>
      <c r="K36" s="963"/>
      <c r="L36" s="963"/>
      <c r="M36" s="950"/>
      <c r="N36" s="394"/>
      <c r="O36" s="413" t="s">
        <v>144</v>
      </c>
      <c r="P36" s="551">
        <v>1</v>
      </c>
      <c r="Q36" s="963"/>
      <c r="R36" s="963"/>
      <c r="S36" s="963"/>
      <c r="T36" s="963"/>
      <c r="U36" s="963"/>
      <c r="V36" s="963"/>
      <c r="W36" s="963"/>
      <c r="X36" s="963"/>
      <c r="Y36" s="963"/>
      <c r="Z36" s="963"/>
      <c r="AA36" s="950"/>
      <c r="AB36" s="401"/>
      <c r="AC36" s="394"/>
      <c r="AD36" s="394"/>
    </row>
    <row r="37" spans="1:30"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row>
    <row r="38" spans="1:30"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row>
    <row r="39" spans="1:30"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row>
    <row r="40" spans="1:30"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row>
    <row r="41" spans="1:30"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row>
    <row r="42" spans="1:30" ht="15.75" customHeight="1">
      <c r="A42" s="394"/>
      <c r="B42" s="31"/>
      <c r="C42" s="406" t="s">
        <v>140</v>
      </c>
      <c r="D42" s="551">
        <v>1</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row>
    <row r="43" spans="1:30"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row>
    <row r="44" spans="1:30"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row>
    <row r="45" spans="1:30"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row>
    <row r="46" spans="1:30"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row>
    <row r="47" spans="1:30"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row>
    <row r="48" spans="1:30"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row>
    <row r="49" spans="1:30"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row>
    <row r="50" spans="1:30" ht="15.75" customHeight="1">
      <c r="A50" s="421"/>
      <c r="B50" s="41"/>
      <c r="C50" s="44">
        <v>2024</v>
      </c>
      <c r="D50" s="45">
        <v>45474</v>
      </c>
      <c r="E50" s="534">
        <v>45656</v>
      </c>
      <c r="F50" s="950"/>
      <c r="G50" s="46">
        <v>1</v>
      </c>
      <c r="H50" s="537" t="s">
        <v>124</v>
      </c>
      <c r="I50" s="963"/>
      <c r="J50" s="963"/>
      <c r="K50" s="963"/>
      <c r="L50" s="963"/>
      <c r="M50" s="963"/>
      <c r="N50" s="963"/>
      <c r="O50" s="963"/>
      <c r="P50" s="963"/>
      <c r="Q50" s="963"/>
      <c r="R50" s="963"/>
      <c r="S50" s="963"/>
      <c r="T50" s="963"/>
      <c r="U50" s="963"/>
      <c r="V50" s="963"/>
      <c r="W50" s="963"/>
      <c r="X50" s="963"/>
      <c r="Y50" s="963"/>
      <c r="Z50" s="963"/>
      <c r="AA50" s="950"/>
      <c r="AB50" s="416"/>
      <c r="AC50" s="421"/>
      <c r="AD50" s="421"/>
    </row>
    <row r="51" spans="1:30" ht="15.75" customHeight="1">
      <c r="A51" s="421"/>
      <c r="B51" s="41"/>
      <c r="C51" s="44">
        <v>2025</v>
      </c>
      <c r="D51" s="45">
        <v>45658</v>
      </c>
      <c r="E51" s="534">
        <v>46021</v>
      </c>
      <c r="F51" s="950"/>
      <c r="G51" s="46">
        <v>1</v>
      </c>
      <c r="H51" s="537" t="s">
        <v>124</v>
      </c>
      <c r="I51" s="963"/>
      <c r="J51" s="963"/>
      <c r="K51" s="963"/>
      <c r="L51" s="963"/>
      <c r="M51" s="963"/>
      <c r="N51" s="963"/>
      <c r="O51" s="963"/>
      <c r="P51" s="963"/>
      <c r="Q51" s="963"/>
      <c r="R51" s="963"/>
      <c r="S51" s="963"/>
      <c r="T51" s="963"/>
      <c r="U51" s="963"/>
      <c r="V51" s="963"/>
      <c r="W51" s="963"/>
      <c r="X51" s="963"/>
      <c r="Y51" s="963"/>
      <c r="Z51" s="963"/>
      <c r="AA51" s="950"/>
      <c r="AB51" s="416"/>
      <c r="AC51" s="421"/>
      <c r="AD51" s="421"/>
    </row>
    <row r="52" spans="1:30" ht="15.75" customHeight="1">
      <c r="A52" s="421"/>
      <c r="B52" s="41"/>
      <c r="C52" s="44">
        <v>2026</v>
      </c>
      <c r="D52" s="45">
        <v>46023</v>
      </c>
      <c r="E52" s="534">
        <v>46386</v>
      </c>
      <c r="F52" s="950"/>
      <c r="G52" s="46">
        <v>1</v>
      </c>
      <c r="H52" s="537" t="s">
        <v>124</v>
      </c>
      <c r="I52" s="963"/>
      <c r="J52" s="963"/>
      <c r="K52" s="963"/>
      <c r="L52" s="963"/>
      <c r="M52" s="963"/>
      <c r="N52" s="963"/>
      <c r="O52" s="963"/>
      <c r="P52" s="963"/>
      <c r="Q52" s="963"/>
      <c r="R52" s="963"/>
      <c r="S52" s="963"/>
      <c r="T52" s="963"/>
      <c r="U52" s="963"/>
      <c r="V52" s="963"/>
      <c r="W52" s="963"/>
      <c r="X52" s="963"/>
      <c r="Y52" s="963"/>
      <c r="Z52" s="963"/>
      <c r="AA52" s="950"/>
      <c r="AB52" s="416"/>
      <c r="AC52" s="421"/>
      <c r="AD52" s="421"/>
    </row>
    <row r="53" spans="1:30" ht="15.75" customHeight="1">
      <c r="A53" s="421"/>
      <c r="B53" s="41"/>
      <c r="C53" s="44">
        <v>2027</v>
      </c>
      <c r="D53" s="45">
        <v>46388</v>
      </c>
      <c r="E53" s="534">
        <v>46751</v>
      </c>
      <c r="F53" s="950"/>
      <c r="G53" s="46">
        <v>1</v>
      </c>
      <c r="H53" s="537" t="s">
        <v>124</v>
      </c>
      <c r="I53" s="963"/>
      <c r="J53" s="963"/>
      <c r="K53" s="963"/>
      <c r="L53" s="963"/>
      <c r="M53" s="963"/>
      <c r="N53" s="963"/>
      <c r="O53" s="963"/>
      <c r="P53" s="963"/>
      <c r="Q53" s="963"/>
      <c r="R53" s="963"/>
      <c r="S53" s="963"/>
      <c r="T53" s="963"/>
      <c r="U53" s="963"/>
      <c r="V53" s="963"/>
      <c r="W53" s="963"/>
      <c r="X53" s="963"/>
      <c r="Y53" s="963"/>
      <c r="Z53" s="963"/>
      <c r="AA53" s="950"/>
      <c r="AB53" s="416"/>
      <c r="AC53" s="421"/>
      <c r="AD53" s="421"/>
    </row>
    <row r="54" spans="1:30"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row>
    <row r="55" spans="1:30"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row>
    <row r="56" spans="1:30"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row>
    <row r="57" spans="1:30"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row>
    <row r="58" spans="1:30"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row>
    <row r="59" spans="1:30"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row>
    <row r="60" spans="1:30"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row>
    <row r="61" spans="1:30"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row>
    <row r="62" spans="1:30"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row>
    <row r="63" spans="1:30"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row>
    <row r="64" spans="1:30"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row>
    <row r="65" spans="1:30"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row>
    <row r="66" spans="1:30"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row>
    <row r="67" spans="1:30"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row>
    <row r="68" spans="1:30"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row>
    <row r="69" spans="1:30"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row>
    <row r="70" spans="1:30"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row>
    <row r="71" spans="1:30"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row>
    <row r="72" spans="1:30"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row>
    <row r="73" spans="1:30"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row>
    <row r="74" spans="1:30"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row>
    <row r="75" spans="1:30"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row>
    <row r="76" spans="1:30"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row>
    <row r="77" spans="1:30"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row>
    <row r="78" spans="1:30"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row>
    <row r="79" spans="1:30"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row>
    <row r="80" spans="1:30"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row>
    <row r="81" spans="1:30"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row>
    <row r="82" spans="1:30"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row>
    <row r="83" spans="1:30"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4">
    <mergeCell ref="Q42:U42"/>
    <mergeCell ref="X42:AA42"/>
    <mergeCell ref="F34:G34"/>
    <mergeCell ref="F38:G38"/>
    <mergeCell ref="L38:N38"/>
    <mergeCell ref="D40:F40"/>
    <mergeCell ref="Q40:U40"/>
    <mergeCell ref="X40:AA40"/>
    <mergeCell ref="C34:D34"/>
    <mergeCell ref="K34:N34"/>
    <mergeCell ref="W34:AA34"/>
    <mergeCell ref="F36:M36"/>
    <mergeCell ref="P36:AA36"/>
    <mergeCell ref="D42:F42"/>
    <mergeCell ref="C26:AA26"/>
    <mergeCell ref="C29:K29"/>
    <mergeCell ref="M29:AA29"/>
    <mergeCell ref="C32:AA32"/>
    <mergeCell ref="W38:AA38"/>
    <mergeCell ref="AA11:AB11"/>
    <mergeCell ref="E12:AA12"/>
    <mergeCell ref="F14:AB14"/>
    <mergeCell ref="C15:AA15"/>
    <mergeCell ref="R18:AA18"/>
    <mergeCell ref="C11:F11"/>
    <mergeCell ref="C12:D12"/>
    <mergeCell ref="C13:D13"/>
    <mergeCell ref="C14:D14"/>
    <mergeCell ref="C18:P23"/>
    <mergeCell ref="W23:AA23"/>
    <mergeCell ref="B2:D6"/>
    <mergeCell ref="F2:AB6"/>
    <mergeCell ref="C7:D7"/>
    <mergeCell ref="C9:F9"/>
    <mergeCell ref="C10:D10"/>
    <mergeCell ref="E10:AA10"/>
    <mergeCell ref="B76:AB76"/>
    <mergeCell ref="B73:C73"/>
    <mergeCell ref="E73:F73"/>
    <mergeCell ref="G73:O73"/>
    <mergeCell ref="P73:AB73"/>
    <mergeCell ref="E74:F74"/>
    <mergeCell ref="G74:O74"/>
    <mergeCell ref="P74:AB74"/>
    <mergeCell ref="B72:AB72"/>
    <mergeCell ref="B74:C74"/>
    <mergeCell ref="B75:C75"/>
    <mergeCell ref="E75:F75"/>
    <mergeCell ref="G75:O75"/>
    <mergeCell ref="P75:AB75"/>
    <mergeCell ref="B64:C64"/>
    <mergeCell ref="B66:C66"/>
    <mergeCell ref="B68:C68"/>
    <mergeCell ref="B70:C70"/>
    <mergeCell ref="E51:F51"/>
    <mergeCell ref="E52:F52"/>
    <mergeCell ref="E53:F53"/>
    <mergeCell ref="E54:F54"/>
    <mergeCell ref="C56:D56"/>
    <mergeCell ref="B60:C60"/>
    <mergeCell ref="E60:F60"/>
    <mergeCell ref="D62:AB62"/>
    <mergeCell ref="D64:AB64"/>
    <mergeCell ref="D66:AB66"/>
    <mergeCell ref="D68:AB68"/>
    <mergeCell ref="D70:AB70"/>
    <mergeCell ref="H60:I60"/>
    <mergeCell ref="J60:K60"/>
    <mergeCell ref="L60:M60"/>
    <mergeCell ref="B62:C62"/>
    <mergeCell ref="H50:AA50"/>
    <mergeCell ref="H51:AA51"/>
    <mergeCell ref="U60:W60"/>
    <mergeCell ref="X60:Y60"/>
    <mergeCell ref="H52:AA52"/>
    <mergeCell ref="H53:AA53"/>
    <mergeCell ref="H54:AA54"/>
    <mergeCell ref="K56:L56"/>
    <mergeCell ref="B58:AB58"/>
    <mergeCell ref="O60:Q60"/>
    <mergeCell ref="R60:T60"/>
    <mergeCell ref="Z60:AB60"/>
    <mergeCell ref="C48:F48"/>
    <mergeCell ref="G48:G49"/>
    <mergeCell ref="E49:F49"/>
    <mergeCell ref="H48:AA49"/>
    <mergeCell ref="E50:F50"/>
    <mergeCell ref="D44:Y44"/>
    <mergeCell ref="I45:P45"/>
    <mergeCell ref="Q45:Y45"/>
    <mergeCell ref="I46:P46"/>
    <mergeCell ref="Q46:Y46"/>
    <mergeCell ref="D45:H45"/>
    <mergeCell ref="D46:H46"/>
  </mergeCell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C0C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4.710937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c r="AE2" s="394"/>
      <c r="AF2" s="394"/>
      <c r="AG2" s="394"/>
      <c r="AH2" s="394"/>
    </row>
    <row r="3" spans="1:34"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c r="AE3" s="394"/>
      <c r="AF3" s="394"/>
      <c r="AG3" s="394"/>
      <c r="AH3" s="394"/>
    </row>
    <row r="4" spans="1:34"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c r="AE4" s="394"/>
      <c r="AF4" s="394"/>
      <c r="AG4" s="394"/>
      <c r="AH4" s="394"/>
    </row>
    <row r="5" spans="1:34"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c r="AE5" s="394"/>
      <c r="AF5" s="394"/>
      <c r="AG5" s="394"/>
      <c r="AH5" s="394"/>
    </row>
    <row r="6" spans="1:34"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c r="AE6" s="394"/>
      <c r="AF6" s="394"/>
      <c r="AG6" s="394"/>
      <c r="AH6" s="394"/>
    </row>
    <row r="7" spans="1:34"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943" t="s">
        <v>674</v>
      </c>
      <c r="AH9" s="959"/>
    </row>
    <row r="10" spans="1:34" ht="30" customHeight="1">
      <c r="A10" s="394"/>
      <c r="B10" s="31"/>
      <c r="C10" s="547" t="s">
        <v>123</v>
      </c>
      <c r="D10" s="959"/>
      <c r="E10" s="524" t="s">
        <v>688</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c r="AE10" s="394"/>
      <c r="AF10" s="394"/>
      <c r="AG10" s="394"/>
      <c r="AH10" s="394"/>
    </row>
    <row r="11" spans="1:34"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c r="AE11" s="394"/>
      <c r="AF11" s="394"/>
      <c r="AG11" s="394"/>
      <c r="AH11" s="394"/>
    </row>
    <row r="12" spans="1:34" ht="29.25" customHeight="1">
      <c r="A12" s="394"/>
      <c r="B12" s="31"/>
      <c r="C12" s="550" t="s">
        <v>125</v>
      </c>
      <c r="D12" s="964"/>
      <c r="E12" s="549" t="s">
        <v>677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c r="AE12" s="394"/>
      <c r="AF12" s="394"/>
      <c r="AG12" s="52" t="s">
        <v>675</v>
      </c>
      <c r="AH12" s="52" t="s">
        <v>676</v>
      </c>
    </row>
    <row r="13" spans="1:34"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678</v>
      </c>
      <c r="AH13" s="37">
        <v>28</v>
      </c>
    </row>
    <row r="14" spans="1:34"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c r="AE14" s="394"/>
      <c r="AF14" s="394"/>
      <c r="AG14" s="37" t="s">
        <v>679</v>
      </c>
      <c r="AH14" s="37">
        <v>100</v>
      </c>
    </row>
    <row r="15" spans="1:34" ht="29.25" customHeight="1">
      <c r="A15" s="394"/>
      <c r="B15" s="31"/>
      <c r="C15" s="524" t="s">
        <v>689</v>
      </c>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c r="AE15" s="394"/>
      <c r="AF15" s="394"/>
      <c r="AG15" s="37" t="s">
        <v>680</v>
      </c>
      <c r="AH15" s="37">
        <v>34</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682</v>
      </c>
      <c r="AH16" s="37">
        <v>100</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7" t="s">
        <v>683</v>
      </c>
      <c r="AH17" s="37">
        <v>38</v>
      </c>
    </row>
    <row r="18" spans="1:34"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c r="AE18" s="394"/>
      <c r="AF18" s="394"/>
      <c r="AG18" s="37" t="s">
        <v>684</v>
      </c>
      <c r="AH18" s="37">
        <v>100</v>
      </c>
    </row>
    <row r="19" spans="1:34"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c r="AE19" s="394"/>
      <c r="AF19" s="394"/>
      <c r="AG19" s="37" t="s">
        <v>685</v>
      </c>
      <c r="AH19" s="37">
        <v>25</v>
      </c>
    </row>
    <row r="20" spans="1:34"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c r="AE20" s="394"/>
      <c r="AF20" s="394"/>
      <c r="AG20" s="394"/>
      <c r="AH20" s="394"/>
    </row>
    <row r="21" spans="1:34"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33</v>
      </c>
      <c r="X23" s="963"/>
      <c r="Y23" s="963"/>
      <c r="Z23" s="963"/>
      <c r="AA23" s="950"/>
      <c r="AB23" s="401"/>
      <c r="AC23" s="394"/>
      <c r="AD23" s="394"/>
      <c r="AE23" s="394"/>
      <c r="AF23" s="394"/>
      <c r="AG23" s="429">
        <f>+(((((AH13/100)*AH14)+((AH15/100)*AH16)+((AH17/100)*AH18))*AH19)/100)</f>
        <v>25</v>
      </c>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944" t="s">
        <v>669</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51" t="s">
        <v>670</v>
      </c>
      <c r="D29" s="963"/>
      <c r="E29" s="963"/>
      <c r="F29" s="963"/>
      <c r="G29" s="963"/>
      <c r="H29" s="963"/>
      <c r="I29" s="963"/>
      <c r="J29" s="963"/>
      <c r="K29" s="950"/>
      <c r="L29" s="403"/>
      <c r="M29" s="551"/>
      <c r="N29" s="963"/>
      <c r="O29" s="963"/>
      <c r="P29" s="963"/>
      <c r="Q29" s="963"/>
      <c r="R29" s="963"/>
      <c r="S29" s="963"/>
      <c r="T29" s="963"/>
      <c r="U29" s="963"/>
      <c r="V29" s="963"/>
      <c r="W29" s="963"/>
      <c r="X29" s="963"/>
      <c r="Y29" s="963"/>
      <c r="Z29" s="963"/>
      <c r="AA29" s="950"/>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52" t="s">
        <v>671</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39" t="s">
        <v>139</v>
      </c>
      <c r="D34" s="959"/>
      <c r="E34" s="406"/>
      <c r="F34" s="524" t="s">
        <v>34</v>
      </c>
      <c r="G34" s="950"/>
      <c r="H34" s="406"/>
      <c r="I34" s="394"/>
      <c r="J34" s="413" t="s">
        <v>140</v>
      </c>
      <c r="K34" s="524">
        <v>25</v>
      </c>
      <c r="L34" s="963"/>
      <c r="M34" s="963"/>
      <c r="N34" s="950"/>
      <c r="O34" s="406"/>
      <c r="P34" s="406"/>
      <c r="Q34" s="398" t="s">
        <v>141</v>
      </c>
      <c r="R34" s="394"/>
      <c r="S34" s="406"/>
      <c r="T34" s="406"/>
      <c r="U34" s="406"/>
      <c r="V34" s="406"/>
      <c r="W34" s="524" t="s">
        <v>20</v>
      </c>
      <c r="X34" s="963"/>
      <c r="Y34" s="963"/>
      <c r="Z34" s="963"/>
      <c r="AA34" s="950"/>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52" t="s">
        <v>690</v>
      </c>
      <c r="G36" s="963"/>
      <c r="H36" s="963"/>
      <c r="I36" s="963"/>
      <c r="J36" s="963"/>
      <c r="K36" s="963"/>
      <c r="L36" s="963"/>
      <c r="M36" s="950"/>
      <c r="N36" s="394"/>
      <c r="O36" s="413" t="s">
        <v>144</v>
      </c>
      <c r="P36" s="551">
        <v>0</v>
      </c>
      <c r="Q36" s="963"/>
      <c r="R36" s="963"/>
      <c r="S36" s="963"/>
      <c r="T36" s="963"/>
      <c r="U36" s="963"/>
      <c r="V36" s="963"/>
      <c r="W36" s="963"/>
      <c r="X36" s="963"/>
      <c r="Y36" s="963"/>
      <c r="Z36" s="963"/>
      <c r="AA36" s="950"/>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51">
        <v>1</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c r="AE44" s="394"/>
      <c r="AF44" s="394"/>
      <c r="AG44" s="394"/>
      <c r="AH44" s="394"/>
    </row>
    <row r="45" spans="1:34"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c r="AE45" s="394"/>
      <c r="AF45" s="394"/>
      <c r="AG45" s="394"/>
      <c r="AH45" s="394"/>
    </row>
    <row r="46" spans="1:34"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c r="AE48" s="421"/>
      <c r="AF48" s="421"/>
      <c r="AG48" s="421"/>
      <c r="AH48" s="421"/>
    </row>
    <row r="49" spans="1:34"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c r="AE49" s="421"/>
      <c r="AF49" s="421"/>
      <c r="AG49" s="421"/>
      <c r="AH49" s="421"/>
    </row>
    <row r="50" spans="1:34" ht="15.75" customHeight="1">
      <c r="A50" s="421"/>
      <c r="B50" s="41"/>
      <c r="C50" s="44">
        <v>2024</v>
      </c>
      <c r="D50" s="45">
        <v>45474</v>
      </c>
      <c r="E50" s="534">
        <v>45656</v>
      </c>
      <c r="F50" s="950"/>
      <c r="G50" s="46">
        <v>25</v>
      </c>
      <c r="H50" s="537" t="s">
        <v>691</v>
      </c>
      <c r="I50" s="963"/>
      <c r="J50" s="963"/>
      <c r="K50" s="963"/>
      <c r="L50" s="963"/>
      <c r="M50" s="963"/>
      <c r="N50" s="963"/>
      <c r="O50" s="963"/>
      <c r="P50" s="963"/>
      <c r="Q50" s="963"/>
      <c r="R50" s="963"/>
      <c r="S50" s="963"/>
      <c r="T50" s="963"/>
      <c r="U50" s="963"/>
      <c r="V50" s="963"/>
      <c r="W50" s="963"/>
      <c r="X50" s="963"/>
      <c r="Y50" s="963"/>
      <c r="Z50" s="963"/>
      <c r="AA50" s="950"/>
      <c r="AB50" s="416"/>
      <c r="AC50" s="421"/>
      <c r="AD50" s="421"/>
      <c r="AE50" s="421"/>
      <c r="AF50" s="421"/>
      <c r="AG50" s="421"/>
      <c r="AH50" s="421"/>
    </row>
    <row r="51" spans="1:34" ht="15.75" customHeight="1">
      <c r="A51" s="421"/>
      <c r="B51" s="41"/>
      <c r="C51" s="44">
        <v>2025</v>
      </c>
      <c r="D51" s="45">
        <v>45658</v>
      </c>
      <c r="E51" s="534">
        <v>46021</v>
      </c>
      <c r="F51" s="950"/>
      <c r="G51" s="46">
        <v>65</v>
      </c>
      <c r="H51" s="537" t="s">
        <v>691</v>
      </c>
      <c r="I51" s="963"/>
      <c r="J51" s="963"/>
      <c r="K51" s="963"/>
      <c r="L51" s="963"/>
      <c r="M51" s="963"/>
      <c r="N51" s="963"/>
      <c r="O51" s="963"/>
      <c r="P51" s="963"/>
      <c r="Q51" s="963"/>
      <c r="R51" s="963"/>
      <c r="S51" s="963"/>
      <c r="T51" s="963"/>
      <c r="U51" s="963"/>
      <c r="V51" s="963"/>
      <c r="W51" s="963"/>
      <c r="X51" s="963"/>
      <c r="Y51" s="963"/>
      <c r="Z51" s="963"/>
      <c r="AA51" s="950"/>
      <c r="AB51" s="416"/>
      <c r="AC51" s="421"/>
      <c r="AD51" s="421"/>
      <c r="AE51" s="421"/>
      <c r="AF51" s="421"/>
      <c r="AG51" s="421"/>
      <c r="AH51" s="421"/>
    </row>
    <row r="52" spans="1:34" ht="15.75" customHeight="1">
      <c r="A52" s="421"/>
      <c r="B52" s="41"/>
      <c r="C52" s="44">
        <v>2026</v>
      </c>
      <c r="D52" s="45">
        <v>46023</v>
      </c>
      <c r="E52" s="534">
        <v>46386</v>
      </c>
      <c r="F52" s="950"/>
      <c r="G52" s="46">
        <v>85</v>
      </c>
      <c r="H52" s="537" t="s">
        <v>691</v>
      </c>
      <c r="I52" s="963"/>
      <c r="J52" s="963"/>
      <c r="K52" s="963"/>
      <c r="L52" s="963"/>
      <c r="M52" s="963"/>
      <c r="N52" s="963"/>
      <c r="O52" s="963"/>
      <c r="P52" s="963"/>
      <c r="Q52" s="963"/>
      <c r="R52" s="963"/>
      <c r="S52" s="963"/>
      <c r="T52" s="963"/>
      <c r="U52" s="963"/>
      <c r="V52" s="963"/>
      <c r="W52" s="963"/>
      <c r="X52" s="963"/>
      <c r="Y52" s="963"/>
      <c r="Z52" s="963"/>
      <c r="AA52" s="950"/>
      <c r="AB52" s="416"/>
      <c r="AC52" s="421"/>
      <c r="AD52" s="421"/>
      <c r="AE52" s="421"/>
      <c r="AF52" s="421"/>
      <c r="AG52" s="421"/>
      <c r="AH52" s="421"/>
    </row>
    <row r="53" spans="1:34" ht="15.75" customHeight="1">
      <c r="A53" s="421"/>
      <c r="B53" s="41"/>
      <c r="C53" s="44">
        <v>2027</v>
      </c>
      <c r="D53" s="45">
        <v>46388</v>
      </c>
      <c r="E53" s="534">
        <v>46751</v>
      </c>
      <c r="F53" s="950"/>
      <c r="G53" s="46">
        <v>100</v>
      </c>
      <c r="H53" s="537" t="s">
        <v>691</v>
      </c>
      <c r="I53" s="963"/>
      <c r="J53" s="963"/>
      <c r="K53" s="963"/>
      <c r="L53" s="963"/>
      <c r="M53" s="963"/>
      <c r="N53" s="963"/>
      <c r="O53" s="963"/>
      <c r="P53" s="963"/>
      <c r="Q53" s="963"/>
      <c r="R53" s="963"/>
      <c r="S53" s="963"/>
      <c r="T53" s="963"/>
      <c r="U53" s="963"/>
      <c r="V53" s="963"/>
      <c r="W53" s="963"/>
      <c r="X53" s="963"/>
      <c r="Y53" s="963"/>
      <c r="Z53" s="963"/>
      <c r="AA53" s="950"/>
      <c r="AB53" s="416"/>
      <c r="AC53" s="421"/>
      <c r="AD53" s="421"/>
      <c r="AE53" s="421"/>
      <c r="AF53" s="421"/>
      <c r="AG53" s="421"/>
      <c r="AH53" s="421"/>
    </row>
    <row r="54" spans="1:34"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c r="AE72" s="394"/>
      <c r="AF72" s="394"/>
      <c r="AG72" s="394"/>
      <c r="AH72" s="394"/>
    </row>
    <row r="73" spans="1:34"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c r="AE73" s="394"/>
      <c r="AF73" s="394"/>
      <c r="AG73" s="394"/>
      <c r="AH73" s="394"/>
    </row>
    <row r="74" spans="1:34"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c r="AE74" s="394"/>
      <c r="AF74" s="394"/>
      <c r="AG74" s="394"/>
      <c r="AH74" s="394"/>
    </row>
    <row r="75" spans="1:34"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c r="AE75" s="394"/>
      <c r="AF75" s="394"/>
      <c r="AG75" s="394"/>
      <c r="AH75" s="394"/>
    </row>
    <row r="76" spans="1:34"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C7:D7"/>
    <mergeCell ref="C9:F9"/>
    <mergeCell ref="AG9:AH9"/>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CCFF"/>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19.7109375" customWidth="1"/>
    <col min="34" max="34" width="11.4257812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c r="AE2" s="394"/>
      <c r="AF2" s="394"/>
      <c r="AG2" s="394"/>
      <c r="AH2" s="394"/>
    </row>
    <row r="3" spans="1:34"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c r="AE3" s="394"/>
      <c r="AF3" s="394"/>
      <c r="AG3" s="394"/>
      <c r="AH3" s="394"/>
    </row>
    <row r="4" spans="1:34"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c r="AE4" s="394"/>
      <c r="AF4" s="394"/>
      <c r="AG4" s="394"/>
      <c r="AH4" s="394"/>
    </row>
    <row r="5" spans="1:34"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c r="AE5" s="394"/>
      <c r="AF5" s="394"/>
      <c r="AG5" s="394"/>
      <c r="AH5" s="394"/>
    </row>
    <row r="6" spans="1:34"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c r="AE6" s="394"/>
      <c r="AF6" s="394"/>
      <c r="AG6" s="943" t="s">
        <v>674</v>
      </c>
      <c r="AH6" s="959"/>
    </row>
    <row r="7" spans="1:34"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52" t="s">
        <v>675</v>
      </c>
      <c r="AH9" s="52" t="s">
        <v>676</v>
      </c>
    </row>
    <row r="10" spans="1:34" ht="30" customHeight="1">
      <c r="A10" s="394"/>
      <c r="B10" s="31"/>
      <c r="C10" s="547" t="s">
        <v>123</v>
      </c>
      <c r="D10" s="959"/>
      <c r="E10" s="524" t="s">
        <v>118</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c r="AE10" s="394"/>
      <c r="AF10" s="394"/>
      <c r="AG10" s="37" t="s">
        <v>678</v>
      </c>
      <c r="AH10" s="37">
        <v>28</v>
      </c>
    </row>
    <row r="11" spans="1:34"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c r="AE11" s="394"/>
      <c r="AF11" s="394"/>
      <c r="AG11" s="37" t="s">
        <v>679</v>
      </c>
      <c r="AH11" s="37">
        <v>100</v>
      </c>
    </row>
    <row r="12" spans="1:34" ht="29.25" customHeight="1">
      <c r="A12" s="394"/>
      <c r="B12" s="31"/>
      <c r="C12" s="550" t="s">
        <v>125</v>
      </c>
      <c r="D12" s="964"/>
      <c r="E12" s="549" t="s">
        <v>692</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c r="AE12" s="394"/>
      <c r="AF12" s="394"/>
      <c r="AG12" s="37" t="s">
        <v>680</v>
      </c>
      <c r="AH12" s="37">
        <v>34</v>
      </c>
    </row>
    <row r="13" spans="1:34"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37" t="s">
        <v>682</v>
      </c>
      <c r="AH13" s="37">
        <v>100</v>
      </c>
    </row>
    <row r="14" spans="1:34" ht="15" customHeight="1">
      <c r="A14" s="394"/>
      <c r="B14" s="31"/>
      <c r="C14" s="547" t="s">
        <v>127</v>
      </c>
      <c r="D14" s="959"/>
      <c r="E14" s="404"/>
      <c r="F14" s="548"/>
      <c r="G14" s="959"/>
      <c r="H14" s="959"/>
      <c r="I14" s="959"/>
      <c r="J14" s="959"/>
      <c r="K14" s="959"/>
      <c r="L14" s="959"/>
      <c r="M14" s="959"/>
      <c r="N14" s="959"/>
      <c r="O14" s="959"/>
      <c r="P14" s="959"/>
      <c r="Q14" s="959"/>
      <c r="R14" s="959"/>
      <c r="S14" s="959"/>
      <c r="T14" s="959"/>
      <c r="U14" s="959"/>
      <c r="V14" s="959"/>
      <c r="W14" s="959"/>
      <c r="X14" s="959"/>
      <c r="Y14" s="959"/>
      <c r="Z14" s="959"/>
      <c r="AA14" s="959"/>
      <c r="AB14" s="958"/>
      <c r="AC14" s="394"/>
      <c r="AD14" s="394"/>
      <c r="AE14" s="394"/>
      <c r="AF14" s="394"/>
      <c r="AG14" s="37" t="s">
        <v>683</v>
      </c>
      <c r="AH14" s="37">
        <v>38</v>
      </c>
    </row>
    <row r="15" spans="1:34" ht="29.25" customHeight="1">
      <c r="A15" s="394"/>
      <c r="B15" s="31"/>
      <c r="C15" s="524" t="s">
        <v>693</v>
      </c>
      <c r="D15" s="963"/>
      <c r="E15" s="963"/>
      <c r="F15" s="963"/>
      <c r="G15" s="963"/>
      <c r="H15" s="963"/>
      <c r="I15" s="963"/>
      <c r="J15" s="963"/>
      <c r="K15" s="963"/>
      <c r="L15" s="963"/>
      <c r="M15" s="963"/>
      <c r="N15" s="963"/>
      <c r="O15" s="963"/>
      <c r="P15" s="963"/>
      <c r="Q15" s="963"/>
      <c r="R15" s="963"/>
      <c r="S15" s="963"/>
      <c r="T15" s="963"/>
      <c r="U15" s="963"/>
      <c r="V15" s="963"/>
      <c r="W15" s="963"/>
      <c r="X15" s="963"/>
      <c r="Y15" s="963"/>
      <c r="Z15" s="963"/>
      <c r="AA15" s="950"/>
      <c r="AB15" s="405"/>
      <c r="AC15" s="394"/>
      <c r="AD15" s="394"/>
      <c r="AE15" s="394"/>
      <c r="AF15" s="394"/>
      <c r="AG15" s="37" t="s">
        <v>684</v>
      </c>
      <c r="AH15" s="37">
        <v>100</v>
      </c>
    </row>
    <row r="16" spans="1:34" ht="15" customHeight="1">
      <c r="A16" s="394"/>
      <c r="B16" s="31"/>
      <c r="C16" s="406"/>
      <c r="D16" s="406"/>
      <c r="E16" s="406"/>
      <c r="F16" s="406"/>
      <c r="G16" s="406"/>
      <c r="H16" s="406"/>
      <c r="I16" s="406"/>
      <c r="J16" s="406"/>
      <c r="K16" s="406"/>
      <c r="L16" s="406"/>
      <c r="M16" s="406"/>
      <c r="N16" s="406"/>
      <c r="O16" s="406"/>
      <c r="P16" s="406"/>
      <c r="Q16" s="406"/>
      <c r="R16" s="406"/>
      <c r="S16" s="406"/>
      <c r="T16" s="406"/>
      <c r="U16" s="406"/>
      <c r="V16" s="406"/>
      <c r="W16" s="406"/>
      <c r="X16" s="406"/>
      <c r="Y16" s="406"/>
      <c r="Z16" s="406"/>
      <c r="AA16" s="406"/>
      <c r="AB16" s="405"/>
      <c r="AC16" s="394"/>
      <c r="AD16" s="394"/>
      <c r="AE16" s="394"/>
      <c r="AF16" s="394"/>
      <c r="AG16" s="37" t="s">
        <v>685</v>
      </c>
      <c r="AH16" s="37">
        <v>15</v>
      </c>
    </row>
    <row r="17" spans="1:34" ht="15" customHeight="1">
      <c r="A17" s="394"/>
      <c r="B17" s="31"/>
      <c r="C17" s="407" t="s">
        <v>128</v>
      </c>
      <c r="D17" s="407"/>
      <c r="E17" s="394"/>
      <c r="F17" s="394"/>
      <c r="G17" s="394"/>
      <c r="H17" s="394"/>
      <c r="I17" s="394"/>
      <c r="J17" s="406"/>
      <c r="K17" s="406"/>
      <c r="L17" s="406"/>
      <c r="M17" s="406"/>
      <c r="N17" s="406"/>
      <c r="O17" s="406"/>
      <c r="P17" s="406"/>
      <c r="Q17" s="406"/>
      <c r="R17" s="406" t="s">
        <v>129</v>
      </c>
      <c r="S17" s="406"/>
      <c r="T17" s="406"/>
      <c r="U17" s="406"/>
      <c r="V17" s="406"/>
      <c r="W17" s="406"/>
      <c r="X17" s="406"/>
      <c r="Y17" s="406"/>
      <c r="Z17" s="406"/>
      <c r="AA17" s="406"/>
      <c r="AB17" s="405"/>
      <c r="AC17" s="394"/>
      <c r="AD17" s="394"/>
      <c r="AE17" s="394"/>
      <c r="AF17" s="394"/>
      <c r="AG17" s="394"/>
      <c r="AH17" s="394"/>
    </row>
    <row r="18" spans="1:34" ht="15" customHeight="1">
      <c r="A18" s="394"/>
      <c r="B18" s="31"/>
      <c r="C18" s="544"/>
      <c r="D18" s="955"/>
      <c r="E18" s="955"/>
      <c r="F18" s="955"/>
      <c r="G18" s="955"/>
      <c r="H18" s="955"/>
      <c r="I18" s="955"/>
      <c r="J18" s="955"/>
      <c r="K18" s="955"/>
      <c r="L18" s="955"/>
      <c r="M18" s="955"/>
      <c r="N18" s="955"/>
      <c r="O18" s="955"/>
      <c r="P18" s="956"/>
      <c r="Q18" s="394"/>
      <c r="R18" s="538"/>
      <c r="S18" s="963"/>
      <c r="T18" s="963"/>
      <c r="U18" s="963"/>
      <c r="V18" s="963"/>
      <c r="W18" s="963"/>
      <c r="X18" s="963"/>
      <c r="Y18" s="963"/>
      <c r="Z18" s="963"/>
      <c r="AA18" s="950"/>
      <c r="AB18" s="401"/>
      <c r="AC18" s="394"/>
      <c r="AD18" s="394"/>
      <c r="AE18" s="394"/>
      <c r="AF18" s="394"/>
      <c r="AG18" s="394"/>
      <c r="AH18" s="394"/>
    </row>
    <row r="19" spans="1:34" ht="15" customHeight="1">
      <c r="A19" s="394"/>
      <c r="B19" s="31"/>
      <c r="C19" s="957"/>
      <c r="D19" s="949"/>
      <c r="E19" s="949"/>
      <c r="F19" s="949"/>
      <c r="G19" s="949"/>
      <c r="H19" s="949"/>
      <c r="I19" s="949"/>
      <c r="J19" s="949"/>
      <c r="K19" s="949"/>
      <c r="L19" s="949"/>
      <c r="M19" s="949"/>
      <c r="N19" s="949"/>
      <c r="O19" s="949"/>
      <c r="P19" s="958"/>
      <c r="Q19" s="394"/>
      <c r="R19" s="394"/>
      <c r="S19" s="394"/>
      <c r="T19" s="394"/>
      <c r="U19" s="394"/>
      <c r="V19" s="394"/>
      <c r="W19" s="394"/>
      <c r="X19" s="394"/>
      <c r="Y19" s="394"/>
      <c r="Z19" s="394"/>
      <c r="AA19" s="394"/>
      <c r="AB19" s="401"/>
      <c r="AC19" s="394"/>
      <c r="AD19" s="394"/>
      <c r="AE19" s="394"/>
      <c r="AF19" s="394"/>
      <c r="AG19" s="394"/>
      <c r="AH19" s="394"/>
    </row>
    <row r="20" spans="1:34" ht="15" customHeight="1">
      <c r="A20" s="394"/>
      <c r="B20" s="31"/>
      <c r="C20" s="957"/>
      <c r="D20" s="949"/>
      <c r="E20" s="949"/>
      <c r="F20" s="949"/>
      <c r="G20" s="949"/>
      <c r="H20" s="949"/>
      <c r="I20" s="949"/>
      <c r="J20" s="949"/>
      <c r="K20" s="949"/>
      <c r="L20" s="949"/>
      <c r="M20" s="949"/>
      <c r="N20" s="949"/>
      <c r="O20" s="949"/>
      <c r="P20" s="958"/>
      <c r="Q20" s="403"/>
      <c r="R20" s="406" t="s">
        <v>130</v>
      </c>
      <c r="S20" s="406"/>
      <c r="T20" s="406"/>
      <c r="U20" s="406"/>
      <c r="V20" s="406"/>
      <c r="W20" s="403"/>
      <c r="X20" s="403"/>
      <c r="Y20" s="403"/>
      <c r="Z20" s="394"/>
      <c r="AA20" s="403"/>
      <c r="AB20" s="401"/>
      <c r="AC20" s="394"/>
      <c r="AD20" s="394"/>
      <c r="AE20" s="394"/>
      <c r="AF20" s="394"/>
      <c r="AG20" s="429">
        <f>+(((((AH10/100)*AH11)+((AH12/100)*AH13)+((AH14/100)*AH15))*AH16)/100)</f>
        <v>15</v>
      </c>
      <c r="AH20" s="394"/>
    </row>
    <row r="21" spans="1:34" ht="15" customHeight="1">
      <c r="A21" s="394"/>
      <c r="B21" s="31"/>
      <c r="C21" s="957"/>
      <c r="D21" s="949"/>
      <c r="E21" s="949"/>
      <c r="F21" s="949"/>
      <c r="G21" s="949"/>
      <c r="H21" s="949"/>
      <c r="I21" s="949"/>
      <c r="J21" s="949"/>
      <c r="K21" s="949"/>
      <c r="L21" s="949"/>
      <c r="M21" s="949"/>
      <c r="N21" s="949"/>
      <c r="O21" s="949"/>
      <c r="P21" s="958"/>
      <c r="Q21" s="394"/>
      <c r="R21" s="37"/>
      <c r="S21" s="394" t="s">
        <v>15</v>
      </c>
      <c r="T21" s="394"/>
      <c r="U21" s="37"/>
      <c r="V21" s="394" t="s">
        <v>27</v>
      </c>
      <c r="W21" s="394"/>
      <c r="X21" s="37"/>
      <c r="Y21" s="408" t="s">
        <v>46</v>
      </c>
      <c r="Z21" s="394"/>
      <c r="AA21" s="394"/>
      <c r="AB21" s="401"/>
      <c r="AC21" s="394"/>
      <c r="AD21" s="394"/>
      <c r="AE21" s="394"/>
      <c r="AF21" s="394"/>
      <c r="AG21" s="394"/>
      <c r="AH21" s="394"/>
    </row>
    <row r="22" spans="1:34" ht="15" customHeight="1">
      <c r="A22" s="394"/>
      <c r="B22" s="31"/>
      <c r="C22" s="957"/>
      <c r="D22" s="949"/>
      <c r="E22" s="949"/>
      <c r="F22" s="949"/>
      <c r="G22" s="949"/>
      <c r="H22" s="949"/>
      <c r="I22" s="949"/>
      <c r="J22" s="949"/>
      <c r="K22" s="949"/>
      <c r="L22" s="949"/>
      <c r="M22" s="949"/>
      <c r="N22" s="949"/>
      <c r="O22" s="949"/>
      <c r="P22" s="958"/>
      <c r="Q22" s="394"/>
      <c r="R22" s="394"/>
      <c r="S22" s="394"/>
      <c r="T22" s="394"/>
      <c r="U22" s="394"/>
      <c r="V22" s="394"/>
      <c r="W22" s="394"/>
      <c r="X22" s="394"/>
      <c r="Y22" s="394"/>
      <c r="Z22" s="394"/>
      <c r="AA22" s="394"/>
      <c r="AB22" s="401"/>
      <c r="AC22" s="394"/>
      <c r="AD22" s="394"/>
      <c r="AE22" s="394"/>
      <c r="AF22" s="394"/>
      <c r="AG22" s="394"/>
      <c r="AH22" s="394"/>
    </row>
    <row r="23" spans="1:34" ht="15" customHeight="1">
      <c r="A23" s="394"/>
      <c r="B23" s="31"/>
      <c r="C23" s="960"/>
      <c r="D23" s="961"/>
      <c r="E23" s="961"/>
      <c r="F23" s="961"/>
      <c r="G23" s="961"/>
      <c r="H23" s="961"/>
      <c r="I23" s="961"/>
      <c r="J23" s="961"/>
      <c r="K23" s="961"/>
      <c r="L23" s="961"/>
      <c r="M23" s="961"/>
      <c r="N23" s="961"/>
      <c r="O23" s="961"/>
      <c r="P23" s="962"/>
      <c r="Q23" s="394"/>
      <c r="R23" s="406" t="s">
        <v>131</v>
      </c>
      <c r="S23" s="394"/>
      <c r="T23" s="394"/>
      <c r="U23" s="394"/>
      <c r="V23" s="394"/>
      <c r="W23" s="551" t="s">
        <v>33</v>
      </c>
      <c r="X23" s="963"/>
      <c r="Y23" s="963"/>
      <c r="Z23" s="963"/>
      <c r="AA23" s="950"/>
      <c r="AB23" s="401"/>
      <c r="AC23" s="394"/>
      <c r="AD23" s="394"/>
      <c r="AE23" s="394"/>
      <c r="AF23" s="394"/>
      <c r="AG23" s="394"/>
      <c r="AH23" s="394"/>
    </row>
    <row r="24" spans="1:34" ht="15" customHeight="1">
      <c r="A24" s="394"/>
      <c r="B24" s="31"/>
      <c r="C24" s="403"/>
      <c r="D24" s="403"/>
      <c r="E24" s="403"/>
      <c r="F24" s="403"/>
      <c r="G24" s="403"/>
      <c r="H24" s="394"/>
      <c r="I24" s="394"/>
      <c r="J24" s="394"/>
      <c r="K24" s="394"/>
      <c r="L24" s="394"/>
      <c r="M24" s="394"/>
      <c r="N24" s="394"/>
      <c r="O24" s="394"/>
      <c r="P24" s="394"/>
      <c r="Q24" s="394"/>
      <c r="R24" s="406"/>
      <c r="S24" s="394"/>
      <c r="T24" s="394"/>
      <c r="U24" s="394"/>
      <c r="V24" s="394"/>
      <c r="W24" s="394"/>
      <c r="X24" s="394"/>
      <c r="Y24" s="394"/>
      <c r="Z24" s="394"/>
      <c r="AA24" s="394"/>
      <c r="AB24" s="401"/>
      <c r="AC24" s="394"/>
      <c r="AD24" s="394"/>
      <c r="AE24" s="394"/>
      <c r="AF24" s="394"/>
      <c r="AG24" s="394"/>
      <c r="AH24" s="394"/>
    </row>
    <row r="25" spans="1:34" ht="15" customHeight="1">
      <c r="A25" s="394"/>
      <c r="B25" s="31"/>
      <c r="C25" s="406" t="s">
        <v>132</v>
      </c>
      <c r="D25" s="403"/>
      <c r="E25" s="403"/>
      <c r="F25" s="403"/>
      <c r="G25" s="403"/>
      <c r="H25" s="403"/>
      <c r="I25" s="394"/>
      <c r="J25" s="394"/>
      <c r="K25" s="394"/>
      <c r="L25" s="394"/>
      <c r="M25" s="394"/>
      <c r="N25" s="394"/>
      <c r="O25" s="394"/>
      <c r="P25" s="394"/>
      <c r="Q25" s="394"/>
      <c r="R25" s="394"/>
      <c r="S25" s="394"/>
      <c r="T25" s="394"/>
      <c r="U25" s="394"/>
      <c r="V25" s="394"/>
      <c r="W25" s="394"/>
      <c r="X25" s="394"/>
      <c r="Y25" s="394"/>
      <c r="Z25" s="394"/>
      <c r="AA25" s="394"/>
      <c r="AB25" s="401"/>
      <c r="AC25" s="394"/>
      <c r="AD25" s="394"/>
      <c r="AE25" s="394"/>
      <c r="AF25" s="394"/>
      <c r="AG25" s="394"/>
      <c r="AH25" s="394"/>
    </row>
    <row r="26" spans="1:34" ht="39.75" customHeight="1">
      <c r="A26" s="394"/>
      <c r="B26" s="31"/>
      <c r="C26" s="944" t="s">
        <v>694</v>
      </c>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50"/>
      <c r="AB26" s="401"/>
      <c r="AC26" s="394"/>
      <c r="AD26" s="394"/>
      <c r="AE26" s="394"/>
      <c r="AF26" s="394"/>
      <c r="AG26" s="394"/>
      <c r="AH26" s="394"/>
    </row>
    <row r="27" spans="1:34" ht="15" customHeight="1">
      <c r="A27" s="394"/>
      <c r="B27" s="31"/>
      <c r="C27" s="403"/>
      <c r="D27" s="403"/>
      <c r="E27" s="403"/>
      <c r="F27" s="403"/>
      <c r="G27" s="403"/>
      <c r="H27" s="403"/>
      <c r="I27" s="403"/>
      <c r="J27" s="403"/>
      <c r="K27" s="403"/>
      <c r="L27" s="403"/>
      <c r="M27" s="403"/>
      <c r="N27" s="403"/>
      <c r="O27" s="403"/>
      <c r="P27" s="403"/>
      <c r="Q27" s="403"/>
      <c r="R27" s="403"/>
      <c r="S27" s="403"/>
      <c r="T27" s="403"/>
      <c r="U27" s="403"/>
      <c r="V27" s="403"/>
      <c r="W27" s="403"/>
      <c r="X27" s="403"/>
      <c r="Y27" s="403"/>
      <c r="Z27" s="403"/>
      <c r="AA27" s="403"/>
      <c r="AB27" s="409"/>
      <c r="AC27" s="394"/>
      <c r="AD27" s="394"/>
      <c r="AE27" s="394"/>
      <c r="AF27" s="394"/>
      <c r="AG27" s="394"/>
      <c r="AH27" s="394"/>
    </row>
    <row r="28" spans="1:34" ht="15" customHeight="1">
      <c r="A28" s="394"/>
      <c r="B28" s="31"/>
      <c r="C28" s="398" t="s">
        <v>134</v>
      </c>
      <c r="D28" s="403"/>
      <c r="E28" s="403"/>
      <c r="F28" s="403"/>
      <c r="G28" s="403"/>
      <c r="H28" s="403"/>
      <c r="I28" s="403"/>
      <c r="J28" s="403"/>
      <c r="K28" s="403"/>
      <c r="L28" s="403"/>
      <c r="M28" s="398" t="s">
        <v>134</v>
      </c>
      <c r="N28" s="403"/>
      <c r="O28" s="403"/>
      <c r="P28" s="403"/>
      <c r="Q28" s="403"/>
      <c r="R28" s="403"/>
      <c r="S28" s="403"/>
      <c r="T28" s="403"/>
      <c r="U28" s="403"/>
      <c r="V28" s="403"/>
      <c r="W28" s="403"/>
      <c r="X28" s="403"/>
      <c r="Y28" s="403"/>
      <c r="Z28" s="403"/>
      <c r="AA28" s="403"/>
      <c r="AB28" s="409"/>
      <c r="AC28" s="394"/>
      <c r="AD28" s="394"/>
      <c r="AE28" s="394"/>
      <c r="AF28" s="394"/>
      <c r="AG28" s="394"/>
      <c r="AH28" s="394"/>
    </row>
    <row r="29" spans="1:34" ht="29.25" customHeight="1">
      <c r="A29" s="394"/>
      <c r="B29" s="31"/>
      <c r="C29" s="551" t="s">
        <v>670</v>
      </c>
      <c r="D29" s="963"/>
      <c r="E29" s="963"/>
      <c r="F29" s="963"/>
      <c r="G29" s="963"/>
      <c r="H29" s="963"/>
      <c r="I29" s="963"/>
      <c r="J29" s="963"/>
      <c r="K29" s="950"/>
      <c r="L29" s="403"/>
      <c r="M29" s="551"/>
      <c r="N29" s="963"/>
      <c r="O29" s="963"/>
      <c r="P29" s="963"/>
      <c r="Q29" s="963"/>
      <c r="R29" s="963"/>
      <c r="S29" s="963"/>
      <c r="T29" s="963"/>
      <c r="U29" s="963"/>
      <c r="V29" s="963"/>
      <c r="W29" s="963"/>
      <c r="X29" s="963"/>
      <c r="Y29" s="963"/>
      <c r="Z29" s="963"/>
      <c r="AA29" s="950"/>
      <c r="AB29" s="409"/>
      <c r="AC29" s="394"/>
      <c r="AD29" s="394"/>
      <c r="AE29" s="394"/>
      <c r="AF29" s="394"/>
      <c r="AG29" s="394"/>
      <c r="AH29" s="394"/>
    </row>
    <row r="30" spans="1:34" ht="15" customHeight="1">
      <c r="A30" s="394"/>
      <c r="B30" s="31"/>
      <c r="C30" s="394"/>
      <c r="D30" s="394"/>
      <c r="E30" s="394"/>
      <c r="F30" s="394"/>
      <c r="G30" s="394"/>
      <c r="H30" s="394"/>
      <c r="I30" s="394"/>
      <c r="J30" s="394"/>
      <c r="K30" s="394"/>
      <c r="L30" s="394"/>
      <c r="M30" s="394"/>
      <c r="N30" s="394"/>
      <c r="O30" s="394"/>
      <c r="P30" s="394"/>
      <c r="Q30" s="394"/>
      <c r="R30" s="394"/>
      <c r="S30" s="394"/>
      <c r="T30" s="394"/>
      <c r="U30" s="394"/>
      <c r="V30" s="394"/>
      <c r="W30" s="394"/>
      <c r="X30" s="394"/>
      <c r="Y30" s="394"/>
      <c r="Z30" s="394"/>
      <c r="AA30" s="394"/>
      <c r="AB30" s="401"/>
      <c r="AC30" s="394"/>
      <c r="AD30" s="394"/>
      <c r="AE30" s="394"/>
      <c r="AF30" s="394"/>
      <c r="AG30" s="394"/>
      <c r="AH30" s="394"/>
    </row>
    <row r="31" spans="1:34" ht="15" customHeight="1">
      <c r="A31" s="394"/>
      <c r="B31" s="31"/>
      <c r="C31" s="410" t="s">
        <v>137</v>
      </c>
      <c r="D31" s="410"/>
      <c r="E31" s="410"/>
      <c r="F31" s="410"/>
      <c r="G31" s="411"/>
      <c r="H31" s="412"/>
      <c r="I31" s="412"/>
      <c r="J31" s="412"/>
      <c r="K31" s="412"/>
      <c r="L31" s="412"/>
      <c r="M31" s="412"/>
      <c r="N31" s="412"/>
      <c r="O31" s="412"/>
      <c r="P31" s="412"/>
      <c r="Q31" s="412"/>
      <c r="R31" s="412"/>
      <c r="S31" s="412"/>
      <c r="T31" s="412"/>
      <c r="U31" s="412"/>
      <c r="V31" s="412"/>
      <c r="W31" s="412"/>
      <c r="X31" s="412"/>
      <c r="Y31" s="412"/>
      <c r="Z31" s="412"/>
      <c r="AA31" s="412"/>
      <c r="AB31" s="401"/>
      <c r="AC31" s="394"/>
      <c r="AD31" s="394"/>
      <c r="AE31" s="394"/>
      <c r="AF31" s="394"/>
      <c r="AG31" s="394"/>
      <c r="AH31" s="394"/>
    </row>
    <row r="32" spans="1:34" ht="90" customHeight="1">
      <c r="A32" s="394"/>
      <c r="B32" s="31"/>
      <c r="C32" s="552" t="s">
        <v>671</v>
      </c>
      <c r="D32" s="963"/>
      <c r="E32" s="963"/>
      <c r="F32" s="963"/>
      <c r="G32" s="963"/>
      <c r="H32" s="963"/>
      <c r="I32" s="963"/>
      <c r="J32" s="963"/>
      <c r="K32" s="963"/>
      <c r="L32" s="963"/>
      <c r="M32" s="963"/>
      <c r="N32" s="963"/>
      <c r="O32" s="963"/>
      <c r="P32" s="963"/>
      <c r="Q32" s="963"/>
      <c r="R32" s="963"/>
      <c r="S32" s="963"/>
      <c r="T32" s="963"/>
      <c r="U32" s="963"/>
      <c r="V32" s="963"/>
      <c r="W32" s="963"/>
      <c r="X32" s="963"/>
      <c r="Y32" s="963"/>
      <c r="Z32" s="963"/>
      <c r="AA32" s="950"/>
      <c r="AB32" s="401"/>
      <c r="AC32" s="394"/>
      <c r="AD32" s="394"/>
      <c r="AE32" s="394"/>
      <c r="AF32" s="394"/>
      <c r="AG32" s="394"/>
      <c r="AH32" s="394"/>
    </row>
    <row r="33" spans="1:34" ht="15" customHeight="1">
      <c r="A33" s="394"/>
      <c r="B33" s="31"/>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401"/>
      <c r="AC33" s="394"/>
      <c r="AD33" s="394"/>
      <c r="AE33" s="394"/>
      <c r="AF33" s="394"/>
      <c r="AG33" s="394"/>
      <c r="AH33" s="394"/>
    </row>
    <row r="34" spans="1:34" ht="15.75" customHeight="1">
      <c r="A34" s="394"/>
      <c r="B34" s="31"/>
      <c r="C34" s="539" t="s">
        <v>139</v>
      </c>
      <c r="D34" s="959"/>
      <c r="E34" s="406"/>
      <c r="F34" s="524" t="s">
        <v>34</v>
      </c>
      <c r="G34" s="950"/>
      <c r="H34" s="406"/>
      <c r="I34" s="394"/>
      <c r="J34" s="413" t="s">
        <v>140</v>
      </c>
      <c r="K34" s="524">
        <v>15</v>
      </c>
      <c r="L34" s="963"/>
      <c r="M34" s="963"/>
      <c r="N34" s="950"/>
      <c r="O34" s="406"/>
      <c r="P34" s="406"/>
      <c r="Q34" s="398" t="s">
        <v>141</v>
      </c>
      <c r="R34" s="394"/>
      <c r="S34" s="406"/>
      <c r="T34" s="406"/>
      <c r="U34" s="406"/>
      <c r="V34" s="406"/>
      <c r="W34" s="524" t="s">
        <v>20</v>
      </c>
      <c r="X34" s="963"/>
      <c r="Y34" s="963"/>
      <c r="Z34" s="963"/>
      <c r="AA34" s="950"/>
      <c r="AB34" s="405"/>
      <c r="AC34" s="394"/>
      <c r="AD34" s="394"/>
      <c r="AE34" s="394"/>
      <c r="AF34" s="394"/>
      <c r="AG34" s="394"/>
      <c r="AH34" s="394"/>
    </row>
    <row r="35" spans="1:34" ht="15.75" customHeight="1">
      <c r="A35" s="394"/>
      <c r="B35" s="31"/>
      <c r="C35" s="394"/>
      <c r="D35" s="394"/>
      <c r="E35" s="394"/>
      <c r="F35" s="408"/>
      <c r="G35" s="408"/>
      <c r="H35" s="408"/>
      <c r="I35" s="408"/>
      <c r="J35" s="408"/>
      <c r="K35" s="408"/>
      <c r="L35" s="408"/>
      <c r="M35" s="394"/>
      <c r="N35" s="394"/>
      <c r="O35" s="394"/>
      <c r="P35" s="394"/>
      <c r="Q35" s="394"/>
      <c r="R35" s="394"/>
      <c r="S35" s="394"/>
      <c r="T35" s="394"/>
      <c r="U35" s="394"/>
      <c r="V35" s="394"/>
      <c r="W35" s="394"/>
      <c r="X35" s="394"/>
      <c r="Y35" s="394"/>
      <c r="Z35" s="394"/>
      <c r="AA35" s="394"/>
      <c r="AB35" s="401"/>
      <c r="AC35" s="394"/>
      <c r="AD35" s="394"/>
      <c r="AE35" s="394"/>
      <c r="AF35" s="394"/>
      <c r="AG35" s="394"/>
      <c r="AH35" s="394"/>
    </row>
    <row r="36" spans="1:34" ht="32.25" customHeight="1">
      <c r="A36" s="394"/>
      <c r="B36" s="31"/>
      <c r="C36" s="394"/>
      <c r="D36" s="413" t="s">
        <v>142</v>
      </c>
      <c r="E36" s="406"/>
      <c r="F36" s="552" t="s">
        <v>695</v>
      </c>
      <c r="G36" s="963"/>
      <c r="H36" s="963"/>
      <c r="I36" s="963"/>
      <c r="J36" s="963"/>
      <c r="K36" s="963"/>
      <c r="L36" s="963"/>
      <c r="M36" s="950"/>
      <c r="N36" s="394"/>
      <c r="O36" s="413" t="s">
        <v>144</v>
      </c>
      <c r="P36" s="551">
        <v>0</v>
      </c>
      <c r="Q36" s="963"/>
      <c r="R36" s="963"/>
      <c r="S36" s="963"/>
      <c r="T36" s="963"/>
      <c r="U36" s="963"/>
      <c r="V36" s="963"/>
      <c r="W36" s="963"/>
      <c r="X36" s="963"/>
      <c r="Y36" s="963"/>
      <c r="Z36" s="963"/>
      <c r="AA36" s="950"/>
      <c r="AB36" s="401"/>
      <c r="AC36" s="394"/>
      <c r="AD36" s="394"/>
      <c r="AE36" s="394"/>
      <c r="AF36" s="394"/>
      <c r="AG36" s="394"/>
      <c r="AH36" s="394"/>
    </row>
    <row r="37" spans="1:34" ht="15.75" customHeight="1">
      <c r="A37" s="394"/>
      <c r="B37" s="31"/>
      <c r="C37" s="406"/>
      <c r="D37" s="406"/>
      <c r="E37" s="406"/>
      <c r="F37" s="408"/>
      <c r="G37" s="408"/>
      <c r="H37" s="408"/>
      <c r="I37" s="408"/>
      <c r="J37" s="408"/>
      <c r="K37" s="408"/>
      <c r="L37" s="408"/>
      <c r="M37" s="406"/>
      <c r="N37" s="406"/>
      <c r="O37" s="406"/>
      <c r="P37" s="406"/>
      <c r="Q37" s="406"/>
      <c r="R37" s="406"/>
      <c r="S37" s="406"/>
      <c r="T37" s="406"/>
      <c r="U37" s="406"/>
      <c r="V37" s="406"/>
      <c r="W37" s="406"/>
      <c r="X37" s="406"/>
      <c r="Y37" s="406"/>
      <c r="Z37" s="406"/>
      <c r="AA37" s="406"/>
      <c r="AB37" s="405"/>
      <c r="AC37" s="394"/>
      <c r="AD37" s="394"/>
      <c r="AE37" s="394"/>
      <c r="AF37" s="394"/>
      <c r="AG37" s="394"/>
      <c r="AH37" s="394"/>
    </row>
    <row r="38" spans="1:34" ht="15.75" customHeight="1">
      <c r="A38" s="394"/>
      <c r="B38" s="31"/>
      <c r="C38" s="394"/>
      <c r="D38" s="413" t="s">
        <v>145</v>
      </c>
      <c r="E38" s="394"/>
      <c r="F38" s="538" t="s">
        <v>146</v>
      </c>
      <c r="G38" s="950"/>
      <c r="H38" s="394"/>
      <c r="I38" s="394"/>
      <c r="J38" s="406" t="s">
        <v>147</v>
      </c>
      <c r="K38" s="394"/>
      <c r="L38" s="538" t="s">
        <v>148</v>
      </c>
      <c r="M38" s="963"/>
      <c r="N38" s="950"/>
      <c r="O38" s="406"/>
      <c r="P38" s="406"/>
      <c r="Q38" s="394"/>
      <c r="R38" s="406" t="s">
        <v>149</v>
      </c>
      <c r="S38" s="406"/>
      <c r="T38" s="406"/>
      <c r="U38" s="406"/>
      <c r="V38" s="406"/>
      <c r="W38" s="553"/>
      <c r="X38" s="963"/>
      <c r="Y38" s="963"/>
      <c r="Z38" s="963"/>
      <c r="AA38" s="950"/>
      <c r="AB38" s="405"/>
      <c r="AC38" s="394"/>
      <c r="AD38" s="394"/>
      <c r="AE38" s="394"/>
      <c r="AF38" s="394"/>
      <c r="AG38" s="394"/>
      <c r="AH38" s="394"/>
    </row>
    <row r="39" spans="1:34" ht="15.75" customHeight="1">
      <c r="A39" s="394"/>
      <c r="B39" s="31"/>
      <c r="C39" s="394"/>
      <c r="D39" s="394"/>
      <c r="E39" s="394"/>
      <c r="F39" s="29"/>
      <c r="G39" s="394"/>
      <c r="H39" s="394"/>
      <c r="I39" s="398"/>
      <c r="J39" s="398"/>
      <c r="K39" s="398"/>
      <c r="L39" s="398"/>
      <c r="M39" s="398"/>
      <c r="N39" s="398"/>
      <c r="O39" s="398"/>
      <c r="P39" s="398"/>
      <c r="Q39" s="398"/>
      <c r="R39" s="398"/>
      <c r="S39" s="398"/>
      <c r="T39" s="398"/>
      <c r="U39" s="398"/>
      <c r="V39" s="398"/>
      <c r="W39" s="398"/>
      <c r="X39" s="398"/>
      <c r="Y39" s="398"/>
      <c r="Z39" s="398"/>
      <c r="AA39" s="398"/>
      <c r="AB39" s="399"/>
      <c r="AC39" s="394"/>
      <c r="AD39" s="394"/>
      <c r="AE39" s="394"/>
      <c r="AF39" s="394"/>
      <c r="AG39" s="394"/>
      <c r="AH39" s="394"/>
    </row>
    <row r="40" spans="1:34" ht="15.75" customHeight="1">
      <c r="A40" s="394"/>
      <c r="B40" s="31"/>
      <c r="C40" s="414" t="s">
        <v>150</v>
      </c>
      <c r="D40" s="554">
        <v>2024</v>
      </c>
      <c r="E40" s="966"/>
      <c r="F40" s="967"/>
      <c r="G40" s="35"/>
      <c r="H40" s="398"/>
      <c r="I40" s="398"/>
      <c r="J40" s="398"/>
      <c r="K40" s="398"/>
      <c r="L40" s="398"/>
      <c r="M40" s="398"/>
      <c r="N40" s="398"/>
      <c r="O40" s="398"/>
      <c r="P40" s="398"/>
      <c r="Q40" s="548"/>
      <c r="R40" s="959"/>
      <c r="S40" s="959"/>
      <c r="T40" s="959"/>
      <c r="U40" s="959"/>
      <c r="V40" s="398"/>
      <c r="W40" s="398"/>
      <c r="X40" s="547"/>
      <c r="Y40" s="959"/>
      <c r="Z40" s="959"/>
      <c r="AA40" s="959"/>
      <c r="AB40" s="405"/>
      <c r="AC40" s="394"/>
      <c r="AD40" s="394"/>
      <c r="AE40" s="394"/>
      <c r="AF40" s="394"/>
      <c r="AG40" s="394"/>
      <c r="AH40" s="394"/>
    </row>
    <row r="41" spans="1:34" ht="5.25" customHeight="1">
      <c r="A41" s="394"/>
      <c r="B41" s="31"/>
      <c r="C41" s="406"/>
      <c r="D41" s="38"/>
      <c r="E41" s="38"/>
      <c r="F41" s="38"/>
      <c r="G41" s="394"/>
      <c r="H41" s="398"/>
      <c r="I41" s="398"/>
      <c r="J41" s="398"/>
      <c r="K41" s="398"/>
      <c r="L41" s="398"/>
      <c r="M41" s="398"/>
      <c r="N41" s="398"/>
      <c r="O41" s="398"/>
      <c r="P41" s="398"/>
      <c r="Q41" s="403"/>
      <c r="R41" s="403"/>
      <c r="S41" s="403"/>
      <c r="T41" s="403"/>
      <c r="U41" s="403"/>
      <c r="V41" s="398"/>
      <c r="W41" s="398"/>
      <c r="X41" s="415"/>
      <c r="Y41" s="415"/>
      <c r="Z41" s="415"/>
      <c r="AA41" s="415"/>
      <c r="AB41" s="405"/>
      <c r="AC41" s="394"/>
      <c r="AD41" s="394"/>
      <c r="AE41" s="394"/>
      <c r="AF41" s="394"/>
      <c r="AG41" s="394"/>
      <c r="AH41" s="394"/>
    </row>
    <row r="42" spans="1:34" ht="15.75" customHeight="1">
      <c r="A42" s="394"/>
      <c r="B42" s="31"/>
      <c r="C42" s="406" t="s">
        <v>140</v>
      </c>
      <c r="D42" s="551">
        <v>15</v>
      </c>
      <c r="E42" s="963"/>
      <c r="F42" s="950"/>
      <c r="G42" s="394"/>
      <c r="H42" s="398"/>
      <c r="I42" s="398"/>
      <c r="J42" s="398"/>
      <c r="K42" s="398"/>
      <c r="L42" s="398"/>
      <c r="M42" s="398"/>
      <c r="N42" s="398"/>
      <c r="O42" s="398"/>
      <c r="P42" s="398"/>
      <c r="Q42" s="548"/>
      <c r="R42" s="959"/>
      <c r="S42" s="959"/>
      <c r="T42" s="959"/>
      <c r="U42" s="959"/>
      <c r="V42" s="398"/>
      <c r="W42" s="398"/>
      <c r="X42" s="547"/>
      <c r="Y42" s="959"/>
      <c r="Z42" s="959"/>
      <c r="AA42" s="959"/>
      <c r="AB42" s="399"/>
      <c r="AC42" s="394"/>
      <c r="AD42" s="394"/>
      <c r="AE42" s="394"/>
      <c r="AF42" s="394"/>
      <c r="AG42" s="394"/>
      <c r="AH42" s="394"/>
    </row>
    <row r="43" spans="1:34" ht="15.75" customHeight="1">
      <c r="A43" s="394"/>
      <c r="B43" s="31"/>
      <c r="C43" s="394"/>
      <c r="D43" s="394"/>
      <c r="E43" s="394"/>
      <c r="F43" s="394"/>
      <c r="G43" s="394"/>
      <c r="H43" s="394"/>
      <c r="I43" s="398"/>
      <c r="J43" s="398"/>
      <c r="K43" s="406"/>
      <c r="L43" s="406"/>
      <c r="M43" s="406"/>
      <c r="N43" s="406"/>
      <c r="O43" s="406"/>
      <c r="P43" s="406"/>
      <c r="Q43" s="406"/>
      <c r="R43" s="406"/>
      <c r="S43" s="406"/>
      <c r="T43" s="406"/>
      <c r="U43" s="406"/>
      <c r="V43" s="406"/>
      <c r="W43" s="406"/>
      <c r="X43" s="406"/>
      <c r="Y43" s="406"/>
      <c r="Z43" s="406"/>
      <c r="AA43" s="406"/>
      <c r="AB43" s="399"/>
      <c r="AC43" s="394"/>
      <c r="AD43" s="394"/>
      <c r="AE43" s="394"/>
      <c r="AF43" s="394"/>
      <c r="AG43" s="394"/>
      <c r="AH43" s="394"/>
    </row>
    <row r="44" spans="1:34" ht="15.75" customHeight="1">
      <c r="A44" s="394"/>
      <c r="B44" s="31"/>
      <c r="C44" s="406"/>
      <c r="D44" s="524" t="s">
        <v>151</v>
      </c>
      <c r="E44" s="963"/>
      <c r="F44" s="963"/>
      <c r="G44" s="963"/>
      <c r="H44" s="963"/>
      <c r="I44" s="963"/>
      <c r="J44" s="963"/>
      <c r="K44" s="963"/>
      <c r="L44" s="963"/>
      <c r="M44" s="963"/>
      <c r="N44" s="963"/>
      <c r="O44" s="963"/>
      <c r="P44" s="963"/>
      <c r="Q44" s="963"/>
      <c r="R44" s="963"/>
      <c r="S44" s="963"/>
      <c r="T44" s="963"/>
      <c r="U44" s="963"/>
      <c r="V44" s="963"/>
      <c r="W44" s="963"/>
      <c r="X44" s="963"/>
      <c r="Y44" s="950"/>
      <c r="Z44" s="407"/>
      <c r="AA44" s="407"/>
      <c r="AB44" s="416"/>
      <c r="AC44" s="394"/>
      <c r="AD44" s="394"/>
      <c r="AE44" s="394"/>
      <c r="AF44" s="394"/>
      <c r="AG44" s="394"/>
      <c r="AH44" s="394"/>
    </row>
    <row r="45" spans="1:34" ht="15.75" customHeight="1">
      <c r="A45" s="394"/>
      <c r="B45" s="31"/>
      <c r="C45" s="394"/>
      <c r="D45" s="529" t="s">
        <v>152</v>
      </c>
      <c r="E45" s="963"/>
      <c r="F45" s="963"/>
      <c r="G45" s="963"/>
      <c r="H45" s="950"/>
      <c r="I45" s="525" t="s">
        <v>153</v>
      </c>
      <c r="J45" s="963"/>
      <c r="K45" s="963"/>
      <c r="L45" s="963"/>
      <c r="M45" s="963"/>
      <c r="N45" s="963"/>
      <c r="O45" s="963"/>
      <c r="P45" s="950"/>
      <c r="Q45" s="526" t="s">
        <v>154</v>
      </c>
      <c r="R45" s="963"/>
      <c r="S45" s="963"/>
      <c r="T45" s="963"/>
      <c r="U45" s="963"/>
      <c r="V45" s="963"/>
      <c r="W45" s="963"/>
      <c r="X45" s="963"/>
      <c r="Y45" s="950"/>
      <c r="Z45" s="407"/>
      <c r="AA45" s="407"/>
      <c r="AB45" s="416"/>
      <c r="AC45" s="394"/>
      <c r="AD45" s="394"/>
      <c r="AE45" s="394"/>
      <c r="AF45" s="394"/>
      <c r="AG45" s="394"/>
      <c r="AH45" s="394"/>
    </row>
    <row r="46" spans="1:34" ht="15.75" customHeight="1">
      <c r="A46" s="417"/>
      <c r="B46" s="39"/>
      <c r="C46" s="40"/>
      <c r="D46" s="530" t="s">
        <v>155</v>
      </c>
      <c r="E46" s="963"/>
      <c r="F46" s="963"/>
      <c r="G46" s="963"/>
      <c r="H46" s="950"/>
      <c r="I46" s="527" t="s">
        <v>156</v>
      </c>
      <c r="J46" s="963"/>
      <c r="K46" s="963"/>
      <c r="L46" s="963"/>
      <c r="M46" s="963"/>
      <c r="N46" s="963"/>
      <c r="O46" s="963"/>
      <c r="P46" s="950"/>
      <c r="Q46" s="528" t="s">
        <v>157</v>
      </c>
      <c r="R46" s="963"/>
      <c r="S46" s="963"/>
      <c r="T46" s="963"/>
      <c r="U46" s="963"/>
      <c r="V46" s="963"/>
      <c r="W46" s="963"/>
      <c r="X46" s="963"/>
      <c r="Y46" s="950"/>
      <c r="Z46" s="417"/>
      <c r="AA46" s="417"/>
      <c r="AB46" s="418"/>
      <c r="AC46" s="417"/>
      <c r="AD46" s="417"/>
      <c r="AE46" s="417"/>
      <c r="AF46" s="417"/>
      <c r="AG46" s="417"/>
      <c r="AH46" s="417"/>
    </row>
    <row r="47" spans="1:34" ht="15.75" customHeight="1">
      <c r="A47" s="394"/>
      <c r="B47" s="31"/>
      <c r="C47" s="419"/>
      <c r="D47" s="419"/>
      <c r="E47" s="419"/>
      <c r="F47" s="419"/>
      <c r="G47" s="420"/>
      <c r="H47" s="420"/>
      <c r="I47" s="420"/>
      <c r="J47" s="420"/>
      <c r="K47" s="420"/>
      <c r="L47" s="420"/>
      <c r="M47" s="420"/>
      <c r="N47" s="420"/>
      <c r="O47" s="420"/>
      <c r="P47" s="420"/>
      <c r="Q47" s="420"/>
      <c r="R47" s="420"/>
      <c r="S47" s="420"/>
      <c r="T47" s="420"/>
      <c r="U47" s="420"/>
      <c r="V47" s="420"/>
      <c r="W47" s="420"/>
      <c r="X47" s="420"/>
      <c r="Y47" s="420"/>
      <c r="Z47" s="419"/>
      <c r="AA47" s="419"/>
      <c r="AB47" s="402"/>
      <c r="AC47" s="394"/>
      <c r="AD47" s="394"/>
      <c r="AE47" s="394"/>
      <c r="AF47" s="394"/>
      <c r="AG47" s="394"/>
      <c r="AH47" s="394"/>
    </row>
    <row r="48" spans="1:34" ht="15.75" customHeight="1">
      <c r="A48" s="421"/>
      <c r="B48" s="41"/>
      <c r="C48" s="531" t="s">
        <v>158</v>
      </c>
      <c r="D48" s="963"/>
      <c r="E48" s="963"/>
      <c r="F48" s="950"/>
      <c r="G48" s="532" t="s">
        <v>159</v>
      </c>
      <c r="H48" s="533" t="s">
        <v>160</v>
      </c>
      <c r="I48" s="955"/>
      <c r="J48" s="955"/>
      <c r="K48" s="955"/>
      <c r="L48" s="955"/>
      <c r="M48" s="955"/>
      <c r="N48" s="955"/>
      <c r="O48" s="955"/>
      <c r="P48" s="955"/>
      <c r="Q48" s="955"/>
      <c r="R48" s="955"/>
      <c r="S48" s="955"/>
      <c r="T48" s="955"/>
      <c r="U48" s="955"/>
      <c r="V48" s="955"/>
      <c r="W48" s="955"/>
      <c r="X48" s="955"/>
      <c r="Y48" s="955"/>
      <c r="Z48" s="955"/>
      <c r="AA48" s="956"/>
      <c r="AB48" s="416"/>
      <c r="AC48" s="421"/>
      <c r="AD48" s="421"/>
      <c r="AE48" s="421"/>
      <c r="AF48" s="421"/>
      <c r="AG48" s="421"/>
      <c r="AH48" s="421"/>
    </row>
    <row r="49" spans="1:34" ht="15.75" customHeight="1">
      <c r="A49" s="421"/>
      <c r="B49" s="41"/>
      <c r="C49" s="42" t="s">
        <v>161</v>
      </c>
      <c r="D49" s="43">
        <v>1.2</v>
      </c>
      <c r="E49" s="531" t="s">
        <v>162</v>
      </c>
      <c r="F49" s="950"/>
      <c r="G49" s="952"/>
      <c r="H49" s="960"/>
      <c r="I49" s="961"/>
      <c r="J49" s="961"/>
      <c r="K49" s="961"/>
      <c r="L49" s="961"/>
      <c r="M49" s="961"/>
      <c r="N49" s="961"/>
      <c r="O49" s="961"/>
      <c r="P49" s="961"/>
      <c r="Q49" s="961"/>
      <c r="R49" s="961"/>
      <c r="S49" s="961"/>
      <c r="T49" s="961"/>
      <c r="U49" s="961"/>
      <c r="V49" s="961"/>
      <c r="W49" s="961"/>
      <c r="X49" s="961"/>
      <c r="Y49" s="961"/>
      <c r="Z49" s="961"/>
      <c r="AA49" s="962"/>
      <c r="AB49" s="416"/>
      <c r="AC49" s="421"/>
      <c r="AD49" s="421"/>
      <c r="AE49" s="421"/>
      <c r="AF49" s="421"/>
      <c r="AG49" s="421"/>
      <c r="AH49" s="421"/>
    </row>
    <row r="50" spans="1:34" ht="15.75" customHeight="1">
      <c r="A50" s="421"/>
      <c r="B50" s="41"/>
      <c r="C50" s="44">
        <v>2024</v>
      </c>
      <c r="D50" s="45">
        <v>45474</v>
      </c>
      <c r="E50" s="534">
        <v>45656</v>
      </c>
      <c r="F50" s="950"/>
      <c r="G50" s="46">
        <v>15</v>
      </c>
      <c r="H50" s="537" t="s">
        <v>687</v>
      </c>
      <c r="I50" s="963"/>
      <c r="J50" s="963"/>
      <c r="K50" s="963"/>
      <c r="L50" s="963"/>
      <c r="M50" s="963"/>
      <c r="N50" s="963"/>
      <c r="O50" s="963"/>
      <c r="P50" s="963"/>
      <c r="Q50" s="963"/>
      <c r="R50" s="963"/>
      <c r="S50" s="963"/>
      <c r="T50" s="963"/>
      <c r="U50" s="963"/>
      <c r="V50" s="963"/>
      <c r="W50" s="963"/>
      <c r="X50" s="963"/>
      <c r="Y50" s="963"/>
      <c r="Z50" s="963"/>
      <c r="AA50" s="950"/>
      <c r="AB50" s="416"/>
      <c r="AC50" s="421"/>
      <c r="AD50" s="421"/>
      <c r="AE50" s="421"/>
      <c r="AF50" s="421"/>
      <c r="AG50" s="421"/>
      <c r="AH50" s="421"/>
    </row>
    <row r="51" spans="1:34" ht="15.75" customHeight="1">
      <c r="A51" s="421"/>
      <c r="B51" s="41"/>
      <c r="C51" s="44">
        <v>2025</v>
      </c>
      <c r="D51" s="45">
        <v>45658</v>
      </c>
      <c r="E51" s="534">
        <v>46021</v>
      </c>
      <c r="F51" s="950"/>
      <c r="G51" s="46">
        <v>30</v>
      </c>
      <c r="H51" s="537" t="s">
        <v>687</v>
      </c>
      <c r="I51" s="963"/>
      <c r="J51" s="963"/>
      <c r="K51" s="963"/>
      <c r="L51" s="963"/>
      <c r="M51" s="963"/>
      <c r="N51" s="963"/>
      <c r="O51" s="963"/>
      <c r="P51" s="963"/>
      <c r="Q51" s="963"/>
      <c r="R51" s="963"/>
      <c r="S51" s="963"/>
      <c r="T51" s="963"/>
      <c r="U51" s="963"/>
      <c r="V51" s="963"/>
      <c r="W51" s="963"/>
      <c r="X51" s="963"/>
      <c r="Y51" s="963"/>
      <c r="Z51" s="963"/>
      <c r="AA51" s="950"/>
      <c r="AB51" s="416"/>
      <c r="AC51" s="421"/>
      <c r="AD51" s="421"/>
      <c r="AE51" s="421"/>
      <c r="AF51" s="421"/>
      <c r="AG51" s="421"/>
      <c r="AH51" s="421"/>
    </row>
    <row r="52" spans="1:34" ht="15.75" customHeight="1">
      <c r="A52" s="421"/>
      <c r="B52" s="41"/>
      <c r="C52" s="44">
        <v>2026</v>
      </c>
      <c r="D52" s="45">
        <v>46023</v>
      </c>
      <c r="E52" s="534">
        <v>46386</v>
      </c>
      <c r="F52" s="950"/>
      <c r="G52" s="46">
        <v>45</v>
      </c>
      <c r="H52" s="537" t="s">
        <v>687</v>
      </c>
      <c r="I52" s="963"/>
      <c r="J52" s="963"/>
      <c r="K52" s="963"/>
      <c r="L52" s="963"/>
      <c r="M52" s="963"/>
      <c r="N52" s="963"/>
      <c r="O52" s="963"/>
      <c r="P52" s="963"/>
      <c r="Q52" s="963"/>
      <c r="R52" s="963"/>
      <c r="S52" s="963"/>
      <c r="T52" s="963"/>
      <c r="U52" s="963"/>
      <c r="V52" s="963"/>
      <c r="W52" s="963"/>
      <c r="X52" s="963"/>
      <c r="Y52" s="963"/>
      <c r="Z52" s="963"/>
      <c r="AA52" s="950"/>
      <c r="AB52" s="416"/>
      <c r="AC52" s="421"/>
      <c r="AD52" s="421"/>
      <c r="AE52" s="421"/>
      <c r="AF52" s="421"/>
      <c r="AG52" s="421"/>
      <c r="AH52" s="421"/>
    </row>
    <row r="53" spans="1:34" ht="15.75" customHeight="1">
      <c r="A53" s="421"/>
      <c r="B53" s="41"/>
      <c r="C53" s="44">
        <v>2027</v>
      </c>
      <c r="D53" s="45">
        <v>46388</v>
      </c>
      <c r="E53" s="534">
        <v>46751</v>
      </c>
      <c r="F53" s="950"/>
      <c r="G53" s="46">
        <v>60</v>
      </c>
      <c r="H53" s="537" t="s">
        <v>687</v>
      </c>
      <c r="I53" s="963"/>
      <c r="J53" s="963"/>
      <c r="K53" s="963"/>
      <c r="L53" s="963"/>
      <c r="M53" s="963"/>
      <c r="N53" s="963"/>
      <c r="O53" s="963"/>
      <c r="P53" s="963"/>
      <c r="Q53" s="963"/>
      <c r="R53" s="963"/>
      <c r="S53" s="963"/>
      <c r="T53" s="963"/>
      <c r="U53" s="963"/>
      <c r="V53" s="963"/>
      <c r="W53" s="963"/>
      <c r="X53" s="963"/>
      <c r="Y53" s="963"/>
      <c r="Z53" s="963"/>
      <c r="AA53" s="950"/>
      <c r="AB53" s="416"/>
      <c r="AC53" s="421"/>
      <c r="AD53" s="421"/>
      <c r="AE53" s="421"/>
      <c r="AF53" s="421"/>
      <c r="AG53" s="421"/>
      <c r="AH53" s="421"/>
    </row>
    <row r="54" spans="1:34" ht="15.75" customHeight="1">
      <c r="A54" s="421"/>
      <c r="B54" s="41"/>
      <c r="C54" s="44"/>
      <c r="D54" s="44"/>
      <c r="E54" s="531"/>
      <c r="F54" s="950"/>
      <c r="G54" s="43"/>
      <c r="H54" s="531"/>
      <c r="I54" s="963"/>
      <c r="J54" s="963"/>
      <c r="K54" s="963"/>
      <c r="L54" s="963"/>
      <c r="M54" s="963"/>
      <c r="N54" s="963"/>
      <c r="O54" s="963"/>
      <c r="P54" s="963"/>
      <c r="Q54" s="963"/>
      <c r="R54" s="963"/>
      <c r="S54" s="963"/>
      <c r="T54" s="963"/>
      <c r="U54" s="963"/>
      <c r="V54" s="963"/>
      <c r="W54" s="963"/>
      <c r="X54" s="963"/>
      <c r="Y54" s="963"/>
      <c r="Z54" s="963"/>
      <c r="AA54" s="950"/>
      <c r="AB54" s="416"/>
      <c r="AC54" s="421"/>
      <c r="AD54" s="421"/>
      <c r="AE54" s="421"/>
      <c r="AF54" s="421"/>
      <c r="AG54" s="421"/>
      <c r="AH54" s="421"/>
    </row>
    <row r="55" spans="1:34" ht="15.75" customHeight="1">
      <c r="A55" s="394"/>
      <c r="B55" s="31"/>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401"/>
      <c r="AC55" s="394"/>
      <c r="AD55" s="394"/>
      <c r="AE55" s="394"/>
      <c r="AF55" s="394"/>
      <c r="AG55" s="394"/>
      <c r="AH55" s="394"/>
    </row>
    <row r="56" spans="1:34" ht="15.75" customHeight="1">
      <c r="A56" s="394"/>
      <c r="B56" s="31"/>
      <c r="C56" s="539" t="s">
        <v>163</v>
      </c>
      <c r="D56" s="959"/>
      <c r="E56" s="406"/>
      <c r="F56" s="398" t="s">
        <v>164</v>
      </c>
      <c r="G56" s="47"/>
      <c r="H56" s="408"/>
      <c r="I56" s="398" t="s">
        <v>165</v>
      </c>
      <c r="J56" s="394"/>
      <c r="K56" s="538"/>
      <c r="L56" s="950"/>
      <c r="M56" s="406"/>
      <c r="N56" s="394"/>
      <c r="O56" s="394"/>
      <c r="P56" s="394"/>
      <c r="Q56" s="394"/>
      <c r="R56" s="394"/>
      <c r="S56" s="394"/>
      <c r="T56" s="394"/>
      <c r="U56" s="394"/>
      <c r="V56" s="394"/>
      <c r="W56" s="394"/>
      <c r="X56" s="394"/>
      <c r="Y56" s="394"/>
      <c r="Z56" s="394"/>
      <c r="AA56" s="394"/>
      <c r="AB56" s="401"/>
      <c r="AC56" s="394"/>
      <c r="AD56" s="394"/>
      <c r="AE56" s="394"/>
      <c r="AF56" s="394"/>
      <c r="AG56" s="394"/>
      <c r="AH56" s="394"/>
    </row>
    <row r="57" spans="1:34" ht="15.75" customHeight="1">
      <c r="A57" s="394"/>
      <c r="B57" s="422"/>
      <c r="C57" s="412"/>
      <c r="D57" s="412"/>
      <c r="E57" s="412"/>
      <c r="F57" s="412"/>
      <c r="G57" s="412"/>
      <c r="H57" s="412"/>
      <c r="I57" s="412"/>
      <c r="J57" s="412"/>
      <c r="K57" s="412"/>
      <c r="L57" s="412"/>
      <c r="M57" s="412"/>
      <c r="N57" s="412"/>
      <c r="O57" s="412"/>
      <c r="P57" s="412"/>
      <c r="Q57" s="412"/>
      <c r="R57" s="412"/>
      <c r="S57" s="412"/>
      <c r="T57" s="412"/>
      <c r="U57" s="412"/>
      <c r="V57" s="412"/>
      <c r="W57" s="412"/>
      <c r="X57" s="412"/>
      <c r="Y57" s="412"/>
      <c r="Z57" s="412"/>
      <c r="AA57" s="412"/>
      <c r="AB57" s="423"/>
      <c r="AC57" s="394"/>
      <c r="AD57" s="394"/>
      <c r="AE57" s="394"/>
      <c r="AF57" s="394"/>
      <c r="AG57" s="394"/>
      <c r="AH57" s="394"/>
    </row>
    <row r="58" spans="1:34" ht="15.75" customHeight="1">
      <c r="A58" s="394"/>
      <c r="B58" s="536" t="s">
        <v>166</v>
      </c>
      <c r="C58" s="963"/>
      <c r="D58" s="963"/>
      <c r="E58" s="963"/>
      <c r="F58" s="963"/>
      <c r="G58" s="963"/>
      <c r="H58" s="963"/>
      <c r="I58" s="963"/>
      <c r="J58" s="963"/>
      <c r="K58" s="963"/>
      <c r="L58" s="963"/>
      <c r="M58" s="963"/>
      <c r="N58" s="963"/>
      <c r="O58" s="963"/>
      <c r="P58" s="963"/>
      <c r="Q58" s="963"/>
      <c r="R58" s="963"/>
      <c r="S58" s="963"/>
      <c r="T58" s="963"/>
      <c r="U58" s="963"/>
      <c r="V58" s="963"/>
      <c r="W58" s="963"/>
      <c r="X58" s="963"/>
      <c r="Y58" s="963"/>
      <c r="Z58" s="963"/>
      <c r="AA58" s="963"/>
      <c r="AB58" s="950"/>
      <c r="AC58" s="394"/>
      <c r="AD58" s="394"/>
      <c r="AE58" s="394"/>
      <c r="AF58" s="394"/>
      <c r="AG58" s="394"/>
      <c r="AH58" s="394"/>
    </row>
    <row r="59" spans="1:34" ht="15.75" customHeight="1">
      <c r="A59" s="394"/>
      <c r="B59" s="48"/>
      <c r="C59" s="424"/>
      <c r="D59" s="424"/>
      <c r="E59" s="424"/>
      <c r="F59" s="424"/>
      <c r="G59" s="424"/>
      <c r="H59" s="424"/>
      <c r="I59" s="424"/>
      <c r="J59" s="424"/>
      <c r="K59" s="424"/>
      <c r="L59" s="424"/>
      <c r="M59" s="424"/>
      <c r="N59" s="424"/>
      <c r="O59" s="424"/>
      <c r="P59" s="424"/>
      <c r="Q59" s="424"/>
      <c r="R59" s="424"/>
      <c r="S59" s="424"/>
      <c r="T59" s="424"/>
      <c r="U59" s="424"/>
      <c r="V59" s="424"/>
      <c r="W59" s="424"/>
      <c r="X59" s="424"/>
      <c r="Y59" s="424"/>
      <c r="Z59" s="424"/>
      <c r="AA59" s="424"/>
      <c r="AB59" s="49"/>
      <c r="AC59" s="394"/>
      <c r="AD59" s="394"/>
      <c r="AE59" s="394"/>
      <c r="AF59" s="394"/>
      <c r="AG59" s="394"/>
      <c r="AH59" s="394"/>
    </row>
    <row r="60" spans="1:34" ht="29.25" customHeight="1">
      <c r="A60" s="394"/>
      <c r="B60" s="531" t="s">
        <v>161</v>
      </c>
      <c r="C60" s="950"/>
      <c r="D60" s="43"/>
      <c r="E60" s="531" t="s">
        <v>167</v>
      </c>
      <c r="F60" s="950"/>
      <c r="G60" s="43"/>
      <c r="H60" s="524" t="s">
        <v>168</v>
      </c>
      <c r="I60" s="950"/>
      <c r="J60" s="531"/>
      <c r="K60" s="950"/>
      <c r="L60" s="535"/>
      <c r="M60" s="959"/>
      <c r="N60" s="43" t="s">
        <v>169</v>
      </c>
      <c r="O60" s="531"/>
      <c r="P60" s="963"/>
      <c r="Q60" s="950"/>
      <c r="R60" s="531" t="s">
        <v>170</v>
      </c>
      <c r="S60" s="963"/>
      <c r="T60" s="950"/>
      <c r="U60" s="531"/>
      <c r="V60" s="963"/>
      <c r="W60" s="950"/>
      <c r="X60" s="531" t="s">
        <v>171</v>
      </c>
      <c r="Y60" s="950"/>
      <c r="Z60" s="531"/>
      <c r="AA60" s="963"/>
      <c r="AB60" s="950"/>
      <c r="AC60" s="394"/>
      <c r="AD60" s="394"/>
      <c r="AE60" s="394"/>
      <c r="AF60" s="394"/>
      <c r="AG60" s="394"/>
      <c r="AH60" s="394"/>
    </row>
    <row r="61" spans="1:34" ht="15.75" customHeight="1">
      <c r="A61" s="394"/>
      <c r="B61" s="48"/>
      <c r="C61" s="424"/>
      <c r="D61" s="424"/>
      <c r="E61" s="424"/>
      <c r="F61" s="417"/>
      <c r="G61" s="425"/>
      <c r="H61" s="426"/>
      <c r="I61" s="426"/>
      <c r="J61" s="417"/>
      <c r="K61" s="417"/>
      <c r="L61" s="417"/>
      <c r="M61" s="417"/>
      <c r="N61" s="426"/>
      <c r="O61" s="417"/>
      <c r="P61" s="417"/>
      <c r="Q61" s="417"/>
      <c r="R61" s="417"/>
      <c r="S61" s="426"/>
      <c r="T61" s="403"/>
      <c r="U61" s="403"/>
      <c r="V61" s="394"/>
      <c r="W61" s="426"/>
      <c r="X61" s="413"/>
      <c r="Y61" s="413"/>
      <c r="Z61" s="50"/>
      <c r="AA61" s="28"/>
      <c r="AB61" s="51"/>
      <c r="AC61" s="394"/>
      <c r="AD61" s="394"/>
      <c r="AE61" s="394"/>
      <c r="AF61" s="394"/>
      <c r="AG61" s="394"/>
      <c r="AH61" s="394"/>
    </row>
    <row r="62" spans="1:34" ht="15.75" customHeight="1">
      <c r="A62" s="394"/>
      <c r="B62" s="536" t="s">
        <v>172</v>
      </c>
      <c r="C62" s="950"/>
      <c r="D62" s="540"/>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2"/>
      <c r="AC62" s="394"/>
      <c r="AD62" s="394"/>
      <c r="AE62" s="394"/>
      <c r="AF62" s="394"/>
      <c r="AG62" s="394"/>
      <c r="AH62" s="394"/>
    </row>
    <row r="63" spans="1:34" ht="15.75" customHeight="1">
      <c r="A63" s="394"/>
      <c r="B63" s="48"/>
      <c r="C63" s="424"/>
      <c r="D63" s="424"/>
      <c r="E63" s="424"/>
      <c r="F63" s="417"/>
      <c r="G63" s="425"/>
      <c r="H63" s="426"/>
      <c r="I63" s="426"/>
      <c r="J63" s="417"/>
      <c r="K63" s="417"/>
      <c r="L63" s="417"/>
      <c r="M63" s="417"/>
      <c r="N63" s="426"/>
      <c r="O63" s="417"/>
      <c r="P63" s="417"/>
      <c r="Q63" s="417"/>
      <c r="R63" s="417"/>
      <c r="S63" s="426"/>
      <c r="T63" s="403"/>
      <c r="U63" s="403"/>
      <c r="V63" s="394"/>
      <c r="W63" s="426"/>
      <c r="X63" s="413"/>
      <c r="Y63" s="413"/>
      <c r="Z63" s="50"/>
      <c r="AA63" s="28"/>
      <c r="AB63" s="51"/>
      <c r="AC63" s="394"/>
      <c r="AD63" s="394"/>
      <c r="AE63" s="394"/>
      <c r="AF63" s="394"/>
      <c r="AG63" s="394"/>
      <c r="AH63" s="394"/>
    </row>
    <row r="64" spans="1:34" ht="15.75" customHeight="1">
      <c r="A64" s="394"/>
      <c r="B64" s="536" t="s">
        <v>173</v>
      </c>
      <c r="C64" s="950"/>
      <c r="D64" s="54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2"/>
      <c r="AC64" s="394"/>
      <c r="AD64" s="394"/>
      <c r="AE64" s="394"/>
      <c r="AF64" s="394"/>
      <c r="AG64" s="394"/>
      <c r="AH64" s="394"/>
    </row>
    <row r="65" spans="1:34" ht="15.75" customHeight="1">
      <c r="A65" s="394"/>
      <c r="B65" s="48"/>
      <c r="C65" s="424"/>
      <c r="D65" s="424"/>
      <c r="E65" s="424"/>
      <c r="F65" s="417"/>
      <c r="G65" s="425"/>
      <c r="H65" s="426"/>
      <c r="I65" s="426"/>
      <c r="J65" s="417"/>
      <c r="K65" s="417"/>
      <c r="L65" s="417"/>
      <c r="M65" s="417"/>
      <c r="N65" s="426"/>
      <c r="O65" s="417"/>
      <c r="P65" s="417"/>
      <c r="Q65" s="417"/>
      <c r="R65" s="417"/>
      <c r="S65" s="426"/>
      <c r="T65" s="403"/>
      <c r="U65" s="403"/>
      <c r="V65" s="394"/>
      <c r="W65" s="426"/>
      <c r="X65" s="413"/>
      <c r="Y65" s="413"/>
      <c r="Z65" s="413"/>
      <c r="AA65" s="403"/>
      <c r="AB65" s="409"/>
      <c r="AC65" s="394"/>
      <c r="AD65" s="394"/>
      <c r="AE65" s="394"/>
      <c r="AF65" s="394"/>
      <c r="AG65" s="394"/>
      <c r="AH65" s="394"/>
    </row>
    <row r="66" spans="1:34" ht="15.75" customHeight="1">
      <c r="A66" s="394"/>
      <c r="B66" s="536" t="s">
        <v>174</v>
      </c>
      <c r="C66" s="950"/>
      <c r="D66" s="54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2"/>
      <c r="AC66" s="394"/>
      <c r="AD66" s="394"/>
      <c r="AE66" s="394"/>
      <c r="AF66" s="394"/>
      <c r="AG66" s="394"/>
      <c r="AH66" s="394"/>
    </row>
    <row r="67" spans="1:34" ht="15.75" customHeight="1">
      <c r="A67" s="394"/>
      <c r="B67" s="48"/>
      <c r="C67" s="424"/>
      <c r="D67" s="424"/>
      <c r="E67" s="424"/>
      <c r="F67" s="417"/>
      <c r="G67" s="425"/>
      <c r="H67" s="426"/>
      <c r="I67" s="426"/>
      <c r="J67" s="417"/>
      <c r="K67" s="417"/>
      <c r="L67" s="417"/>
      <c r="M67" s="417"/>
      <c r="N67" s="426"/>
      <c r="O67" s="417"/>
      <c r="P67" s="417"/>
      <c r="Q67" s="417"/>
      <c r="R67" s="417"/>
      <c r="S67" s="426"/>
      <c r="T67" s="403"/>
      <c r="U67" s="403"/>
      <c r="V67" s="394"/>
      <c r="W67" s="426"/>
      <c r="X67" s="413"/>
      <c r="Y67" s="413"/>
      <c r="Z67" s="50"/>
      <c r="AA67" s="28"/>
      <c r="AB67" s="51"/>
      <c r="AC67" s="394"/>
      <c r="AD67" s="394"/>
      <c r="AE67" s="394"/>
      <c r="AF67" s="394"/>
      <c r="AG67" s="394"/>
      <c r="AH67" s="394"/>
    </row>
    <row r="68" spans="1:34" ht="15.75" customHeight="1">
      <c r="A68" s="394"/>
      <c r="B68" s="536" t="s">
        <v>175</v>
      </c>
      <c r="C68" s="950"/>
      <c r="D68" s="541"/>
      <c r="E68" s="961"/>
      <c r="F68" s="961"/>
      <c r="G68" s="961"/>
      <c r="H68" s="961"/>
      <c r="I68" s="961"/>
      <c r="J68" s="961"/>
      <c r="K68" s="961"/>
      <c r="L68" s="961"/>
      <c r="M68" s="961"/>
      <c r="N68" s="961"/>
      <c r="O68" s="961"/>
      <c r="P68" s="961"/>
      <c r="Q68" s="961"/>
      <c r="R68" s="961"/>
      <c r="S68" s="961"/>
      <c r="T68" s="961"/>
      <c r="U68" s="961"/>
      <c r="V68" s="961"/>
      <c r="W68" s="961"/>
      <c r="X68" s="961"/>
      <c r="Y68" s="961"/>
      <c r="Z68" s="961"/>
      <c r="AA68" s="961"/>
      <c r="AB68" s="962"/>
      <c r="AC68" s="394"/>
      <c r="AD68" s="394"/>
      <c r="AE68" s="394"/>
      <c r="AF68" s="394"/>
      <c r="AG68" s="394"/>
      <c r="AH68" s="394"/>
    </row>
    <row r="69" spans="1:34" ht="15.75" customHeight="1">
      <c r="A69" s="394"/>
      <c r="B69" s="48"/>
      <c r="C69" s="424"/>
      <c r="D69" s="424"/>
      <c r="E69" s="424"/>
      <c r="F69" s="417"/>
      <c r="G69" s="425"/>
      <c r="H69" s="426"/>
      <c r="I69" s="426"/>
      <c r="J69" s="417"/>
      <c r="K69" s="417"/>
      <c r="L69" s="417"/>
      <c r="M69" s="417"/>
      <c r="N69" s="426"/>
      <c r="O69" s="417"/>
      <c r="P69" s="417"/>
      <c r="Q69" s="417"/>
      <c r="R69" s="417"/>
      <c r="S69" s="426"/>
      <c r="T69" s="403"/>
      <c r="U69" s="403"/>
      <c r="V69" s="394"/>
      <c r="W69" s="426"/>
      <c r="X69" s="413"/>
      <c r="Y69" s="413"/>
      <c r="Z69" s="50"/>
      <c r="AA69" s="28"/>
      <c r="AB69" s="51"/>
      <c r="AC69" s="394"/>
      <c r="AD69" s="394"/>
      <c r="AE69" s="394"/>
      <c r="AF69" s="394"/>
      <c r="AG69" s="394"/>
      <c r="AH69" s="394"/>
    </row>
    <row r="70" spans="1:34" ht="15.75" customHeight="1">
      <c r="A70" s="394"/>
      <c r="B70" s="536" t="s">
        <v>176</v>
      </c>
      <c r="C70" s="950"/>
      <c r="D70" s="541"/>
      <c r="E70" s="961"/>
      <c r="F70" s="961"/>
      <c r="G70" s="961"/>
      <c r="H70" s="961"/>
      <c r="I70" s="961"/>
      <c r="J70" s="961"/>
      <c r="K70" s="961"/>
      <c r="L70" s="961"/>
      <c r="M70" s="961"/>
      <c r="N70" s="961"/>
      <c r="O70" s="961"/>
      <c r="P70" s="961"/>
      <c r="Q70" s="961"/>
      <c r="R70" s="961"/>
      <c r="S70" s="961"/>
      <c r="T70" s="961"/>
      <c r="U70" s="961"/>
      <c r="V70" s="961"/>
      <c r="W70" s="961"/>
      <c r="X70" s="961"/>
      <c r="Y70" s="961"/>
      <c r="Z70" s="961"/>
      <c r="AA70" s="961"/>
      <c r="AB70" s="962"/>
      <c r="AC70" s="394"/>
      <c r="AD70" s="394"/>
      <c r="AE70" s="394"/>
      <c r="AF70" s="394"/>
      <c r="AG70" s="394"/>
      <c r="AH70" s="394"/>
    </row>
    <row r="71" spans="1:34" ht="15.75" customHeight="1">
      <c r="A71" s="394"/>
      <c r="B71" s="48"/>
      <c r="C71" s="424"/>
      <c r="D71" s="424"/>
      <c r="E71" s="424"/>
      <c r="F71" s="417"/>
      <c r="G71" s="425"/>
      <c r="H71" s="426"/>
      <c r="I71" s="426"/>
      <c r="J71" s="417"/>
      <c r="K71" s="417"/>
      <c r="L71" s="417"/>
      <c r="M71" s="417"/>
      <c r="N71" s="426"/>
      <c r="O71" s="417"/>
      <c r="P71" s="417"/>
      <c r="Q71" s="417"/>
      <c r="R71" s="417"/>
      <c r="S71" s="426"/>
      <c r="T71" s="403"/>
      <c r="U71" s="403"/>
      <c r="V71" s="394"/>
      <c r="W71" s="426"/>
      <c r="X71" s="413"/>
      <c r="Y71" s="413"/>
      <c r="Z71" s="50"/>
      <c r="AA71" s="28"/>
      <c r="AB71" s="51"/>
      <c r="AC71" s="394"/>
      <c r="AD71" s="394"/>
      <c r="AE71" s="394"/>
      <c r="AF71" s="394"/>
      <c r="AG71" s="394"/>
      <c r="AH71" s="394"/>
    </row>
    <row r="72" spans="1:34" ht="15.75" customHeight="1">
      <c r="A72" s="394"/>
      <c r="B72" s="536" t="s">
        <v>177</v>
      </c>
      <c r="C72" s="963"/>
      <c r="D72" s="963"/>
      <c r="E72" s="963"/>
      <c r="F72" s="963"/>
      <c r="G72" s="963"/>
      <c r="H72" s="963"/>
      <c r="I72" s="963"/>
      <c r="J72" s="963"/>
      <c r="K72" s="963"/>
      <c r="L72" s="963"/>
      <c r="M72" s="963"/>
      <c r="N72" s="963"/>
      <c r="O72" s="963"/>
      <c r="P72" s="963"/>
      <c r="Q72" s="963"/>
      <c r="R72" s="963"/>
      <c r="S72" s="963"/>
      <c r="T72" s="963"/>
      <c r="U72" s="963"/>
      <c r="V72" s="963"/>
      <c r="W72" s="963"/>
      <c r="X72" s="963"/>
      <c r="Y72" s="963"/>
      <c r="Z72" s="963"/>
      <c r="AA72" s="963"/>
      <c r="AB72" s="950"/>
      <c r="AC72" s="394"/>
      <c r="AD72" s="394"/>
      <c r="AE72" s="394"/>
      <c r="AF72" s="394"/>
      <c r="AG72" s="394"/>
      <c r="AH72" s="394"/>
    </row>
    <row r="73" spans="1:34" ht="15.75" customHeight="1">
      <c r="A73" s="394"/>
      <c r="B73" s="524" t="s">
        <v>122</v>
      </c>
      <c r="C73" s="950"/>
      <c r="D73" s="52" t="s">
        <v>178</v>
      </c>
      <c r="E73" s="524" t="s">
        <v>179</v>
      </c>
      <c r="F73" s="950"/>
      <c r="G73" s="524" t="s">
        <v>177</v>
      </c>
      <c r="H73" s="963"/>
      <c r="I73" s="963"/>
      <c r="J73" s="963"/>
      <c r="K73" s="963"/>
      <c r="L73" s="963"/>
      <c r="M73" s="963"/>
      <c r="N73" s="963"/>
      <c r="O73" s="950"/>
      <c r="P73" s="524" t="s">
        <v>180</v>
      </c>
      <c r="Q73" s="963"/>
      <c r="R73" s="963"/>
      <c r="S73" s="963"/>
      <c r="T73" s="963"/>
      <c r="U73" s="963"/>
      <c r="V73" s="963"/>
      <c r="W73" s="963"/>
      <c r="X73" s="963"/>
      <c r="Y73" s="963"/>
      <c r="Z73" s="963"/>
      <c r="AA73" s="963"/>
      <c r="AB73" s="950"/>
      <c r="AC73" s="394"/>
      <c r="AD73" s="394"/>
      <c r="AE73" s="394"/>
      <c r="AF73" s="394"/>
      <c r="AG73" s="394"/>
      <c r="AH73" s="394"/>
    </row>
    <row r="74" spans="1:34" ht="15.75" customHeight="1">
      <c r="A74" s="394"/>
      <c r="B74" s="524"/>
      <c r="C74" s="950"/>
      <c r="D74" s="37"/>
      <c r="E74" s="524"/>
      <c r="F74" s="950"/>
      <c r="G74" s="542"/>
      <c r="H74" s="963"/>
      <c r="I74" s="963"/>
      <c r="J74" s="963"/>
      <c r="K74" s="963"/>
      <c r="L74" s="963"/>
      <c r="M74" s="963"/>
      <c r="N74" s="963"/>
      <c r="O74" s="950"/>
      <c r="P74" s="542"/>
      <c r="Q74" s="963"/>
      <c r="R74" s="963"/>
      <c r="S74" s="963"/>
      <c r="T74" s="963"/>
      <c r="U74" s="963"/>
      <c r="V74" s="963"/>
      <c r="W74" s="963"/>
      <c r="X74" s="963"/>
      <c r="Y74" s="963"/>
      <c r="Z74" s="963"/>
      <c r="AA74" s="963"/>
      <c r="AB74" s="950"/>
      <c r="AC74" s="394"/>
      <c r="AD74" s="394"/>
      <c r="AE74" s="394"/>
      <c r="AF74" s="394"/>
      <c r="AG74" s="394"/>
      <c r="AH74" s="394"/>
    </row>
    <row r="75" spans="1:34" ht="15.75" customHeight="1">
      <c r="A75" s="394"/>
      <c r="B75" s="524"/>
      <c r="C75" s="950"/>
      <c r="D75" s="37"/>
      <c r="E75" s="524"/>
      <c r="F75" s="950"/>
      <c r="G75" s="542"/>
      <c r="H75" s="963"/>
      <c r="I75" s="963"/>
      <c r="J75" s="963"/>
      <c r="K75" s="963"/>
      <c r="L75" s="963"/>
      <c r="M75" s="963"/>
      <c r="N75" s="963"/>
      <c r="O75" s="950"/>
      <c r="P75" s="542"/>
      <c r="Q75" s="963"/>
      <c r="R75" s="963"/>
      <c r="S75" s="963"/>
      <c r="T75" s="963"/>
      <c r="U75" s="963"/>
      <c r="V75" s="963"/>
      <c r="W75" s="963"/>
      <c r="X75" s="963"/>
      <c r="Y75" s="963"/>
      <c r="Z75" s="963"/>
      <c r="AA75" s="963"/>
      <c r="AB75" s="950"/>
      <c r="AC75" s="394"/>
      <c r="AD75" s="394"/>
      <c r="AE75" s="394"/>
      <c r="AF75" s="394"/>
      <c r="AG75" s="394"/>
      <c r="AH75" s="394"/>
    </row>
    <row r="76" spans="1:34" ht="26.25" customHeight="1">
      <c r="A76" s="394"/>
      <c r="B76" s="543" t="s">
        <v>181</v>
      </c>
      <c r="C76" s="963"/>
      <c r="D76" s="963"/>
      <c r="E76" s="963"/>
      <c r="F76" s="963"/>
      <c r="G76" s="963"/>
      <c r="H76" s="963"/>
      <c r="I76" s="963"/>
      <c r="J76" s="963"/>
      <c r="K76" s="963"/>
      <c r="L76" s="963"/>
      <c r="M76" s="963"/>
      <c r="N76" s="963"/>
      <c r="O76" s="963"/>
      <c r="P76" s="963"/>
      <c r="Q76" s="963"/>
      <c r="R76" s="963"/>
      <c r="S76" s="963"/>
      <c r="T76" s="963"/>
      <c r="U76" s="963"/>
      <c r="V76" s="963"/>
      <c r="W76" s="963"/>
      <c r="X76" s="963"/>
      <c r="Y76" s="963"/>
      <c r="Z76" s="963"/>
      <c r="AA76" s="963"/>
      <c r="AB76" s="950"/>
      <c r="AC76" s="394"/>
      <c r="AD76" s="427"/>
      <c r="AE76" s="394"/>
      <c r="AF76" s="394"/>
      <c r="AG76" s="394"/>
      <c r="AH76" s="394"/>
    </row>
    <row r="77" spans="1:34" ht="12.75" customHeight="1">
      <c r="A77" s="394"/>
      <c r="B77" s="394"/>
      <c r="C77" s="394"/>
      <c r="D77" s="394"/>
      <c r="E77" s="394"/>
      <c r="F77" s="394"/>
      <c r="G77" s="394"/>
      <c r="H77" s="394"/>
      <c r="I77" s="394"/>
      <c r="J77" s="394"/>
      <c r="K77" s="394"/>
      <c r="L77" s="394"/>
      <c r="M77" s="394"/>
      <c r="N77" s="394"/>
      <c r="O77" s="394"/>
      <c r="P77" s="394"/>
      <c r="Q77" s="394"/>
      <c r="R77" s="394"/>
      <c r="S77" s="394"/>
      <c r="T77" s="394"/>
      <c r="U77" s="394"/>
      <c r="V77" s="394"/>
      <c r="W77" s="394"/>
      <c r="X77" s="394"/>
      <c r="Y77" s="394"/>
      <c r="Z77" s="394"/>
      <c r="AA77" s="394"/>
      <c r="AB77" s="394"/>
      <c r="AC77" s="394"/>
      <c r="AD77" s="394"/>
      <c r="AE77" s="394"/>
      <c r="AF77" s="394"/>
      <c r="AG77" s="394"/>
      <c r="AH77" s="394"/>
    </row>
    <row r="78" spans="1:34" ht="12.75" customHeight="1">
      <c r="A78" s="394"/>
      <c r="B78" s="394"/>
      <c r="C78" s="394"/>
      <c r="D78" s="394"/>
      <c r="E78" s="394"/>
      <c r="F78" s="394"/>
      <c r="G78" s="394"/>
      <c r="H78" s="394"/>
      <c r="I78" s="394"/>
      <c r="J78" s="394"/>
      <c r="K78" s="394"/>
      <c r="L78" s="394"/>
      <c r="M78" s="394"/>
      <c r="N78" s="394"/>
      <c r="O78" s="394"/>
      <c r="P78" s="394"/>
      <c r="Q78" s="394"/>
      <c r="R78" s="394"/>
      <c r="S78" s="394"/>
      <c r="T78" s="394"/>
      <c r="U78" s="394"/>
      <c r="V78" s="394"/>
      <c r="W78" s="394"/>
      <c r="X78" s="394"/>
      <c r="Y78" s="394"/>
      <c r="Z78" s="394"/>
      <c r="AA78" s="394"/>
      <c r="AB78" s="394"/>
      <c r="AC78" s="394"/>
      <c r="AD78" s="394"/>
      <c r="AE78" s="394"/>
      <c r="AF78" s="394"/>
      <c r="AG78" s="394"/>
      <c r="AH78" s="394"/>
    </row>
    <row r="79" spans="1:34" ht="12.75" customHeight="1">
      <c r="A79" s="394"/>
      <c r="B79" s="394"/>
      <c r="C79" s="394"/>
      <c r="D79" s="394"/>
      <c r="E79" s="394"/>
      <c r="F79" s="394"/>
      <c r="G79" s="394"/>
      <c r="H79" s="394"/>
      <c r="I79" s="394"/>
      <c r="J79" s="394"/>
      <c r="K79" s="394"/>
      <c r="L79" s="394"/>
      <c r="M79" s="394"/>
      <c r="N79" s="394"/>
      <c r="O79" s="394"/>
      <c r="P79" s="394"/>
      <c r="Q79" s="394"/>
      <c r="R79" s="394"/>
      <c r="S79" s="394"/>
      <c r="T79" s="394"/>
      <c r="U79" s="394"/>
      <c r="V79" s="394"/>
      <c r="W79" s="394"/>
      <c r="X79" s="394"/>
      <c r="Y79" s="394"/>
      <c r="Z79" s="394"/>
      <c r="AA79" s="394"/>
      <c r="AB79" s="394"/>
      <c r="AC79" s="394"/>
      <c r="AD79" s="394"/>
      <c r="AE79" s="394"/>
      <c r="AF79" s="394"/>
      <c r="AG79" s="394"/>
      <c r="AH79" s="394"/>
    </row>
    <row r="80" spans="1:34" ht="12.75" customHeight="1">
      <c r="A80" s="394"/>
      <c r="B80" s="394"/>
      <c r="C80" s="394"/>
      <c r="D80" s="394"/>
      <c r="E80" s="394"/>
      <c r="F80" s="394"/>
      <c r="G80" s="394"/>
      <c r="H80" s="394"/>
      <c r="I80" s="394"/>
      <c r="J80" s="394"/>
      <c r="K80" s="394"/>
      <c r="L80" s="394"/>
      <c r="M80" s="394"/>
      <c r="N80" s="394"/>
      <c r="O80" s="394"/>
      <c r="P80" s="394"/>
      <c r="Q80" s="394"/>
      <c r="R80" s="394"/>
      <c r="S80" s="394"/>
      <c r="T80" s="394"/>
      <c r="U80" s="394"/>
      <c r="V80" s="394"/>
      <c r="W80" s="394"/>
      <c r="X80" s="394"/>
      <c r="Y80" s="394"/>
      <c r="Z80" s="394"/>
      <c r="AA80" s="394"/>
      <c r="AB80" s="394"/>
      <c r="AC80" s="394"/>
      <c r="AD80" s="394"/>
      <c r="AE80" s="394"/>
      <c r="AF80" s="394"/>
      <c r="AG80" s="394"/>
      <c r="AH80" s="394"/>
    </row>
    <row r="81" spans="1:34" ht="12.75" customHeight="1">
      <c r="A81" s="394"/>
      <c r="B81" s="394"/>
      <c r="C81" s="394"/>
      <c r="D81" s="394"/>
      <c r="E81" s="394"/>
      <c r="F81" s="394"/>
      <c r="G81" s="394"/>
      <c r="H81" s="394"/>
      <c r="I81" s="394"/>
      <c r="J81" s="394"/>
      <c r="K81" s="394"/>
      <c r="L81" s="394"/>
      <c r="M81" s="394"/>
      <c r="N81" s="394"/>
      <c r="O81" s="394"/>
      <c r="P81" s="394"/>
      <c r="Q81" s="394"/>
      <c r="R81" s="394"/>
      <c r="S81" s="394"/>
      <c r="T81" s="394"/>
      <c r="U81" s="394"/>
      <c r="V81" s="394"/>
      <c r="W81" s="394"/>
      <c r="X81" s="394"/>
      <c r="Y81" s="394"/>
      <c r="Z81" s="394"/>
      <c r="AA81" s="394"/>
      <c r="AB81" s="394"/>
      <c r="AC81" s="394"/>
      <c r="AD81" s="394"/>
      <c r="AE81" s="394"/>
      <c r="AF81" s="394"/>
      <c r="AG81" s="394"/>
      <c r="AH81" s="394"/>
    </row>
    <row r="82" spans="1:34" ht="12.75" customHeight="1">
      <c r="A82" s="394"/>
      <c r="B82" s="394"/>
      <c r="C82" s="394"/>
      <c r="D82" s="394"/>
      <c r="E82" s="394"/>
      <c r="F82" s="394"/>
      <c r="G82" s="394"/>
      <c r="H82" s="394"/>
      <c r="I82" s="394"/>
      <c r="J82" s="394"/>
      <c r="K82" s="394"/>
      <c r="L82" s="394"/>
      <c r="M82" s="394"/>
      <c r="N82" s="394"/>
      <c r="O82" s="394"/>
      <c r="P82" s="394"/>
      <c r="Q82" s="394"/>
      <c r="R82" s="394"/>
      <c r="S82" s="394"/>
      <c r="T82" s="394"/>
      <c r="U82" s="394"/>
      <c r="V82" s="394"/>
      <c r="W82" s="394"/>
      <c r="X82" s="394"/>
      <c r="Y82" s="394"/>
      <c r="Z82" s="394"/>
      <c r="AA82" s="394"/>
      <c r="AB82" s="394"/>
      <c r="AC82" s="394"/>
      <c r="AD82" s="394"/>
      <c r="AE82" s="394"/>
      <c r="AF82" s="394"/>
      <c r="AG82" s="394"/>
      <c r="AH82" s="394"/>
    </row>
    <row r="83" spans="1:34" ht="12.75" customHeight="1">
      <c r="A83" s="394"/>
      <c r="B83" s="394"/>
      <c r="C83" s="394"/>
      <c r="D83" s="394"/>
      <c r="E83" s="394"/>
      <c r="F83" s="394"/>
      <c r="G83" s="394"/>
      <c r="H83" s="394"/>
      <c r="I83" s="394"/>
      <c r="J83" s="394"/>
      <c r="K83" s="394"/>
      <c r="L83" s="394"/>
      <c r="M83" s="394"/>
      <c r="N83" s="394"/>
      <c r="O83" s="394"/>
      <c r="P83" s="394"/>
      <c r="Q83" s="394"/>
      <c r="R83" s="394"/>
      <c r="S83" s="394"/>
      <c r="T83" s="394"/>
      <c r="U83" s="394"/>
      <c r="V83" s="394"/>
      <c r="W83" s="394"/>
      <c r="X83" s="394"/>
      <c r="Y83" s="394"/>
      <c r="Z83" s="394"/>
      <c r="AA83" s="394"/>
      <c r="AB83" s="394"/>
      <c r="AC83" s="394"/>
      <c r="AD83" s="394"/>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5">
    <mergeCell ref="B75:C75"/>
    <mergeCell ref="E75:F75"/>
    <mergeCell ref="B62:C62"/>
    <mergeCell ref="D62:AB62"/>
    <mergeCell ref="B64:C64"/>
    <mergeCell ref="D64:AB64"/>
    <mergeCell ref="B66:C66"/>
    <mergeCell ref="D66:AB66"/>
    <mergeCell ref="D68:AB68"/>
    <mergeCell ref="B68:C68"/>
    <mergeCell ref="B70:C70"/>
    <mergeCell ref="B73:C73"/>
    <mergeCell ref="E73:F73"/>
    <mergeCell ref="B74:C74"/>
    <mergeCell ref="E74:F74"/>
    <mergeCell ref="U60:W60"/>
    <mergeCell ref="X60:Y60"/>
    <mergeCell ref="Z60:AB60"/>
    <mergeCell ref="B60:C60"/>
    <mergeCell ref="E60:F60"/>
    <mergeCell ref="H60:I60"/>
    <mergeCell ref="J60:K60"/>
    <mergeCell ref="L60:M60"/>
    <mergeCell ref="O60:Q60"/>
    <mergeCell ref="R60:T60"/>
    <mergeCell ref="E54:F54"/>
    <mergeCell ref="H54:AA54"/>
    <mergeCell ref="C56:D56"/>
    <mergeCell ref="K56:L56"/>
    <mergeCell ref="B58:AB58"/>
    <mergeCell ref="H50:AA50"/>
    <mergeCell ref="E51:F51"/>
    <mergeCell ref="E52:F52"/>
    <mergeCell ref="E53:F53"/>
    <mergeCell ref="H53:AA53"/>
    <mergeCell ref="C48:F48"/>
    <mergeCell ref="P75:AB75"/>
    <mergeCell ref="B76:AB76"/>
    <mergeCell ref="D70:AB70"/>
    <mergeCell ref="B72:AB72"/>
    <mergeCell ref="G73:O73"/>
    <mergeCell ref="P73:AB73"/>
    <mergeCell ref="G74:O74"/>
    <mergeCell ref="P74:AB74"/>
    <mergeCell ref="G75:O75"/>
    <mergeCell ref="H51:AA51"/>
    <mergeCell ref="H52:AA52"/>
    <mergeCell ref="G48:G49"/>
    <mergeCell ref="H48:AA49"/>
    <mergeCell ref="E49:F49"/>
    <mergeCell ref="E50:F50"/>
    <mergeCell ref="D44:Y44"/>
    <mergeCell ref="D45:H45"/>
    <mergeCell ref="I45:P45"/>
    <mergeCell ref="Q45:Y45"/>
    <mergeCell ref="D46:H46"/>
    <mergeCell ref="I46:P46"/>
    <mergeCell ref="Q46:Y46"/>
    <mergeCell ref="D40:F40"/>
    <mergeCell ref="Q40:U40"/>
    <mergeCell ref="X40:AA40"/>
    <mergeCell ref="D42:F42"/>
    <mergeCell ref="Q42:U42"/>
    <mergeCell ref="X42:AA42"/>
    <mergeCell ref="C26:AA26"/>
    <mergeCell ref="C29:K29"/>
    <mergeCell ref="M29:AA29"/>
    <mergeCell ref="C32:AA32"/>
    <mergeCell ref="L38:N38"/>
    <mergeCell ref="W38:AA38"/>
    <mergeCell ref="C34:D34"/>
    <mergeCell ref="F34:G34"/>
    <mergeCell ref="K34:N34"/>
    <mergeCell ref="W34:AA34"/>
    <mergeCell ref="F36:M36"/>
    <mergeCell ref="P36:AA36"/>
    <mergeCell ref="F38:G38"/>
    <mergeCell ref="C13:D13"/>
    <mergeCell ref="F14:AB14"/>
    <mergeCell ref="C15:AA15"/>
    <mergeCell ref="R18:AA18"/>
    <mergeCell ref="C14:D14"/>
    <mergeCell ref="C18:P23"/>
    <mergeCell ref="W23:AA23"/>
    <mergeCell ref="C10:D10"/>
    <mergeCell ref="E10:AA10"/>
    <mergeCell ref="C11:F11"/>
    <mergeCell ref="AA11:AB11"/>
    <mergeCell ref="C12:D12"/>
    <mergeCell ref="E12:AA12"/>
    <mergeCell ref="B2:D6"/>
    <mergeCell ref="F2:AB6"/>
    <mergeCell ref="AG6:AH6"/>
    <mergeCell ref="C7:D7"/>
    <mergeCell ref="C9:F9"/>
  </mergeCell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696</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50" t="s">
        <v>125</v>
      </c>
      <c r="D12" s="964"/>
      <c r="E12" s="549" t="s">
        <v>677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697</v>
      </c>
      <c r="D14" s="959"/>
      <c r="E14" s="544" t="s">
        <v>698</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row>
    <row r="15" spans="1:30"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47" t="s">
        <v>699</v>
      </c>
      <c r="D17" s="959"/>
      <c r="E17" s="544" t="s">
        <v>700</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row>
    <row r="18" spans="1:30"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row>
    <row r="22" spans="1:30" ht="29.25" customHeight="1">
      <c r="A22" s="394"/>
      <c r="B22" s="31"/>
      <c r="C22" s="524" t="s">
        <v>701</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544" t="s">
        <v>702</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row>
    <row r="26" spans="1:30"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row>
    <row r="27" spans="1:30"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row>
    <row r="28" spans="1:30"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row>
    <row r="29" spans="1:30"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row>
    <row r="30" spans="1:30"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33</v>
      </c>
      <c r="X30" s="963"/>
      <c r="Y30" s="963"/>
      <c r="Z30" s="963"/>
      <c r="AA30" s="950"/>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944" t="s">
        <v>669</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51" t="s">
        <v>670</v>
      </c>
      <c r="D36" s="963"/>
      <c r="E36" s="963"/>
      <c r="F36" s="963"/>
      <c r="G36" s="963"/>
      <c r="H36" s="963"/>
      <c r="I36" s="963"/>
      <c r="J36" s="963"/>
      <c r="K36" s="950"/>
      <c r="L36" s="403"/>
      <c r="M36" s="551"/>
      <c r="N36" s="963"/>
      <c r="O36" s="963"/>
      <c r="P36" s="963"/>
      <c r="Q36" s="963"/>
      <c r="R36" s="963"/>
      <c r="S36" s="963"/>
      <c r="T36" s="963"/>
      <c r="U36" s="963"/>
      <c r="V36" s="963"/>
      <c r="W36" s="963"/>
      <c r="X36" s="963"/>
      <c r="Y36" s="963"/>
      <c r="Z36" s="963"/>
      <c r="AA36" s="950"/>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52" t="s">
        <v>671</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39" t="s">
        <v>139</v>
      </c>
      <c r="D41" s="959"/>
      <c r="E41" s="406"/>
      <c r="F41" s="524" t="s">
        <v>34</v>
      </c>
      <c r="G41" s="950"/>
      <c r="H41" s="406"/>
      <c r="I41" s="394"/>
      <c r="J41" s="413" t="s">
        <v>140</v>
      </c>
      <c r="K41" s="524">
        <v>2</v>
      </c>
      <c r="L41" s="963"/>
      <c r="M41" s="963"/>
      <c r="N41" s="950"/>
      <c r="O41" s="406"/>
      <c r="P41" s="406"/>
      <c r="Q41" s="398" t="s">
        <v>141</v>
      </c>
      <c r="R41" s="394"/>
      <c r="S41" s="406"/>
      <c r="T41" s="406"/>
      <c r="U41" s="406"/>
      <c r="V41" s="406"/>
      <c r="W41" s="524" t="s">
        <v>20</v>
      </c>
      <c r="X41" s="963"/>
      <c r="Y41" s="963"/>
      <c r="Z41" s="963"/>
      <c r="AA41" s="950"/>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52" t="s">
        <v>703</v>
      </c>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row>
    <row r="52" spans="1:30"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row>
    <row r="53" spans="1:30"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row>
    <row r="56" spans="1:30"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row>
    <row r="57" spans="1:30" ht="15.75" customHeight="1">
      <c r="A57" s="421"/>
      <c r="B57" s="41"/>
      <c r="C57" s="44">
        <v>2024</v>
      </c>
      <c r="D57" s="45">
        <v>45474</v>
      </c>
      <c r="E57" s="534">
        <v>45656</v>
      </c>
      <c r="F57" s="950"/>
      <c r="G57" s="46">
        <v>0.5</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row>
    <row r="58" spans="1:30" ht="15.75" customHeight="1">
      <c r="A58" s="421"/>
      <c r="B58" s="41"/>
      <c r="C58" s="44">
        <v>2025</v>
      </c>
      <c r="D58" s="45">
        <v>45658</v>
      </c>
      <c r="E58" s="534">
        <v>46021</v>
      </c>
      <c r="F58" s="950"/>
      <c r="G58" s="46">
        <v>0.8</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row>
    <row r="59" spans="1:30" ht="15.75" customHeight="1">
      <c r="A59" s="421"/>
      <c r="B59" s="41"/>
      <c r="C59" s="44">
        <v>2026</v>
      </c>
      <c r="D59" s="45">
        <v>46023</v>
      </c>
      <c r="E59" s="534">
        <v>46386</v>
      </c>
      <c r="F59" s="950"/>
      <c r="G59" s="46">
        <v>0.4</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row>
    <row r="60" spans="1:30" ht="15.75" customHeight="1">
      <c r="A60" s="421"/>
      <c r="B60" s="41"/>
      <c r="C60" s="44">
        <v>2027</v>
      </c>
      <c r="D60" s="45">
        <v>46388</v>
      </c>
      <c r="E60" s="534">
        <v>46751</v>
      </c>
      <c r="F60" s="950"/>
      <c r="G60" s="46">
        <v>0.3</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row>
    <row r="61" spans="1:30"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row>
    <row r="80" spans="1:30"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row>
    <row r="81" spans="1:30"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row>
    <row r="82" spans="1:30"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row>
    <row r="83" spans="1:30"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AG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1" width="11.42578125" customWidth="1"/>
    <col min="32" max="32" width="41.7109375" customWidth="1"/>
    <col min="33" max="33" width="14.28515625" customWidth="1"/>
  </cols>
  <sheetData>
    <row r="1" spans="1:33"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row>
    <row r="2" spans="1:33"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c r="AE2" s="394"/>
      <c r="AF2" s="394"/>
      <c r="AG2" s="394"/>
    </row>
    <row r="3" spans="1:33"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c r="AE3" s="394"/>
      <c r="AF3" s="394"/>
      <c r="AG3" s="394"/>
    </row>
    <row r="4" spans="1:33"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c r="AE4" s="394"/>
      <c r="AF4" s="394"/>
      <c r="AG4" s="394"/>
    </row>
    <row r="5" spans="1:33"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c r="AE5" s="394"/>
      <c r="AF5" s="394"/>
      <c r="AG5" s="394"/>
    </row>
    <row r="6" spans="1:33"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c r="AE6" s="394"/>
      <c r="AF6" s="394"/>
      <c r="AG6" s="394"/>
    </row>
    <row r="7" spans="1:33"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943" t="s">
        <v>674</v>
      </c>
      <c r="AG7" s="959"/>
    </row>
    <row r="8" spans="1:33"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row>
    <row r="9" spans="1:33"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row>
    <row r="10" spans="1:33" ht="30" customHeight="1">
      <c r="A10" s="394"/>
      <c r="B10" s="31"/>
      <c r="C10" s="547" t="s">
        <v>123</v>
      </c>
      <c r="D10" s="959"/>
      <c r="E10" s="524" t="s">
        <v>705</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c r="AE10" s="394"/>
      <c r="AF10" s="52" t="s">
        <v>675</v>
      </c>
      <c r="AG10" s="52" t="s">
        <v>676</v>
      </c>
    </row>
    <row r="11" spans="1:33"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c r="AE11" s="394"/>
      <c r="AF11" s="37" t="s">
        <v>706</v>
      </c>
      <c r="AG11" s="37">
        <v>25</v>
      </c>
    </row>
    <row r="12" spans="1:33" ht="29.25" customHeight="1">
      <c r="A12" s="394"/>
      <c r="B12" s="31"/>
      <c r="C12" s="550" t="s">
        <v>125</v>
      </c>
      <c r="D12" s="964"/>
      <c r="E12" s="549" t="s">
        <v>707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c r="AE12" s="394"/>
      <c r="AF12" s="37" t="s">
        <v>708</v>
      </c>
      <c r="AG12" s="37">
        <v>12</v>
      </c>
    </row>
    <row r="13" spans="1:33"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7" t="s">
        <v>709</v>
      </c>
      <c r="AG13" s="37">
        <v>12</v>
      </c>
    </row>
    <row r="14" spans="1:33" ht="15" customHeight="1">
      <c r="A14" s="394"/>
      <c r="B14" s="31"/>
      <c r="C14" s="547" t="s">
        <v>697</v>
      </c>
      <c r="D14" s="959"/>
      <c r="E14" s="544" t="s">
        <v>710</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c r="AE14" s="394"/>
      <c r="AF14" s="37" t="s">
        <v>711</v>
      </c>
      <c r="AG14" s="37">
        <v>25</v>
      </c>
    </row>
    <row r="15" spans="1:33"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c r="AE15" s="394"/>
      <c r="AF15" s="37" t="s">
        <v>712</v>
      </c>
      <c r="AG15" s="37">
        <v>12</v>
      </c>
    </row>
    <row r="16" spans="1:33"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7" t="s">
        <v>713</v>
      </c>
      <c r="AG16" s="37">
        <v>28</v>
      </c>
    </row>
    <row r="17" spans="1:33" ht="15" customHeight="1">
      <c r="A17" s="394"/>
      <c r="B17" s="31"/>
      <c r="C17" s="547" t="s">
        <v>699</v>
      </c>
      <c r="D17" s="959"/>
      <c r="E17" s="945" t="s">
        <v>714</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c r="AE17" s="394"/>
      <c r="AF17" s="37" t="s">
        <v>715</v>
      </c>
      <c r="AG17" s="37">
        <v>100</v>
      </c>
    </row>
    <row r="18" spans="1:33"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c r="AE18" s="394"/>
      <c r="AF18" s="37" t="s">
        <v>716</v>
      </c>
      <c r="AG18" s="37">
        <v>34</v>
      </c>
    </row>
    <row r="19" spans="1:33"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7" t="s">
        <v>717</v>
      </c>
      <c r="AG19" s="37">
        <v>100</v>
      </c>
    </row>
    <row r="20" spans="1:33"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7" t="s">
        <v>718</v>
      </c>
      <c r="AG20" s="37">
        <v>38</v>
      </c>
    </row>
    <row r="21" spans="1:33"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c r="AE21" s="394"/>
      <c r="AF21" s="37" t="s">
        <v>719</v>
      </c>
      <c r="AG21" s="37">
        <v>100</v>
      </c>
    </row>
    <row r="22" spans="1:33" ht="29.25" customHeight="1">
      <c r="A22" s="394"/>
      <c r="B22" s="31"/>
      <c r="C22" s="524" t="s">
        <v>720</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c r="AE22" s="394"/>
      <c r="AF22" s="37" t="s">
        <v>721</v>
      </c>
      <c r="AG22" s="37">
        <v>15</v>
      </c>
    </row>
    <row r="23" spans="1:33"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94"/>
    </row>
    <row r="24" spans="1:33"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94"/>
    </row>
    <row r="25" spans="1:33" ht="15" customHeight="1">
      <c r="A25" s="394"/>
      <c r="B25" s="31"/>
      <c r="C25" s="946" t="s">
        <v>722</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c r="AE25" s="394"/>
      <c r="AF25" s="429">
        <f>+((AG11/AG12)*AG13)+((AG14/AG15)*AG13)+(((((AG16/100)*AG17)+((AG18/100)*AG19)+((AG20/100)*AG21))*AG22)/100)</f>
        <v>65</v>
      </c>
      <c r="AG25" s="394"/>
    </row>
    <row r="26" spans="1:33"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c r="AE26" s="394"/>
      <c r="AF26" s="430"/>
      <c r="AG26" s="394"/>
    </row>
    <row r="27" spans="1:33"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c r="AE27" s="394"/>
      <c r="AF27" s="394"/>
      <c r="AG27" s="394"/>
    </row>
    <row r="28" spans="1:33"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c r="AE28" s="394"/>
      <c r="AF28" s="394"/>
      <c r="AG28" s="394"/>
    </row>
    <row r="29" spans="1:33"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c r="AE29" s="394"/>
      <c r="AF29" s="394"/>
      <c r="AG29" s="394"/>
    </row>
    <row r="30" spans="1:33"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21</v>
      </c>
      <c r="X30" s="963"/>
      <c r="Y30" s="963"/>
      <c r="Z30" s="963"/>
      <c r="AA30" s="950"/>
      <c r="AB30" s="401"/>
      <c r="AC30" s="394"/>
      <c r="AD30" s="394"/>
      <c r="AE30" s="394"/>
      <c r="AF30" s="394"/>
      <c r="AG30" s="394"/>
    </row>
    <row r="31" spans="1:33"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row>
    <row r="32" spans="1:33"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row>
    <row r="33" spans="1:33" ht="39.75" customHeight="1">
      <c r="A33" s="394"/>
      <c r="B33" s="31"/>
      <c r="C33" s="944" t="s">
        <v>723</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c r="AE33" s="394"/>
      <c r="AF33" s="394"/>
      <c r="AG33" s="394"/>
    </row>
    <row r="34" spans="1:33"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row>
    <row r="35" spans="1:33"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row>
    <row r="36" spans="1:33" ht="29.25" customHeight="1">
      <c r="A36" s="394"/>
      <c r="B36" s="31"/>
      <c r="C36" s="551" t="s">
        <v>670</v>
      </c>
      <c r="D36" s="963"/>
      <c r="E36" s="963"/>
      <c r="F36" s="963"/>
      <c r="G36" s="963"/>
      <c r="H36" s="963"/>
      <c r="I36" s="963"/>
      <c r="J36" s="963"/>
      <c r="K36" s="950"/>
      <c r="L36" s="403"/>
      <c r="M36" s="551"/>
      <c r="N36" s="963"/>
      <c r="O36" s="963"/>
      <c r="P36" s="963"/>
      <c r="Q36" s="963"/>
      <c r="R36" s="963"/>
      <c r="S36" s="963"/>
      <c r="T36" s="963"/>
      <c r="U36" s="963"/>
      <c r="V36" s="963"/>
      <c r="W36" s="963"/>
      <c r="X36" s="963"/>
      <c r="Y36" s="963"/>
      <c r="Z36" s="963"/>
      <c r="AA36" s="950"/>
      <c r="AB36" s="409"/>
      <c r="AC36" s="394"/>
      <c r="AD36" s="394"/>
      <c r="AE36" s="394"/>
      <c r="AF36" s="394"/>
      <c r="AG36" s="394"/>
    </row>
    <row r="37" spans="1:33"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row>
    <row r="38" spans="1:33"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row>
    <row r="39" spans="1:33" ht="90" customHeight="1">
      <c r="A39" s="394"/>
      <c r="B39" s="31"/>
      <c r="C39" s="552" t="s">
        <v>671</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c r="AE39" s="394"/>
      <c r="AF39" s="394"/>
      <c r="AG39" s="394"/>
    </row>
    <row r="40" spans="1:33"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row>
    <row r="41" spans="1:33" ht="15.75" customHeight="1">
      <c r="A41" s="394"/>
      <c r="B41" s="31"/>
      <c r="C41" s="539" t="s">
        <v>139</v>
      </c>
      <c r="D41" s="959"/>
      <c r="E41" s="406"/>
      <c r="F41" s="524" t="s">
        <v>34</v>
      </c>
      <c r="G41" s="950"/>
      <c r="H41" s="406"/>
      <c r="I41" s="394"/>
      <c r="J41" s="413" t="s">
        <v>140</v>
      </c>
      <c r="K41" s="524">
        <v>2</v>
      </c>
      <c r="L41" s="963"/>
      <c r="M41" s="963"/>
      <c r="N41" s="950"/>
      <c r="O41" s="406"/>
      <c r="P41" s="406"/>
      <c r="Q41" s="398" t="s">
        <v>141</v>
      </c>
      <c r="R41" s="394"/>
      <c r="S41" s="406"/>
      <c r="T41" s="406"/>
      <c r="U41" s="406"/>
      <c r="V41" s="406"/>
      <c r="W41" s="524" t="s">
        <v>20</v>
      </c>
      <c r="X41" s="963"/>
      <c r="Y41" s="963"/>
      <c r="Z41" s="963"/>
      <c r="AA41" s="950"/>
      <c r="AB41" s="405"/>
      <c r="AC41" s="394"/>
      <c r="AD41" s="394"/>
      <c r="AE41" s="394"/>
      <c r="AF41" s="394"/>
      <c r="AG41" s="394"/>
    </row>
    <row r="42" spans="1:33"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row>
    <row r="43" spans="1:33" ht="32.25" customHeight="1">
      <c r="A43" s="394"/>
      <c r="B43" s="31"/>
      <c r="C43" s="394"/>
      <c r="D43" s="413" t="s">
        <v>142</v>
      </c>
      <c r="E43" s="406"/>
      <c r="F43" s="552"/>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c r="AE43" s="394"/>
      <c r="AF43" s="394"/>
      <c r="AG43" s="394"/>
    </row>
    <row r="44" spans="1:33"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row>
    <row r="45" spans="1:33"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c r="AE45" s="394"/>
      <c r="AF45" s="394"/>
      <c r="AG45" s="394"/>
    </row>
    <row r="46" spans="1:33"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row>
    <row r="47" spans="1:33"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c r="AE47" s="394"/>
      <c r="AF47" s="394"/>
      <c r="AG47" s="394"/>
    </row>
    <row r="48" spans="1:33"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row>
    <row r="49" spans="1:33"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c r="AE49" s="394"/>
      <c r="AF49" s="394"/>
      <c r="AG49" s="394"/>
    </row>
    <row r="50" spans="1:33"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row>
    <row r="51" spans="1:33"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c r="AE51" s="394"/>
      <c r="AF51" s="394"/>
      <c r="AG51" s="394"/>
    </row>
    <row r="52" spans="1:33"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c r="AE52" s="394"/>
      <c r="AF52" s="394"/>
      <c r="AG52" s="394"/>
    </row>
    <row r="53" spans="1:33"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c r="AE53" s="417"/>
      <c r="AF53" s="417"/>
      <c r="AG53" s="417"/>
    </row>
    <row r="54" spans="1:33"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row>
    <row r="55" spans="1:33"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c r="AE55" s="421"/>
      <c r="AF55" s="421"/>
      <c r="AG55" s="421"/>
    </row>
    <row r="56" spans="1:33"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c r="AE56" s="421"/>
      <c r="AF56" s="421"/>
      <c r="AG56" s="421"/>
    </row>
    <row r="57" spans="1:33" ht="15.75" customHeight="1">
      <c r="A57" s="421"/>
      <c r="B57" s="41"/>
      <c r="C57" s="44">
        <v>2024</v>
      </c>
      <c r="D57" s="45">
        <v>45474</v>
      </c>
      <c r="E57" s="534">
        <v>45656</v>
      </c>
      <c r="F57" s="950"/>
      <c r="G57" s="46">
        <v>0.65</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c r="AE57" s="421"/>
      <c r="AF57" s="421"/>
      <c r="AG57" s="421"/>
    </row>
    <row r="58" spans="1:33" ht="15.75" customHeight="1">
      <c r="A58" s="421"/>
      <c r="B58" s="41"/>
      <c r="C58" s="44">
        <v>2025</v>
      </c>
      <c r="D58" s="45">
        <v>45658</v>
      </c>
      <c r="E58" s="534">
        <v>46021</v>
      </c>
      <c r="F58" s="950"/>
      <c r="G58" s="46">
        <v>0.85</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c r="AE58" s="421"/>
      <c r="AF58" s="421"/>
      <c r="AG58" s="421"/>
    </row>
    <row r="59" spans="1:33" ht="15.75" customHeight="1">
      <c r="A59" s="421"/>
      <c r="B59" s="41"/>
      <c r="C59" s="44">
        <v>2026</v>
      </c>
      <c r="D59" s="45">
        <v>46023</v>
      </c>
      <c r="E59" s="534">
        <v>46386</v>
      </c>
      <c r="F59" s="950"/>
      <c r="G59" s="46">
        <v>0.85</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c r="AE59" s="421"/>
      <c r="AF59" s="421"/>
      <c r="AG59" s="421"/>
    </row>
    <row r="60" spans="1:33" ht="15.75" customHeight="1">
      <c r="A60" s="421"/>
      <c r="B60" s="41"/>
      <c r="C60" s="44">
        <v>2027</v>
      </c>
      <c r="D60" s="45">
        <v>46388</v>
      </c>
      <c r="E60" s="534">
        <v>46751</v>
      </c>
      <c r="F60" s="950"/>
      <c r="G60" s="46">
        <v>0.65</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c r="AE60" s="421"/>
      <c r="AF60" s="421"/>
      <c r="AG60" s="421"/>
    </row>
    <row r="61" spans="1:33"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c r="AE61" s="421"/>
      <c r="AF61" s="421"/>
      <c r="AG61" s="421"/>
    </row>
    <row r="62" spans="1:33"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row>
    <row r="63" spans="1:33"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c r="AE63" s="394"/>
      <c r="AF63" s="394"/>
      <c r="AG63" s="394"/>
    </row>
    <row r="64" spans="1:33"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row>
    <row r="65" spans="1:33"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c r="AE65" s="394"/>
      <c r="AF65" s="394"/>
      <c r="AG65" s="394"/>
    </row>
    <row r="66" spans="1:33"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row>
    <row r="67" spans="1:33"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c r="AE67" s="394"/>
      <c r="AF67" s="394"/>
      <c r="AG67" s="394"/>
    </row>
    <row r="68" spans="1:33"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row>
    <row r="69" spans="1:33"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c r="AE69" s="394"/>
      <c r="AF69" s="394"/>
      <c r="AG69" s="394"/>
    </row>
    <row r="70" spans="1:33"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row>
    <row r="71" spans="1:33"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c r="AE71" s="394"/>
      <c r="AF71" s="394"/>
      <c r="AG71" s="394"/>
    </row>
    <row r="72" spans="1:33"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row>
    <row r="73" spans="1:33"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c r="AE73" s="394"/>
      <c r="AF73" s="394"/>
      <c r="AG73" s="394"/>
    </row>
    <row r="74" spans="1:33"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row>
    <row r="75" spans="1:33"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c r="AE75" s="394"/>
      <c r="AF75" s="394"/>
      <c r="AG75" s="394"/>
    </row>
    <row r="76" spans="1:33"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row>
    <row r="77" spans="1:33"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c r="AE77" s="394"/>
      <c r="AF77" s="394"/>
      <c r="AG77" s="394"/>
    </row>
    <row r="78" spans="1:33"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row>
    <row r="79" spans="1:33"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c r="AE79" s="394"/>
      <c r="AF79" s="394"/>
      <c r="AG79" s="394"/>
    </row>
    <row r="80" spans="1:33"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c r="AE80" s="394"/>
      <c r="AF80" s="394"/>
      <c r="AG80" s="394"/>
    </row>
    <row r="81" spans="1:33"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c r="AE81" s="394"/>
      <c r="AF81" s="394"/>
      <c r="AG81" s="394"/>
    </row>
    <row r="82" spans="1:33"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c r="AE82" s="394"/>
      <c r="AF82" s="394"/>
      <c r="AG82" s="394"/>
    </row>
    <row r="83" spans="1:33"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c r="AE83" s="394"/>
      <c r="AF83" s="394"/>
      <c r="AG83" s="394"/>
    </row>
    <row r="84" spans="1:33"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row>
    <row r="85" spans="1:33"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row>
    <row r="86" spans="1:33"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row>
    <row r="87" spans="1:33"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row>
    <row r="88" spans="1:33"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row>
    <row r="89" spans="1:33"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row>
    <row r="90" spans="1:33"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row>
    <row r="91" spans="1:33"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row>
    <row r="92" spans="1:33"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row>
    <row r="93" spans="1:33"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row>
    <row r="94" spans="1:33"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row>
    <row r="95" spans="1:33"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row>
    <row r="96" spans="1:33"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row>
    <row r="97" spans="1:33"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row>
    <row r="98" spans="1:33"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row>
    <row r="99" spans="1:33"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row>
    <row r="100" spans="1:33"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row>
    <row r="101" spans="1:33"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row>
    <row r="102" spans="1:33"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row>
    <row r="103" spans="1:33"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row>
    <row r="104" spans="1:33"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row>
    <row r="105" spans="1:33"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row>
    <row r="106" spans="1:33"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row>
    <row r="107" spans="1:33"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row>
    <row r="108" spans="1:33"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row>
    <row r="109" spans="1:33"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row>
    <row r="110" spans="1:33"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row>
    <row r="111" spans="1:33"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row>
    <row r="112" spans="1:33"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row>
    <row r="113" spans="1:33"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row>
    <row r="114" spans="1:33"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row>
    <row r="115" spans="1:33"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row>
    <row r="116" spans="1:33"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row>
    <row r="117" spans="1:33"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row>
    <row r="118" spans="1:33"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row>
    <row r="119" spans="1:33"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row>
    <row r="120" spans="1:33"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row>
    <row r="121" spans="1:33"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row>
    <row r="122" spans="1:33"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row>
    <row r="123" spans="1:33"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row>
    <row r="124" spans="1:33"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row>
    <row r="125" spans="1:33"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row>
    <row r="126" spans="1:33"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row>
    <row r="127" spans="1:33"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row>
    <row r="128" spans="1:33"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row>
    <row r="129" spans="1:33"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row>
    <row r="130" spans="1:33"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row>
    <row r="131" spans="1:33"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row>
    <row r="132" spans="1:33"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row>
    <row r="133" spans="1:33"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row>
    <row r="134" spans="1:33"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row>
    <row r="135" spans="1:33"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row>
    <row r="136" spans="1:33"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row>
    <row r="137" spans="1:33"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row>
    <row r="138" spans="1:33"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row>
    <row r="139" spans="1:33"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row>
    <row r="140" spans="1:33"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row>
    <row r="141" spans="1:33"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row>
    <row r="142" spans="1:33"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row>
    <row r="143" spans="1:33"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row>
    <row r="144" spans="1:33"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row>
    <row r="145" spans="1:33"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row>
    <row r="146" spans="1:33"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row>
    <row r="147" spans="1:33"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row>
    <row r="148" spans="1:33"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row>
    <row r="149" spans="1:33"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row>
    <row r="150" spans="1:33"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row>
    <row r="151" spans="1:33"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row>
    <row r="152" spans="1:33"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row>
    <row r="153" spans="1:33"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row>
    <row r="154" spans="1:33"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row>
    <row r="155" spans="1:33"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row>
    <row r="156" spans="1:33"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row>
    <row r="157" spans="1:33"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row>
    <row r="158" spans="1:33"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row>
    <row r="159" spans="1:33"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row>
    <row r="160" spans="1:33"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row>
    <row r="161" spans="1:33"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row>
    <row r="162" spans="1:33"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row>
    <row r="163" spans="1:33"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row>
    <row r="164" spans="1:33"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row>
    <row r="165" spans="1:33"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1:33"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row>
    <row r="167" spans="1:33"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row>
    <row r="168" spans="1:33"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row>
    <row r="169" spans="1:33"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row>
    <row r="170" spans="1:33"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row>
    <row r="171" spans="1:33"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row>
    <row r="172" spans="1:33"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row>
    <row r="173" spans="1:33"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row>
    <row r="174" spans="1:33"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row>
    <row r="175" spans="1:33"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row>
    <row r="176" spans="1:33"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row>
    <row r="177" spans="1:33"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row>
    <row r="178" spans="1:33"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row>
    <row r="179" spans="1:33"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row>
    <row r="180" spans="1:33"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row>
    <row r="181" spans="1:33"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row>
    <row r="182" spans="1:33"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row>
    <row r="183" spans="1:33"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row>
    <row r="184" spans="1:33"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row>
    <row r="185" spans="1:33"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row>
    <row r="186" spans="1:33"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row>
    <row r="187" spans="1:33"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row>
    <row r="188" spans="1:33"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row>
    <row r="189" spans="1:33"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row>
    <row r="190" spans="1:33"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row>
    <row r="191" spans="1:33"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row>
    <row r="192" spans="1:33"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row>
    <row r="193" spans="1:33"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row>
    <row r="194" spans="1:33"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row>
    <row r="195" spans="1:33"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row>
    <row r="196" spans="1:33"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row>
    <row r="197" spans="1:33"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row>
    <row r="198" spans="1:33"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row>
    <row r="199" spans="1:33"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row>
    <row r="200" spans="1:33"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row>
    <row r="201" spans="1:33"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row>
    <row r="202" spans="1:33"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row>
    <row r="203" spans="1:33"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row>
    <row r="204" spans="1:33"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row>
    <row r="205" spans="1:33"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row>
    <row r="206" spans="1:33"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row>
    <row r="207" spans="1:33"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row>
    <row r="208" spans="1:33"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row>
    <row r="209" spans="1:33"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row>
    <row r="210" spans="1:33"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row>
    <row r="211" spans="1:33"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row>
    <row r="212" spans="1:33"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row>
    <row r="213" spans="1:33"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row>
    <row r="214" spans="1:33"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row>
    <row r="215" spans="1:33"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row>
    <row r="216" spans="1:33"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row>
    <row r="217" spans="1:33"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row>
    <row r="218" spans="1:33"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row>
    <row r="219" spans="1:33"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row>
    <row r="220" spans="1:33"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row>
    <row r="221" spans="1:33"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row>
    <row r="222" spans="1:33"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row>
    <row r="223" spans="1:33"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row>
    <row r="224" spans="1:33"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row>
    <row r="225" spans="1:33"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row>
    <row r="226" spans="1:33"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row>
    <row r="227" spans="1:33"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row>
    <row r="228" spans="1:33"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row>
    <row r="229" spans="1:33"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row>
    <row r="230" spans="1:33"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row>
    <row r="231" spans="1:33"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row>
    <row r="232" spans="1:33"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row>
    <row r="233" spans="1:33"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row>
    <row r="234" spans="1:33"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row>
    <row r="235" spans="1:33"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row>
    <row r="236" spans="1:33"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row>
    <row r="237" spans="1:33"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row>
    <row r="238" spans="1:33"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row>
    <row r="239" spans="1:33"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row>
    <row r="240" spans="1:33"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row>
    <row r="241" spans="1:33"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row>
    <row r="242" spans="1:33"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row>
    <row r="243" spans="1:33"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row>
    <row r="244" spans="1:33"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row>
    <row r="245" spans="1:33"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row>
    <row r="246" spans="1:33"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row>
    <row r="247" spans="1:33"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row>
    <row r="248" spans="1:33"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row>
    <row r="249" spans="1:33"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row>
    <row r="250" spans="1:33"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row>
    <row r="251" spans="1:33"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row>
    <row r="252" spans="1:33"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row>
    <row r="253" spans="1:33"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row>
    <row r="254" spans="1:33"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row>
    <row r="255" spans="1:33"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row>
    <row r="256" spans="1:33"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row>
    <row r="257" spans="1:33"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row>
    <row r="258" spans="1:33"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row>
    <row r="259" spans="1:33"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row>
    <row r="260" spans="1:33"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row>
    <row r="261" spans="1:33"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row>
    <row r="262" spans="1:33"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row>
    <row r="263" spans="1:33"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row>
    <row r="264" spans="1:33"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row>
    <row r="265" spans="1:33"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row>
    <row r="266" spans="1:33"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row>
    <row r="267" spans="1:33"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row>
    <row r="268" spans="1:33"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row>
    <row r="269" spans="1:33"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row>
    <row r="270" spans="1:33"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row>
    <row r="271" spans="1:33"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row>
    <row r="272" spans="1:33"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row>
    <row r="273" spans="1:33"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row>
    <row r="274" spans="1:33"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row>
    <row r="275" spans="1:33"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row>
    <row r="276" spans="1:33"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row>
    <row r="277" spans="1:33"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row>
    <row r="278" spans="1:33"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row>
    <row r="279" spans="1:33"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row>
    <row r="280" spans="1:33"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row>
    <row r="281" spans="1:33"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row>
    <row r="282" spans="1:33"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row>
    <row r="283" spans="1:33"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row>
    <row r="284" spans="1:33"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row>
    <row r="285" spans="1:33"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row>
    <row r="286" spans="1:33"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row>
    <row r="287" spans="1:33"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row>
    <row r="288" spans="1:33"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row>
    <row r="289" spans="1:33"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row>
    <row r="290" spans="1:33"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row>
    <row r="291" spans="1:33"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row>
    <row r="292" spans="1:33"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row>
    <row r="293" spans="1:33"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row>
    <row r="294" spans="1:33"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row>
    <row r="295" spans="1:33"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row>
    <row r="296" spans="1:33"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row>
    <row r="297" spans="1:33"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row>
    <row r="298" spans="1:33"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row>
    <row r="299" spans="1:33"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row>
    <row r="300" spans="1:33"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row>
    <row r="301" spans="1:33"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row>
    <row r="302" spans="1:33"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row>
    <row r="303" spans="1:33"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row>
    <row r="304" spans="1:33"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row>
    <row r="305" spans="1:33"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row>
    <row r="306" spans="1:33"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row>
    <row r="307" spans="1:33"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row>
    <row r="308" spans="1:33"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row>
    <row r="309" spans="1:33"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row>
    <row r="310" spans="1:33"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row>
    <row r="311" spans="1:33"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row>
    <row r="312" spans="1:33"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row>
    <row r="313" spans="1:33"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row>
    <row r="314" spans="1:33"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row>
    <row r="315" spans="1:33"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row>
    <row r="316" spans="1:33"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row>
    <row r="317" spans="1:33"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row>
    <row r="318" spans="1:33"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row>
    <row r="319" spans="1:33"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row>
    <row r="320" spans="1:33"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row>
    <row r="321" spans="1:33"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row>
    <row r="322" spans="1:33"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row>
    <row r="323" spans="1:33"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row>
    <row r="324" spans="1:33"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row>
    <row r="325" spans="1:33"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row>
    <row r="326" spans="1:33"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row>
    <row r="327" spans="1:33"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row>
    <row r="328" spans="1:33"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row>
    <row r="329" spans="1:33"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row>
    <row r="330" spans="1:33"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row>
    <row r="331" spans="1:33"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row>
    <row r="332" spans="1:33"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row>
    <row r="333" spans="1:33"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row>
    <row r="334" spans="1:33"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row>
    <row r="335" spans="1:33"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row>
    <row r="336" spans="1:33"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row>
    <row r="337" spans="1:33"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row>
    <row r="338" spans="1:33"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row>
    <row r="339" spans="1:33"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row>
    <row r="340" spans="1:33"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row>
    <row r="341" spans="1:33"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row>
    <row r="342" spans="1:33"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row>
    <row r="343" spans="1:33"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row>
    <row r="344" spans="1:33"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row>
    <row r="345" spans="1:33"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row>
    <row r="346" spans="1:33"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row>
    <row r="347" spans="1:33"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row>
    <row r="348" spans="1:33"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row>
    <row r="349" spans="1:33"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row>
    <row r="350" spans="1:33"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row>
    <row r="351" spans="1:33"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row>
    <row r="352" spans="1:33"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row>
    <row r="353" spans="1:33"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row>
    <row r="354" spans="1:33"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row>
    <row r="355" spans="1:33"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row>
    <row r="356" spans="1:33"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row>
    <row r="357" spans="1:33"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row>
    <row r="358" spans="1:33"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row>
    <row r="359" spans="1:33"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row>
    <row r="360" spans="1:33"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row>
    <row r="361" spans="1:33"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row>
    <row r="362" spans="1:33"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row>
    <row r="363" spans="1:33"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row>
    <row r="364" spans="1:33"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row>
    <row r="365" spans="1:33"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row>
    <row r="366" spans="1:33"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row>
    <row r="367" spans="1:33"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row>
    <row r="368" spans="1:33"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row>
    <row r="369" spans="1:33"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row>
    <row r="370" spans="1:33"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row>
    <row r="371" spans="1:33"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row>
    <row r="372" spans="1:33"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row>
    <row r="373" spans="1:33"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row>
    <row r="374" spans="1:33"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row>
    <row r="375" spans="1:33"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row>
    <row r="376" spans="1:33"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row>
    <row r="377" spans="1:33"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row>
    <row r="378" spans="1:33"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row>
    <row r="379" spans="1:33"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row>
    <row r="380" spans="1:33"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row>
    <row r="381" spans="1:33"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row>
    <row r="382" spans="1:33"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row>
    <row r="383" spans="1:33"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row>
    <row r="384" spans="1:33"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row>
    <row r="385" spans="1:33"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row>
    <row r="386" spans="1:33"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row>
    <row r="387" spans="1:33"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row>
    <row r="388" spans="1:33"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row>
    <row r="389" spans="1:33"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row>
    <row r="390" spans="1:33"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row>
    <row r="391" spans="1:33"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row>
    <row r="392" spans="1:33"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row>
    <row r="393" spans="1:33"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row>
    <row r="394" spans="1:33"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row>
    <row r="395" spans="1:33"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row>
    <row r="396" spans="1:33"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row>
    <row r="397" spans="1:33"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row>
    <row r="398" spans="1:33"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row>
    <row r="399" spans="1:33"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row>
    <row r="400" spans="1:33"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row>
    <row r="401" spans="1:33"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row>
    <row r="402" spans="1:33"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row>
    <row r="403" spans="1:33"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row>
    <row r="404" spans="1:33"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row>
    <row r="405" spans="1:33"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row>
    <row r="406" spans="1:33"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row>
    <row r="407" spans="1:33"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row>
    <row r="408" spans="1:33"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row>
    <row r="409" spans="1:33"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row>
    <row r="410" spans="1:33"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row>
    <row r="411" spans="1:33"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row>
    <row r="412" spans="1:33"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row>
    <row r="413" spans="1:33"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row>
    <row r="414" spans="1:33"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row>
    <row r="415" spans="1:33"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row>
    <row r="416" spans="1:33"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row>
    <row r="417" spans="1:33"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row>
    <row r="418" spans="1:33"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row>
    <row r="419" spans="1:33"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row>
    <row r="420" spans="1:33"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row>
    <row r="421" spans="1:33"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row>
    <row r="422" spans="1:33"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row>
    <row r="423" spans="1:33"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row>
    <row r="424" spans="1:33"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row>
    <row r="425" spans="1:33"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row>
    <row r="426" spans="1:33"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row>
    <row r="427" spans="1:33"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row>
    <row r="428" spans="1:33"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row>
    <row r="429" spans="1:33"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row>
    <row r="430" spans="1:33"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row>
    <row r="431" spans="1:33"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row>
    <row r="432" spans="1:33"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row>
    <row r="433" spans="1:33"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row>
    <row r="434" spans="1:33"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row>
    <row r="435" spans="1:33"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row>
    <row r="436" spans="1:33"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row>
    <row r="437" spans="1:33"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row>
    <row r="438" spans="1:33"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row>
    <row r="439" spans="1:33"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row>
    <row r="440" spans="1:33"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row>
    <row r="441" spans="1:33"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row>
    <row r="442" spans="1:33"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row>
    <row r="443" spans="1:33"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row>
    <row r="444" spans="1:33"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row>
    <row r="445" spans="1:33"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row>
    <row r="446" spans="1:33"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row>
    <row r="447" spans="1:33"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row>
    <row r="448" spans="1:33"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row>
    <row r="449" spans="1:33"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row>
    <row r="450" spans="1:33"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row>
    <row r="451" spans="1:33"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row>
    <row r="452" spans="1:33"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row>
    <row r="453" spans="1:33"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row>
    <row r="454" spans="1:33"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row>
    <row r="455" spans="1:33"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row>
    <row r="456" spans="1:33"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row>
    <row r="457" spans="1:33"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row>
    <row r="458" spans="1:33"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row>
    <row r="459" spans="1:33"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row>
    <row r="460" spans="1:33"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row>
    <row r="461" spans="1:33"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row>
    <row r="462" spans="1:33"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row>
    <row r="463" spans="1:33"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row>
    <row r="464" spans="1:33"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row>
    <row r="465" spans="1:33"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row>
    <row r="466" spans="1:33"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row>
    <row r="467" spans="1:33"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row>
    <row r="468" spans="1:33"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row>
    <row r="469" spans="1:33"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row>
    <row r="470" spans="1:33"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row>
    <row r="471" spans="1:33"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row>
    <row r="472" spans="1:33"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row>
    <row r="473" spans="1:33"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row>
    <row r="474" spans="1:33"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row>
    <row r="475" spans="1:33"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row>
    <row r="476" spans="1:33"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row>
    <row r="477" spans="1:33"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row>
    <row r="478" spans="1:33"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row>
    <row r="479" spans="1:33"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row>
    <row r="480" spans="1:33"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row>
    <row r="481" spans="1:33"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row>
    <row r="482" spans="1:33"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row>
    <row r="483" spans="1:33"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row>
    <row r="484" spans="1:33"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row>
    <row r="485" spans="1:33"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row>
    <row r="486" spans="1:33"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row>
    <row r="487" spans="1:33"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row>
    <row r="488" spans="1:33"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row>
    <row r="489" spans="1:33"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row>
    <row r="490" spans="1:33"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row>
    <row r="491" spans="1:33"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row>
    <row r="492" spans="1:33"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row>
    <row r="493" spans="1:33"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row>
    <row r="494" spans="1:33"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row>
    <row r="495" spans="1:33"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row>
    <row r="496" spans="1:33"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row>
    <row r="497" spans="1:33"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row>
    <row r="498" spans="1:33"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row>
    <row r="499" spans="1:33"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row>
    <row r="500" spans="1:33"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row>
    <row r="501" spans="1:33"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row>
    <row r="502" spans="1:33"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row>
    <row r="503" spans="1:33"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row>
    <row r="504" spans="1:33"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row>
    <row r="505" spans="1:33"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row>
    <row r="506" spans="1:33"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row>
    <row r="507" spans="1:33"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row>
    <row r="508" spans="1:33"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row>
    <row r="509" spans="1:33"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row>
    <row r="510" spans="1:33"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row>
    <row r="511" spans="1:33"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row>
    <row r="512" spans="1:33"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row>
    <row r="513" spans="1:33"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row>
    <row r="514" spans="1:33"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row>
    <row r="515" spans="1:33"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row>
    <row r="516" spans="1:33"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row>
    <row r="517" spans="1:33"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row>
    <row r="518" spans="1:33"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row>
    <row r="519" spans="1:33"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row>
    <row r="520" spans="1:33"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row>
    <row r="521" spans="1:33"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row>
    <row r="522" spans="1:33"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row>
    <row r="523" spans="1:33"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row>
    <row r="524" spans="1:33"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row>
    <row r="525" spans="1:33"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row>
    <row r="526" spans="1:33"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row>
    <row r="527" spans="1:33"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row>
    <row r="528" spans="1:33"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row>
    <row r="529" spans="1:33"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row>
    <row r="530" spans="1:33"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row>
    <row r="531" spans="1:33"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row>
    <row r="532" spans="1:33"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row>
    <row r="533" spans="1:33"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row>
    <row r="534" spans="1:33"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row>
    <row r="535" spans="1:33"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row>
    <row r="536" spans="1:33"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row>
    <row r="537" spans="1:33"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row>
    <row r="538" spans="1:33"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row>
    <row r="539" spans="1:33"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row>
    <row r="540" spans="1:33"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row>
    <row r="541" spans="1:33"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row>
    <row r="542" spans="1:33"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row>
    <row r="543" spans="1:33"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row>
    <row r="544" spans="1:33"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row>
    <row r="545" spans="1:33"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row>
    <row r="546" spans="1:33"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row>
    <row r="547" spans="1:33"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row>
    <row r="548" spans="1:33"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row>
    <row r="549" spans="1:33"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row>
    <row r="550" spans="1:33"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row>
    <row r="551" spans="1:33"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row>
    <row r="552" spans="1:33"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row>
    <row r="553" spans="1:33"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row>
    <row r="554" spans="1:33"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row>
    <row r="555" spans="1:33"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row>
    <row r="556" spans="1:33"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row>
    <row r="557" spans="1:33"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row>
    <row r="558" spans="1:33"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row>
    <row r="559" spans="1:33"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row>
    <row r="560" spans="1:33"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row>
    <row r="561" spans="1:33"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row>
    <row r="562" spans="1:33"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row>
    <row r="563" spans="1:33"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row>
    <row r="564" spans="1:33"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row>
    <row r="565" spans="1:33"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row>
    <row r="566" spans="1:33"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row>
    <row r="567" spans="1:33"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row>
    <row r="568" spans="1:33"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row>
    <row r="569" spans="1:33"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row>
    <row r="570" spans="1:33"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row>
    <row r="571" spans="1:33"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row>
    <row r="572" spans="1:33"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row>
    <row r="573" spans="1:33"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row>
    <row r="574" spans="1:33"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row>
    <row r="575" spans="1:33"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row>
    <row r="576" spans="1:33"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row>
    <row r="577" spans="1:33"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row>
    <row r="578" spans="1:33"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row>
    <row r="579" spans="1:33"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row>
    <row r="580" spans="1:33"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row>
    <row r="581" spans="1:33"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row>
    <row r="582" spans="1:33"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row>
    <row r="583" spans="1:33"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row>
    <row r="584" spans="1:33"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row>
    <row r="585" spans="1:33"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row>
    <row r="586" spans="1:33"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row>
    <row r="587" spans="1:33"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row>
    <row r="588" spans="1:33"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row>
    <row r="589" spans="1:33"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row>
    <row r="590" spans="1:33"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row>
    <row r="591" spans="1:33"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row>
    <row r="592" spans="1:33"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row>
    <row r="593" spans="1:33"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row>
    <row r="594" spans="1:33"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row>
    <row r="595" spans="1:33"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row>
    <row r="596" spans="1:33"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row>
    <row r="597" spans="1:33"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row>
    <row r="598" spans="1:33"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row>
    <row r="599" spans="1:33"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row>
    <row r="600" spans="1:33"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row>
    <row r="601" spans="1:33"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row>
    <row r="602" spans="1:33"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row>
    <row r="603" spans="1:33"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row>
    <row r="604" spans="1:33"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row>
    <row r="605" spans="1:33"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row>
    <row r="606" spans="1:33"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row>
    <row r="607" spans="1:33"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row>
    <row r="608" spans="1:33"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row>
    <row r="609" spans="1:33"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row>
    <row r="610" spans="1:33"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row>
    <row r="611" spans="1:33"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row>
    <row r="612" spans="1:33"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row>
    <row r="613" spans="1:33"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row>
    <row r="614" spans="1:33"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row>
    <row r="615" spans="1:33"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row>
    <row r="616" spans="1:33"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row>
    <row r="617" spans="1:33"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row>
    <row r="618" spans="1:33"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row>
    <row r="619" spans="1:33"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row>
    <row r="620" spans="1:33"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row>
    <row r="621" spans="1:33"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row>
    <row r="622" spans="1:33"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row>
    <row r="623" spans="1:33"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row>
    <row r="624" spans="1:33"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row>
    <row r="625" spans="1:33"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row>
    <row r="626" spans="1:33"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row>
    <row r="627" spans="1:33"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row>
    <row r="628" spans="1:33"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row>
    <row r="629" spans="1:33"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row>
    <row r="630" spans="1:33"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row>
    <row r="631" spans="1:33"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row>
    <row r="632" spans="1:33"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row>
    <row r="633" spans="1:33"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row>
    <row r="634" spans="1:33"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row>
    <row r="635" spans="1:33"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row>
    <row r="636" spans="1:33"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row>
    <row r="637" spans="1:33"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row>
    <row r="638" spans="1:33"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row>
    <row r="639" spans="1:33"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row>
    <row r="640" spans="1:33"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row>
    <row r="641" spans="1:33"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row>
    <row r="642" spans="1:33"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row>
    <row r="643" spans="1:33"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row>
    <row r="644" spans="1:33"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row>
    <row r="645" spans="1:33"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row>
    <row r="646" spans="1:33"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row>
    <row r="647" spans="1:33"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row>
    <row r="648" spans="1:33"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row>
    <row r="649" spans="1:33"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row>
    <row r="650" spans="1:33"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row>
    <row r="651" spans="1:33"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row>
    <row r="652" spans="1:33"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row>
    <row r="653" spans="1:33"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row>
    <row r="654" spans="1:33"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row>
    <row r="655" spans="1:33"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row>
    <row r="656" spans="1:33"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row>
    <row r="657" spans="1:33"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row>
    <row r="658" spans="1:33"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row>
    <row r="659" spans="1:33"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row>
    <row r="660" spans="1:33"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row>
    <row r="661" spans="1:33"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row>
    <row r="662" spans="1:33"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row>
    <row r="663" spans="1:33"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row>
    <row r="664" spans="1:33"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row>
    <row r="665" spans="1:33"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row>
    <row r="666" spans="1:33"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row>
    <row r="667" spans="1:33"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row>
    <row r="668" spans="1:33"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row>
    <row r="669" spans="1:33"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row>
    <row r="670" spans="1:33"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row>
    <row r="671" spans="1:33"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row>
    <row r="672" spans="1:33"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row>
    <row r="673" spans="1:33"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row>
    <row r="674" spans="1:33"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row>
    <row r="675" spans="1:33"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row>
    <row r="676" spans="1:33"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row>
    <row r="677" spans="1:33"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row>
    <row r="678" spans="1:33"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row>
    <row r="679" spans="1:33"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row>
    <row r="680" spans="1:33"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row>
    <row r="681" spans="1:33"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row>
    <row r="682" spans="1:33"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row>
    <row r="683" spans="1:33"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row>
    <row r="684" spans="1:33"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row>
    <row r="685" spans="1:33"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row>
    <row r="686" spans="1:33"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row>
    <row r="687" spans="1:33"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row>
    <row r="688" spans="1:33"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row>
    <row r="689" spans="1:33"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row>
    <row r="690" spans="1:33"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row>
    <row r="691" spans="1:33"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row>
    <row r="692" spans="1:33"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row>
    <row r="693" spans="1:33"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row>
    <row r="694" spans="1:33"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row>
    <row r="695" spans="1:33"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row>
    <row r="696" spans="1:33"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row>
    <row r="697" spans="1:33"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row>
    <row r="698" spans="1:33"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row>
    <row r="699" spans="1:33"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row>
    <row r="700" spans="1:33"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row>
    <row r="701" spans="1:33"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row>
    <row r="702" spans="1:33"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row>
    <row r="703" spans="1:33"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row>
    <row r="704" spans="1:33"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row>
    <row r="705" spans="1:33"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row>
    <row r="706" spans="1:33"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row>
    <row r="707" spans="1:33"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row>
    <row r="708" spans="1:33"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row>
    <row r="709" spans="1:33"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row>
    <row r="710" spans="1:33"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row>
    <row r="711" spans="1:33"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row>
    <row r="712" spans="1:33"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row>
    <row r="713" spans="1:33"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row>
    <row r="714" spans="1:33"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row>
    <row r="715" spans="1:33"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row>
    <row r="716" spans="1:33"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row>
    <row r="717" spans="1:33"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row>
    <row r="718" spans="1:33"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row>
    <row r="719" spans="1:33"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row>
    <row r="720" spans="1:33"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row>
    <row r="721" spans="1:33"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row>
    <row r="722" spans="1:33"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row>
    <row r="723" spans="1:33"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row>
    <row r="724" spans="1:33"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row>
    <row r="725" spans="1:33"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row>
    <row r="726" spans="1:33"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row>
    <row r="727" spans="1:33"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row>
    <row r="728" spans="1:33"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row>
    <row r="729" spans="1:33"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row>
    <row r="730" spans="1:33"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row>
    <row r="731" spans="1:33"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row>
    <row r="732" spans="1:33"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row>
    <row r="733" spans="1:33"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row>
    <row r="734" spans="1:33"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row>
    <row r="735" spans="1:33"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row>
    <row r="736" spans="1:33"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row>
    <row r="737" spans="1:33"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row>
    <row r="738" spans="1:33"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row>
    <row r="739" spans="1:33"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row>
    <row r="740" spans="1:33"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row>
    <row r="741" spans="1:33"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row>
    <row r="742" spans="1:33"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row>
    <row r="743" spans="1:33"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row>
    <row r="744" spans="1:33"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row>
    <row r="745" spans="1:33"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row>
    <row r="746" spans="1:33"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row>
    <row r="747" spans="1:33"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row>
    <row r="748" spans="1:33"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row>
    <row r="749" spans="1:33"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row>
    <row r="750" spans="1:33"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row>
    <row r="751" spans="1:33"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row>
    <row r="752" spans="1:33"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row>
    <row r="753" spans="1:33"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row>
    <row r="754" spans="1:33"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row>
    <row r="755" spans="1:33"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row>
    <row r="756" spans="1:33"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row>
    <row r="757" spans="1:33"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row>
    <row r="758" spans="1:33"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row>
    <row r="759" spans="1:33"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row>
    <row r="760" spans="1:33"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row>
    <row r="761" spans="1:33"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row>
    <row r="762" spans="1:33"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row>
    <row r="763" spans="1:33"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row>
    <row r="764" spans="1:33"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row>
    <row r="765" spans="1:33"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row>
    <row r="766" spans="1:33"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row>
    <row r="767" spans="1:33"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row>
    <row r="768" spans="1:33"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row>
    <row r="769" spans="1:33"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row>
    <row r="770" spans="1:33"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row>
    <row r="771" spans="1:33"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row>
    <row r="772" spans="1:33"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row>
    <row r="773" spans="1:33"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row>
    <row r="774" spans="1:33"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row>
    <row r="775" spans="1:33"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row>
    <row r="776" spans="1:33"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row>
    <row r="777" spans="1:33"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row>
    <row r="778" spans="1:33"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row>
    <row r="779" spans="1:33"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row>
    <row r="780" spans="1:33"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row>
    <row r="781" spans="1:33"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row>
    <row r="782" spans="1:33"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row>
    <row r="783" spans="1:33"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row>
    <row r="784" spans="1:33"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row>
    <row r="785" spans="1:33"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row>
    <row r="786" spans="1:33"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row>
    <row r="787" spans="1:33"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row>
    <row r="788" spans="1:33"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row>
    <row r="789" spans="1:33"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row>
    <row r="790" spans="1:33"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row>
    <row r="791" spans="1:33"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row>
    <row r="792" spans="1:33"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row>
    <row r="793" spans="1:33"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row>
    <row r="794" spans="1:33"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row>
    <row r="795" spans="1:33"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row>
    <row r="796" spans="1:33"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row>
    <row r="797" spans="1:33"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row>
    <row r="798" spans="1:33"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row>
    <row r="799" spans="1:33"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row>
    <row r="800" spans="1:33"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row>
    <row r="801" spans="1:33"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row>
    <row r="802" spans="1:33"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row>
    <row r="803" spans="1:33"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row>
    <row r="804" spans="1:33"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row>
    <row r="805" spans="1:33"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row>
    <row r="806" spans="1:33"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row>
    <row r="807" spans="1:33"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row>
    <row r="808" spans="1:33"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row>
    <row r="809" spans="1:33"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row>
    <row r="810" spans="1:33"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row>
    <row r="811" spans="1:33"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row>
    <row r="812" spans="1:33"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row>
    <row r="813" spans="1:33"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row>
    <row r="814" spans="1:33"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row>
    <row r="815" spans="1:33"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row>
    <row r="816" spans="1:33"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row>
    <row r="817" spans="1:33"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row>
    <row r="818" spans="1:33"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row>
    <row r="819" spans="1:33"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row>
    <row r="820" spans="1:33"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row>
    <row r="821" spans="1:33"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row>
    <row r="822" spans="1:33"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row>
    <row r="823" spans="1:33"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row>
    <row r="824" spans="1:33"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row>
    <row r="825" spans="1:33"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row>
    <row r="826" spans="1:33"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row>
    <row r="827" spans="1:33"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row>
    <row r="828" spans="1:33"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row>
    <row r="829" spans="1:33"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row>
    <row r="830" spans="1:33"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row>
    <row r="831" spans="1:33"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row>
    <row r="832" spans="1:33"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row>
    <row r="833" spans="1:33"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row>
    <row r="834" spans="1:33"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row>
    <row r="835" spans="1:33"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row>
    <row r="836" spans="1:33"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row>
    <row r="837" spans="1:33"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row>
    <row r="838" spans="1:33"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row>
    <row r="839" spans="1:33"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row>
    <row r="840" spans="1:33"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row>
    <row r="841" spans="1:33"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row>
    <row r="842" spans="1:33"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row>
    <row r="843" spans="1:33"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row>
    <row r="844" spans="1:33"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row>
    <row r="845" spans="1:33"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row>
    <row r="846" spans="1:33"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row>
    <row r="847" spans="1:33"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row>
    <row r="848" spans="1:33"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row>
    <row r="849" spans="1:33"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row>
    <row r="850" spans="1:33"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row>
    <row r="851" spans="1:33"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row>
    <row r="852" spans="1:33"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row>
    <row r="853" spans="1:33"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row>
    <row r="854" spans="1:33"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row>
    <row r="855" spans="1:33"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row>
    <row r="856" spans="1:33"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row>
    <row r="857" spans="1:33"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row>
    <row r="858" spans="1:33"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row>
    <row r="859" spans="1:33"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row>
    <row r="860" spans="1:33"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row>
    <row r="861" spans="1:33"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row>
    <row r="862" spans="1:33"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row>
    <row r="863" spans="1:33"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row>
    <row r="864" spans="1:33"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row>
    <row r="865" spans="1:33"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row>
    <row r="866" spans="1:33"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row>
    <row r="867" spans="1:33"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row>
    <row r="868" spans="1:33"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row>
    <row r="869" spans="1:33"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row>
    <row r="870" spans="1:33"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row>
    <row r="871" spans="1:33"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row>
    <row r="872" spans="1:33"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row>
    <row r="873" spans="1:33"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row>
    <row r="874" spans="1:33"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row>
    <row r="875" spans="1:33"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row>
    <row r="876" spans="1:33"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row>
    <row r="877" spans="1:33"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row>
    <row r="878" spans="1:33"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row>
    <row r="879" spans="1:33"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row>
    <row r="880" spans="1:33"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row>
    <row r="881" spans="1:33"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row>
    <row r="882" spans="1:33"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row>
    <row r="883" spans="1:33"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row>
    <row r="884" spans="1:33"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row>
    <row r="885" spans="1:33"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row>
    <row r="886" spans="1:33"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row>
    <row r="887" spans="1:33"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row>
    <row r="888" spans="1:33"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row>
    <row r="889" spans="1:33"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row>
    <row r="890" spans="1:33"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row>
    <row r="891" spans="1:33"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row>
    <row r="892" spans="1:33"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row>
    <row r="893" spans="1:33"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row>
    <row r="894" spans="1:33"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row>
    <row r="895" spans="1:33"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row>
    <row r="896" spans="1:33"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row>
    <row r="897" spans="1:33"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row>
    <row r="898" spans="1:33"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row>
    <row r="899" spans="1:33"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row>
    <row r="900" spans="1:33"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row>
    <row r="901" spans="1:33"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row>
    <row r="902" spans="1:33"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row>
    <row r="903" spans="1:33"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row>
    <row r="904" spans="1:33"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row>
    <row r="905" spans="1:33"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row>
    <row r="906" spans="1:33"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row>
    <row r="907" spans="1:33"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row>
    <row r="908" spans="1:33"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row>
    <row r="909" spans="1:33"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row>
    <row r="910" spans="1:33"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row>
    <row r="911" spans="1:33"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row>
    <row r="912" spans="1:33"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row>
    <row r="913" spans="1:33"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row>
    <row r="914" spans="1:33"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row>
    <row r="915" spans="1:33"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row>
    <row r="916" spans="1:33"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row>
    <row r="917" spans="1:33"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row>
    <row r="918" spans="1:33"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row>
    <row r="919" spans="1:33"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row>
    <row r="920" spans="1:33"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row>
    <row r="921" spans="1:33"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row>
    <row r="922" spans="1:33"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row>
    <row r="923" spans="1:33"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row>
    <row r="924" spans="1:33"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row>
    <row r="925" spans="1:33"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row>
    <row r="926" spans="1:33"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row>
    <row r="927" spans="1:33"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row>
    <row r="928" spans="1:33"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row>
    <row r="929" spans="1:33"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row>
    <row r="930" spans="1:33"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row>
    <row r="931" spans="1:33"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row>
    <row r="932" spans="1:33"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row>
    <row r="933" spans="1:33"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row>
    <row r="934" spans="1:33"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row>
    <row r="935" spans="1:33"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row>
    <row r="936" spans="1:33"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row>
    <row r="937" spans="1:33"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row>
    <row r="938" spans="1:33"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row>
    <row r="939" spans="1:33"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row>
    <row r="940" spans="1:33"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row>
    <row r="941" spans="1:33"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row>
    <row r="942" spans="1:33"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row>
    <row r="943" spans="1:33"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row>
    <row r="944" spans="1:33"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row>
    <row r="945" spans="1:33"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row>
    <row r="946" spans="1:33"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row>
    <row r="947" spans="1:33"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row>
    <row r="948" spans="1:33"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row>
    <row r="949" spans="1:33"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row>
    <row r="950" spans="1:33"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row>
    <row r="951" spans="1:33"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row>
    <row r="952" spans="1:33"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row>
    <row r="953" spans="1:33"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row>
    <row r="954" spans="1:33"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row>
    <row r="955" spans="1:33"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row>
    <row r="956" spans="1:33"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row>
    <row r="957" spans="1:33"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row>
    <row r="958" spans="1:33"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row>
    <row r="959" spans="1:33"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row>
    <row r="960" spans="1:33"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row>
    <row r="961" spans="1:33"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row>
    <row r="962" spans="1:33"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row>
    <row r="963" spans="1:33"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row>
    <row r="964" spans="1:33"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row>
    <row r="965" spans="1:33"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row>
    <row r="966" spans="1:33"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row>
    <row r="967" spans="1:33"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row>
    <row r="968" spans="1:33"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row>
    <row r="969" spans="1:33"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row>
    <row r="970" spans="1:33"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row>
    <row r="971" spans="1:33"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row>
    <row r="972" spans="1:33"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row>
    <row r="973" spans="1:33"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row>
    <row r="974" spans="1:33"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row>
    <row r="975" spans="1:33"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row>
    <row r="976" spans="1:33"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row>
    <row r="977" spans="1:33"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row>
    <row r="978" spans="1:33"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row>
    <row r="979" spans="1:33"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row>
    <row r="980" spans="1:33"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row>
    <row r="981" spans="1:33"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row>
    <row r="982" spans="1:33"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row>
    <row r="983" spans="1:33"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row>
    <row r="984" spans="1:33"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row>
    <row r="985" spans="1:33"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row>
    <row r="986" spans="1:33"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row>
    <row r="987" spans="1:33"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row>
    <row r="988" spans="1:33"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row>
    <row r="989" spans="1:33"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row>
    <row r="990" spans="1:33"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row>
    <row r="991" spans="1:33"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row>
    <row r="992" spans="1:33"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row>
    <row r="993" spans="1:33"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row>
    <row r="994" spans="1:33"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row>
    <row r="995" spans="1:33"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row>
    <row r="996" spans="1:33"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row>
    <row r="997" spans="1:33"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row>
    <row r="998" spans="1:33"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row>
    <row r="999" spans="1:33"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row>
    <row r="1000" spans="1:33"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row>
  </sheetData>
  <mergeCells count="99">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1:D21"/>
    <mergeCell ref="F21:AB21"/>
    <mergeCell ref="C22:AA22"/>
    <mergeCell ref="C25:P30"/>
    <mergeCell ref="R25:AA25"/>
    <mergeCell ref="W30:AA30"/>
    <mergeCell ref="C13:D13"/>
    <mergeCell ref="C14:D14"/>
    <mergeCell ref="E14:AA15"/>
    <mergeCell ref="C17:D17"/>
    <mergeCell ref="E17:AA18"/>
    <mergeCell ref="C10:D10"/>
    <mergeCell ref="E10:AA10"/>
    <mergeCell ref="C11:F11"/>
    <mergeCell ref="AA11:AB11"/>
    <mergeCell ref="C12:D12"/>
    <mergeCell ref="E12:AA12"/>
    <mergeCell ref="B2:D6"/>
    <mergeCell ref="F2:AB6"/>
    <mergeCell ref="C7:D7"/>
    <mergeCell ref="AF7:AG7"/>
    <mergeCell ref="C9:F9"/>
  </mergeCells>
  <pageMargins left="0.7" right="0.7" top="0.75" bottom="0.75" header="0" footer="0"/>
  <pageSetup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724</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50" t="s">
        <v>125</v>
      </c>
      <c r="D12" s="964"/>
      <c r="E12" s="549" t="s">
        <v>126</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697</v>
      </c>
      <c r="D14" s="959"/>
      <c r="E14" s="544" t="s">
        <v>725</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row>
    <row r="15" spans="1:30"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47" t="s">
        <v>699</v>
      </c>
      <c r="D17" s="959"/>
      <c r="E17" s="945" t="s">
        <v>714</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row>
    <row r="18" spans="1:30"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row>
    <row r="22" spans="1:30" ht="29.25" customHeight="1">
      <c r="A22" s="394"/>
      <c r="B22" s="31"/>
      <c r="C22" s="524" t="s">
        <v>726</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946" t="s">
        <v>727</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row>
    <row r="26" spans="1:30"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row>
    <row r="27" spans="1:30"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row>
    <row r="28" spans="1:30"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row>
    <row r="29" spans="1:30"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row>
    <row r="30" spans="1:30"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23</v>
      </c>
      <c r="X30" s="963"/>
      <c r="Y30" s="963"/>
      <c r="Z30" s="963"/>
      <c r="AA30" s="950"/>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51" t="s">
        <v>133</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51" t="s">
        <v>135</v>
      </c>
      <c r="D36" s="963"/>
      <c r="E36" s="963"/>
      <c r="F36" s="963"/>
      <c r="G36" s="963"/>
      <c r="H36" s="963"/>
      <c r="I36" s="963"/>
      <c r="J36" s="963"/>
      <c r="K36" s="950"/>
      <c r="L36" s="403"/>
      <c r="M36" s="551" t="s">
        <v>136</v>
      </c>
      <c r="N36" s="963"/>
      <c r="O36" s="963"/>
      <c r="P36" s="963"/>
      <c r="Q36" s="963"/>
      <c r="R36" s="963"/>
      <c r="S36" s="963"/>
      <c r="T36" s="963"/>
      <c r="U36" s="963"/>
      <c r="V36" s="963"/>
      <c r="W36" s="963"/>
      <c r="X36" s="963"/>
      <c r="Y36" s="963"/>
      <c r="Z36" s="963"/>
      <c r="AA36" s="950"/>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52" t="s">
        <v>728</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39" t="s">
        <v>139</v>
      </c>
      <c r="D41" s="959"/>
      <c r="E41" s="406"/>
      <c r="F41" s="524" t="s">
        <v>34</v>
      </c>
      <c r="G41" s="950"/>
      <c r="H41" s="406"/>
      <c r="I41" s="394"/>
      <c r="J41" s="413" t="s">
        <v>140</v>
      </c>
      <c r="K41" s="524">
        <v>1</v>
      </c>
      <c r="L41" s="963"/>
      <c r="M41" s="963"/>
      <c r="N41" s="950"/>
      <c r="O41" s="406"/>
      <c r="P41" s="406"/>
      <c r="Q41" s="398" t="s">
        <v>141</v>
      </c>
      <c r="R41" s="394"/>
      <c r="S41" s="406"/>
      <c r="T41" s="406"/>
      <c r="U41" s="406"/>
      <c r="V41" s="406"/>
      <c r="W41" s="524" t="s">
        <v>20</v>
      </c>
      <c r="X41" s="963"/>
      <c r="Y41" s="963"/>
      <c r="Z41" s="963"/>
      <c r="AA41" s="950"/>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52"/>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row>
    <row r="52" spans="1:30"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row>
    <row r="53" spans="1:30"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row>
    <row r="56" spans="1:30"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row>
    <row r="57" spans="1:30" ht="15.75" customHeight="1">
      <c r="A57" s="421"/>
      <c r="B57" s="41"/>
      <c r="C57" s="44">
        <v>2024</v>
      </c>
      <c r="D57" s="45">
        <v>45474</v>
      </c>
      <c r="E57" s="534">
        <v>45656</v>
      </c>
      <c r="F57" s="950"/>
      <c r="G57" s="46">
        <v>1</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row>
    <row r="58" spans="1:30" ht="15.75" customHeight="1">
      <c r="A58" s="421"/>
      <c r="B58" s="41"/>
      <c r="C58" s="44">
        <v>2025</v>
      </c>
      <c r="D58" s="45">
        <v>45658</v>
      </c>
      <c r="E58" s="534">
        <v>46021</v>
      </c>
      <c r="F58" s="950"/>
      <c r="G58" s="46">
        <v>1</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row>
    <row r="59" spans="1:30" ht="15.75" customHeight="1">
      <c r="A59" s="421"/>
      <c r="B59" s="41"/>
      <c r="C59" s="44">
        <v>2026</v>
      </c>
      <c r="D59" s="45">
        <v>46023</v>
      </c>
      <c r="E59" s="534">
        <v>46386</v>
      </c>
      <c r="F59" s="950"/>
      <c r="G59" s="46">
        <v>1</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row>
    <row r="60" spans="1:30" ht="15.75" customHeight="1">
      <c r="A60" s="421"/>
      <c r="B60" s="41"/>
      <c r="C60" s="44">
        <v>2027</v>
      </c>
      <c r="D60" s="45">
        <v>46388</v>
      </c>
      <c r="E60" s="534">
        <v>46751</v>
      </c>
      <c r="F60" s="950"/>
      <c r="G60" s="46">
        <v>1</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row>
    <row r="61" spans="1:30"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row>
    <row r="80" spans="1:30"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row>
    <row r="81" spans="1:30"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row>
    <row r="82" spans="1:30"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row>
    <row r="83" spans="1:30"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729</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47" t="s">
        <v>125</v>
      </c>
      <c r="D12" s="959"/>
      <c r="E12" s="549" t="s">
        <v>677</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697</v>
      </c>
      <c r="D14" s="959"/>
      <c r="E14" s="544" t="s">
        <v>730</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row>
    <row r="15" spans="1:30"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47" t="s">
        <v>699</v>
      </c>
      <c r="D17" s="959"/>
      <c r="E17" s="945" t="s">
        <v>714</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row>
    <row r="18" spans="1:30"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row>
    <row r="22" spans="1:30" ht="29.25" customHeight="1">
      <c r="A22" s="394"/>
      <c r="B22" s="31"/>
      <c r="C22" s="524" t="s">
        <v>731</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946" t="s">
        <v>732</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row>
    <row r="26" spans="1:30"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row>
    <row r="27" spans="1:30"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row>
    <row r="28" spans="1:30"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row>
    <row r="29" spans="1:30"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row>
    <row r="30" spans="1:30"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23</v>
      </c>
      <c r="X30" s="963"/>
      <c r="Y30" s="963"/>
      <c r="Z30" s="963"/>
      <c r="AA30" s="950"/>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551" t="s">
        <v>662</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51" t="s">
        <v>659</v>
      </c>
      <c r="D36" s="963"/>
      <c r="E36" s="963"/>
      <c r="F36" s="963"/>
      <c r="G36" s="963"/>
      <c r="H36" s="963"/>
      <c r="I36" s="963"/>
      <c r="J36" s="963"/>
      <c r="K36" s="950"/>
      <c r="L36" s="403"/>
      <c r="M36" s="551" t="s">
        <v>663</v>
      </c>
      <c r="N36" s="963"/>
      <c r="O36" s="963"/>
      <c r="P36" s="963"/>
      <c r="Q36" s="963"/>
      <c r="R36" s="963"/>
      <c r="S36" s="963"/>
      <c r="T36" s="963"/>
      <c r="U36" s="963"/>
      <c r="V36" s="963"/>
      <c r="W36" s="963"/>
      <c r="X36" s="963"/>
      <c r="Y36" s="963"/>
      <c r="Z36" s="963"/>
      <c r="AA36" s="950"/>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52" t="s">
        <v>664</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39" t="s">
        <v>139</v>
      </c>
      <c r="D41" s="959"/>
      <c r="E41" s="406"/>
      <c r="F41" s="524" t="s">
        <v>34</v>
      </c>
      <c r="G41" s="950"/>
      <c r="H41" s="406"/>
      <c r="I41" s="394"/>
      <c r="J41" s="413" t="s">
        <v>140</v>
      </c>
      <c r="K41" s="524">
        <v>1</v>
      </c>
      <c r="L41" s="963"/>
      <c r="M41" s="963"/>
      <c r="N41" s="950"/>
      <c r="O41" s="406"/>
      <c r="P41" s="406"/>
      <c r="Q41" s="398" t="s">
        <v>141</v>
      </c>
      <c r="R41" s="394"/>
      <c r="S41" s="406"/>
      <c r="T41" s="406"/>
      <c r="U41" s="406"/>
      <c r="V41" s="406"/>
      <c r="W41" s="524" t="s">
        <v>20</v>
      </c>
      <c r="X41" s="963"/>
      <c r="Y41" s="963"/>
      <c r="Z41" s="963"/>
      <c r="AA41" s="950"/>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52"/>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row>
    <row r="52" spans="1:30"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row>
    <row r="53" spans="1:30"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row>
    <row r="56" spans="1:30"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row>
    <row r="57" spans="1:30" ht="15.75" customHeight="1">
      <c r="A57" s="421"/>
      <c r="B57" s="41"/>
      <c r="C57" s="44">
        <v>2024</v>
      </c>
      <c r="D57" s="45">
        <v>45474</v>
      </c>
      <c r="E57" s="534">
        <v>45656</v>
      </c>
      <c r="F57" s="950"/>
      <c r="G57" s="46">
        <v>1</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row>
    <row r="58" spans="1:30" ht="15.75" customHeight="1">
      <c r="A58" s="421"/>
      <c r="B58" s="41"/>
      <c r="C58" s="44">
        <v>2025</v>
      </c>
      <c r="D58" s="45">
        <v>45658</v>
      </c>
      <c r="E58" s="534">
        <v>46021</v>
      </c>
      <c r="F58" s="950"/>
      <c r="G58" s="46">
        <v>1</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row>
    <row r="59" spans="1:30" ht="15.75" customHeight="1">
      <c r="A59" s="421"/>
      <c r="B59" s="41"/>
      <c r="C59" s="44">
        <v>2026</v>
      </c>
      <c r="D59" s="45">
        <v>46023</v>
      </c>
      <c r="E59" s="534">
        <v>46386</v>
      </c>
      <c r="F59" s="950"/>
      <c r="G59" s="46">
        <v>1</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row>
    <row r="60" spans="1:30" ht="15.75" customHeight="1">
      <c r="A60" s="421"/>
      <c r="B60" s="41"/>
      <c r="C60" s="44">
        <v>2027</v>
      </c>
      <c r="D60" s="45">
        <v>46388</v>
      </c>
      <c r="E60" s="534">
        <v>46751</v>
      </c>
      <c r="F60" s="950"/>
      <c r="G60" s="46">
        <v>1</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row>
    <row r="61" spans="1:30"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row>
    <row r="80" spans="1:30"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row>
    <row r="81" spans="1:30"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row>
    <row r="82" spans="1:30"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row>
    <row r="83" spans="1:30"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733</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47" t="s">
        <v>125</v>
      </c>
      <c r="D12" s="959"/>
      <c r="E12" s="549" t="s">
        <v>734</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697</v>
      </c>
      <c r="D14" s="959"/>
      <c r="E14" s="544" t="s">
        <v>735</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row>
    <row r="15" spans="1:30"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47" t="s">
        <v>699</v>
      </c>
      <c r="D17" s="959"/>
      <c r="E17" s="945" t="s">
        <v>714</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row>
    <row r="18" spans="1:30"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row>
    <row r="22" spans="1:30" ht="29.25" customHeight="1">
      <c r="A22" s="394"/>
      <c r="B22" s="31"/>
      <c r="C22" s="524" t="s">
        <v>736</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946" t="s">
        <v>737</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row>
    <row r="26" spans="1:30"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row>
    <row r="27" spans="1:30"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row>
    <row r="28" spans="1:30"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row>
    <row r="29" spans="1:30"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row>
    <row r="30" spans="1:30"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21</v>
      </c>
      <c r="X30" s="963"/>
      <c r="Y30" s="963"/>
      <c r="Z30" s="963"/>
      <c r="AA30" s="950"/>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942" t="s">
        <v>669</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51" t="s">
        <v>670</v>
      </c>
      <c r="D36" s="963"/>
      <c r="E36" s="963"/>
      <c r="F36" s="963"/>
      <c r="G36" s="963"/>
      <c r="H36" s="963"/>
      <c r="I36" s="963"/>
      <c r="J36" s="963"/>
      <c r="K36" s="950"/>
      <c r="L36" s="403"/>
      <c r="M36" s="551"/>
      <c r="N36" s="963"/>
      <c r="O36" s="963"/>
      <c r="P36" s="963"/>
      <c r="Q36" s="963"/>
      <c r="R36" s="963"/>
      <c r="S36" s="963"/>
      <c r="T36" s="963"/>
      <c r="U36" s="963"/>
      <c r="V36" s="963"/>
      <c r="W36" s="963"/>
      <c r="X36" s="963"/>
      <c r="Y36" s="963"/>
      <c r="Z36" s="963"/>
      <c r="AA36" s="950"/>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52" t="s">
        <v>671</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39" t="s">
        <v>139</v>
      </c>
      <c r="D41" s="959"/>
      <c r="E41" s="406"/>
      <c r="F41" s="524" t="s">
        <v>22</v>
      </c>
      <c r="G41" s="950"/>
      <c r="H41" s="406"/>
      <c r="I41" s="394"/>
      <c r="J41" s="413" t="s">
        <v>140</v>
      </c>
      <c r="K41" s="524">
        <v>5</v>
      </c>
      <c r="L41" s="963"/>
      <c r="M41" s="963"/>
      <c r="N41" s="950"/>
      <c r="O41" s="406"/>
      <c r="P41" s="406"/>
      <c r="Q41" s="398" t="s">
        <v>141</v>
      </c>
      <c r="R41" s="394"/>
      <c r="S41" s="406"/>
      <c r="T41" s="406"/>
      <c r="U41" s="406"/>
      <c r="V41" s="406"/>
      <c r="W41" s="524" t="s">
        <v>20</v>
      </c>
      <c r="X41" s="963"/>
      <c r="Y41" s="963"/>
      <c r="Z41" s="963"/>
      <c r="AA41" s="950"/>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52"/>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row>
    <row r="52" spans="1:30"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row>
    <row r="53" spans="1:30"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row>
    <row r="56" spans="1:30"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row>
    <row r="57" spans="1:30" ht="15.75" customHeight="1">
      <c r="A57" s="421"/>
      <c r="B57" s="41"/>
      <c r="C57" s="44">
        <v>2024</v>
      </c>
      <c r="D57" s="45">
        <v>45474</v>
      </c>
      <c r="E57" s="534">
        <v>45656</v>
      </c>
      <c r="F57" s="950"/>
      <c r="G57" s="46">
        <v>1.2</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row>
    <row r="58" spans="1:30" ht="15.75" customHeight="1">
      <c r="A58" s="421"/>
      <c r="B58" s="41"/>
      <c r="C58" s="44">
        <v>2025</v>
      </c>
      <c r="D58" s="45">
        <v>45658</v>
      </c>
      <c r="E58" s="534">
        <v>46021</v>
      </c>
      <c r="F58" s="950"/>
      <c r="G58" s="46">
        <v>1.7</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row>
    <row r="59" spans="1:30" ht="15.75" customHeight="1">
      <c r="A59" s="421"/>
      <c r="B59" s="41"/>
      <c r="C59" s="44">
        <v>2026</v>
      </c>
      <c r="D59" s="45">
        <v>46023</v>
      </c>
      <c r="E59" s="534">
        <v>46386</v>
      </c>
      <c r="F59" s="950"/>
      <c r="G59" s="46">
        <v>1.1000000000000001</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row>
    <row r="60" spans="1:30" ht="15.75" customHeight="1">
      <c r="A60" s="421"/>
      <c r="B60" s="41"/>
      <c r="C60" s="44">
        <v>2027</v>
      </c>
      <c r="D60" s="45">
        <v>46388</v>
      </c>
      <c r="E60" s="534">
        <v>46751</v>
      </c>
      <c r="F60" s="950"/>
      <c r="G60" s="46">
        <v>1</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row>
    <row r="61" spans="1:30"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row>
    <row r="80" spans="1:30"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row>
    <row r="81" spans="1:30"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row>
    <row r="82" spans="1:30"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row>
    <row r="83" spans="1:30"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AD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0" width="11.42578125" customWidth="1"/>
  </cols>
  <sheetData>
    <row r="1" spans="1:30"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row>
    <row r="2" spans="1:30"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row>
    <row r="3" spans="1:30"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row>
    <row r="4" spans="1:30"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row>
    <row r="5" spans="1:30"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row>
    <row r="6" spans="1:30"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row>
    <row r="7" spans="1:30"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row>
    <row r="8" spans="1:30"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row>
    <row r="9" spans="1:30"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row>
    <row r="10" spans="1:30" ht="30" customHeight="1">
      <c r="A10" s="394"/>
      <c r="B10" s="31"/>
      <c r="C10" s="547" t="s">
        <v>123</v>
      </c>
      <c r="D10" s="959"/>
      <c r="E10" s="524" t="s">
        <v>738</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row>
    <row r="11" spans="1:30"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row>
    <row r="12" spans="1:30" ht="29.25" customHeight="1">
      <c r="A12" s="394"/>
      <c r="B12" s="31"/>
      <c r="C12" s="547" t="s">
        <v>125</v>
      </c>
      <c r="D12" s="959"/>
      <c r="E12" s="549" t="s">
        <v>734</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row>
    <row r="13" spans="1:30"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row>
    <row r="14" spans="1:30" ht="15" customHeight="1">
      <c r="A14" s="394"/>
      <c r="B14" s="31"/>
      <c r="C14" s="547" t="s">
        <v>697</v>
      </c>
      <c r="D14" s="959"/>
      <c r="E14" s="544" t="s">
        <v>739</v>
      </c>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row>
    <row r="15" spans="1:30"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row>
    <row r="16" spans="1:30"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row>
    <row r="17" spans="1:30" ht="15" customHeight="1">
      <c r="A17" s="394"/>
      <c r="B17" s="31"/>
      <c r="C17" s="547" t="s">
        <v>699</v>
      </c>
      <c r="D17" s="959"/>
      <c r="E17" s="945" t="s">
        <v>740</v>
      </c>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row>
    <row r="18" spans="1:30"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row>
    <row r="19" spans="1:30"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row>
    <row r="20" spans="1:30"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row>
    <row r="21" spans="1:30"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row>
    <row r="22" spans="1:30" ht="29.25" customHeight="1">
      <c r="A22" s="394"/>
      <c r="B22" s="31"/>
      <c r="C22" s="947" t="s">
        <v>741</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row>
    <row r="23" spans="1:30"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row>
    <row r="24" spans="1:30"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row>
    <row r="25" spans="1:30" ht="15" customHeight="1">
      <c r="A25" s="394"/>
      <c r="B25" s="31"/>
      <c r="C25" s="946" t="s">
        <v>737</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row>
    <row r="26" spans="1:30"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row>
    <row r="27" spans="1:30"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row>
    <row r="28" spans="1:30"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row>
    <row r="29" spans="1:30"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row>
    <row r="30" spans="1:30"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23</v>
      </c>
      <c r="X30" s="963"/>
      <c r="Y30" s="963"/>
      <c r="Z30" s="963"/>
      <c r="AA30" s="950"/>
      <c r="AB30" s="401"/>
      <c r="AC30" s="394"/>
      <c r="AD30" s="394"/>
    </row>
    <row r="31" spans="1:30"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row>
    <row r="32" spans="1:30"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row>
    <row r="33" spans="1:30" ht="39.75" customHeight="1">
      <c r="A33" s="394"/>
      <c r="B33" s="31"/>
      <c r="C33" s="948" t="s">
        <v>742</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row>
    <row r="34" spans="1:30"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row>
    <row r="35" spans="1:30"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row>
    <row r="36" spans="1:30" ht="29.25" customHeight="1">
      <c r="A36" s="394"/>
      <c r="B36" s="31"/>
      <c r="C36" s="551" t="s">
        <v>743</v>
      </c>
      <c r="D36" s="963"/>
      <c r="E36" s="963"/>
      <c r="F36" s="963"/>
      <c r="G36" s="963"/>
      <c r="H36" s="963"/>
      <c r="I36" s="963"/>
      <c r="J36" s="963"/>
      <c r="K36" s="950"/>
      <c r="L36" s="403"/>
      <c r="M36" s="551"/>
      <c r="N36" s="963"/>
      <c r="O36" s="963"/>
      <c r="P36" s="963"/>
      <c r="Q36" s="963"/>
      <c r="R36" s="963"/>
      <c r="S36" s="963"/>
      <c r="T36" s="963"/>
      <c r="U36" s="963"/>
      <c r="V36" s="963"/>
      <c r="W36" s="963"/>
      <c r="X36" s="963"/>
      <c r="Y36" s="963"/>
      <c r="Z36" s="963"/>
      <c r="AA36" s="950"/>
      <c r="AB36" s="409"/>
      <c r="AC36" s="394"/>
      <c r="AD36" s="394"/>
    </row>
    <row r="37" spans="1:30"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row>
    <row r="38" spans="1:30"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row>
    <row r="39" spans="1:30" ht="90" customHeight="1">
      <c r="A39" s="394"/>
      <c r="B39" s="31"/>
      <c r="C39" s="552" t="s">
        <v>744</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row>
    <row r="40" spans="1:30"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row>
    <row r="41" spans="1:30" ht="15.75" customHeight="1">
      <c r="A41" s="394"/>
      <c r="B41" s="31"/>
      <c r="C41" s="539" t="s">
        <v>139</v>
      </c>
      <c r="D41" s="959"/>
      <c r="E41" s="406"/>
      <c r="F41" s="524" t="s">
        <v>22</v>
      </c>
      <c r="G41" s="950"/>
      <c r="H41" s="406"/>
      <c r="I41" s="394"/>
      <c r="J41" s="413" t="s">
        <v>140</v>
      </c>
      <c r="K41" s="524">
        <v>40</v>
      </c>
      <c r="L41" s="963"/>
      <c r="M41" s="963"/>
      <c r="N41" s="950"/>
      <c r="O41" s="406"/>
      <c r="P41" s="406"/>
      <c r="Q41" s="398" t="s">
        <v>141</v>
      </c>
      <c r="R41" s="394"/>
      <c r="S41" s="406"/>
      <c r="T41" s="406"/>
      <c r="U41" s="406"/>
      <c r="V41" s="406"/>
      <c r="W41" s="524" t="s">
        <v>20</v>
      </c>
      <c r="X41" s="963"/>
      <c r="Y41" s="963"/>
      <c r="Z41" s="963"/>
      <c r="AA41" s="950"/>
      <c r="AB41" s="405"/>
      <c r="AC41" s="394"/>
      <c r="AD41" s="394"/>
    </row>
    <row r="42" spans="1:30"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row>
    <row r="43" spans="1:30" ht="32.25" customHeight="1">
      <c r="A43" s="394"/>
      <c r="B43" s="31"/>
      <c r="C43" s="394"/>
      <c r="D43" s="413" t="s">
        <v>142</v>
      </c>
      <c r="E43" s="406"/>
      <c r="F43" s="552"/>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row>
    <row r="44" spans="1:30"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row>
    <row r="45" spans="1:30"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row>
    <row r="46" spans="1:30"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row>
    <row r="47" spans="1:30"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row>
    <row r="48" spans="1:30"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row>
    <row r="49" spans="1:30" ht="15.75" customHeight="1">
      <c r="A49" s="394"/>
      <c r="B49" s="31"/>
      <c r="C49" s="406" t="s">
        <v>140</v>
      </c>
      <c r="D49" s="551">
        <v>40</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row>
    <row r="50" spans="1:30"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row>
    <row r="51" spans="1:30"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row>
    <row r="52" spans="1:30"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row>
    <row r="53" spans="1:30"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row>
    <row r="54" spans="1:30"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row>
    <row r="55" spans="1:30"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row>
    <row r="56" spans="1:30"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row>
    <row r="57" spans="1:30" ht="15.75" customHeight="1">
      <c r="A57" s="421"/>
      <c r="B57" s="41"/>
      <c r="C57" s="44">
        <v>2024</v>
      </c>
      <c r="D57" s="45">
        <v>45474</v>
      </c>
      <c r="E57" s="534">
        <v>45656</v>
      </c>
      <c r="F57" s="950"/>
      <c r="G57" s="46">
        <v>40</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row>
    <row r="58" spans="1:30" ht="15.75" customHeight="1">
      <c r="A58" s="421"/>
      <c r="B58" s="41"/>
      <c r="C58" s="44">
        <v>2025</v>
      </c>
      <c r="D58" s="45">
        <v>45658</v>
      </c>
      <c r="E58" s="534">
        <v>46021</v>
      </c>
      <c r="F58" s="950"/>
      <c r="G58" s="46">
        <v>40</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row>
    <row r="59" spans="1:30" ht="15.75" customHeight="1">
      <c r="A59" s="421"/>
      <c r="B59" s="41"/>
      <c r="C59" s="44">
        <v>2026</v>
      </c>
      <c r="D59" s="45">
        <v>46023</v>
      </c>
      <c r="E59" s="534">
        <v>46386</v>
      </c>
      <c r="F59" s="950"/>
      <c r="G59" s="46">
        <v>40</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row>
    <row r="60" spans="1:30" ht="15.75" customHeight="1">
      <c r="A60" s="421"/>
      <c r="B60" s="41"/>
      <c r="C60" s="44">
        <v>2027</v>
      </c>
      <c r="D60" s="45">
        <v>46388</v>
      </c>
      <c r="E60" s="534">
        <v>46751</v>
      </c>
      <c r="F60" s="950"/>
      <c r="G60" s="46">
        <v>40</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row>
    <row r="61" spans="1:30"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row>
    <row r="62" spans="1:30"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row>
    <row r="63" spans="1:30"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row>
    <row r="64" spans="1:30"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row>
    <row r="65" spans="1:30"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row>
    <row r="66" spans="1:30"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row>
    <row r="67" spans="1:30"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row>
    <row r="68" spans="1:30"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row>
    <row r="69" spans="1:30"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row>
    <row r="70" spans="1:30"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row>
    <row r="71" spans="1:30"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row>
    <row r="72" spans="1:30"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row>
    <row r="73" spans="1:30"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row>
    <row r="74" spans="1:30"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row>
    <row r="75" spans="1:30"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row>
    <row r="76" spans="1:30"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row>
    <row r="77" spans="1:30"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row>
    <row r="78" spans="1:30"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row>
    <row r="79" spans="1:30"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row>
    <row r="80" spans="1:30"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row>
    <row r="81" spans="1:30"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row>
    <row r="82" spans="1:30"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row>
    <row r="83" spans="1:30"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row>
    <row r="84" spans="1:30"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row>
    <row r="85" spans="1:30"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row>
    <row r="86" spans="1:30"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row>
    <row r="87" spans="1:30"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row>
    <row r="88" spans="1:30"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row>
    <row r="89" spans="1:30"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row>
    <row r="90" spans="1:30"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row>
    <row r="91" spans="1:30"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row>
    <row r="92" spans="1:30"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row>
    <row r="93" spans="1:30"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row>
    <row r="94" spans="1:30"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row>
    <row r="95" spans="1:30"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row>
    <row r="96" spans="1:30"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row>
    <row r="97" spans="1:30"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row>
    <row r="98" spans="1:30"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row>
    <row r="99" spans="1:30"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row>
    <row r="100" spans="1:30"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row>
    <row r="101" spans="1:30"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row>
    <row r="102" spans="1:30"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row>
    <row r="103" spans="1:30"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row>
    <row r="104" spans="1:30"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row>
    <row r="105" spans="1:30"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row>
    <row r="106" spans="1:30"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row>
    <row r="107" spans="1:30"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row>
    <row r="108" spans="1:30"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row>
    <row r="109" spans="1:30"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row>
    <row r="110" spans="1:30"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row>
    <row r="111" spans="1:30"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row>
    <row r="112" spans="1:30"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row>
    <row r="113" spans="1:30"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row>
    <row r="114" spans="1:30"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row>
    <row r="115" spans="1:30"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row>
    <row r="116" spans="1:30"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row>
    <row r="117" spans="1:30"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row>
    <row r="118" spans="1:30"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row>
    <row r="119" spans="1:30"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row>
    <row r="120" spans="1:30"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row>
    <row r="121" spans="1:30"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row>
    <row r="122" spans="1:30"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row>
    <row r="123" spans="1:30"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row>
    <row r="124" spans="1:30"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row>
    <row r="125" spans="1:30"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row>
    <row r="126" spans="1:30"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row>
    <row r="127" spans="1:30"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row>
    <row r="128" spans="1:30"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row>
    <row r="129" spans="1:30"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row>
    <row r="130" spans="1:30"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row>
    <row r="131" spans="1:30"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row>
    <row r="132" spans="1:30"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row>
    <row r="133" spans="1:30"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row>
    <row r="134" spans="1:30"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row>
    <row r="135" spans="1:30"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row>
    <row r="136" spans="1:30"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row>
    <row r="137" spans="1:30"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row>
    <row r="138" spans="1:30"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row>
    <row r="139" spans="1:30"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row>
    <row r="140" spans="1:30"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row>
    <row r="141" spans="1:30"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row>
    <row r="142" spans="1:30"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row>
    <row r="143" spans="1:30"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row>
    <row r="144" spans="1:30"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row>
    <row r="145" spans="1:30"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row>
    <row r="146" spans="1:30"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row>
    <row r="147" spans="1:30"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row>
    <row r="148" spans="1:30"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row>
    <row r="149" spans="1:30"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row>
    <row r="150" spans="1:30"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row>
    <row r="151" spans="1:30"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row>
    <row r="152" spans="1:30"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row>
    <row r="153" spans="1:30"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row>
    <row r="154" spans="1:30"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row>
    <row r="155" spans="1:30"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row>
    <row r="156" spans="1:30"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row>
    <row r="157" spans="1:30"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row>
    <row r="158" spans="1:30"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row>
    <row r="159" spans="1:30"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row>
    <row r="160" spans="1:30"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row>
    <row r="161" spans="1:30"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row>
    <row r="162" spans="1:30"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row>
    <row r="163" spans="1:30"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row>
    <row r="164" spans="1:30"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row>
    <row r="165" spans="1:30"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row>
    <row r="166" spans="1:30"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row>
    <row r="167" spans="1:30"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row>
    <row r="168" spans="1:30"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row>
    <row r="169" spans="1:30"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row>
    <row r="170" spans="1:30"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row>
    <row r="171" spans="1:30"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row>
    <row r="172" spans="1:30"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row>
    <row r="173" spans="1:30"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row>
    <row r="174" spans="1:30"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row>
    <row r="175" spans="1:30"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row>
    <row r="176" spans="1:30"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row>
    <row r="177" spans="1:30"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row>
    <row r="178" spans="1:30"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row>
    <row r="179" spans="1:30"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row>
    <row r="180" spans="1:30"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row>
    <row r="181" spans="1:30"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row>
    <row r="182" spans="1:30"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row>
    <row r="183" spans="1:30"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row>
    <row r="184" spans="1:30"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row>
    <row r="185" spans="1:30"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row>
    <row r="186" spans="1:30"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row>
    <row r="187" spans="1:30"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row>
    <row r="188" spans="1:30"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row>
    <row r="189" spans="1:30"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row>
    <row r="190" spans="1:30"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row>
    <row r="191" spans="1:30"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row>
    <row r="192" spans="1:30"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row>
    <row r="193" spans="1:30"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row>
    <row r="194" spans="1:30"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row>
    <row r="195" spans="1:30"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row>
    <row r="196" spans="1:30"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row>
    <row r="197" spans="1:30"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row>
    <row r="198" spans="1:30"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row>
    <row r="199" spans="1:30"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row>
    <row r="200" spans="1:30"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row>
    <row r="201" spans="1:30"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row>
    <row r="202" spans="1:30"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row>
    <row r="203" spans="1:30"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row>
    <row r="204" spans="1:30"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row>
    <row r="205" spans="1:30"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row>
    <row r="206" spans="1:30"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row>
    <row r="207" spans="1:30"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row>
    <row r="208" spans="1:30"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row>
    <row r="209" spans="1:30"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row>
    <row r="210" spans="1:30"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row>
    <row r="211" spans="1:30"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row>
    <row r="212" spans="1:30"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row>
    <row r="213" spans="1:30"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row>
    <row r="214" spans="1:30"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row>
    <row r="215" spans="1:30"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row>
    <row r="216" spans="1:30"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row>
    <row r="217" spans="1:30"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row>
    <row r="218" spans="1:30"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row>
    <row r="219" spans="1:30"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row>
    <row r="220" spans="1:30"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row>
    <row r="221" spans="1:30"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row>
    <row r="222" spans="1:30"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row>
    <row r="223" spans="1:30"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row>
    <row r="224" spans="1:30"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row>
    <row r="225" spans="1:30"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row>
    <row r="226" spans="1:30"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row>
    <row r="227" spans="1:30"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row>
    <row r="228" spans="1:30"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row>
    <row r="229" spans="1:30"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row>
    <row r="230" spans="1:30"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row>
    <row r="231" spans="1:30"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row>
    <row r="232" spans="1:30"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row>
    <row r="233" spans="1:30"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row>
    <row r="234" spans="1:30"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row>
    <row r="235" spans="1:30"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row>
    <row r="236" spans="1:30"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row>
    <row r="237" spans="1:30"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row>
    <row r="238" spans="1:30"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row>
    <row r="239" spans="1:30"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row>
    <row r="240" spans="1:30"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row>
    <row r="241" spans="1:30"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row>
    <row r="242" spans="1:30"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row>
    <row r="243" spans="1:30"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row>
    <row r="244" spans="1:30"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row>
    <row r="245" spans="1:30"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row>
    <row r="246" spans="1:30"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row>
    <row r="247" spans="1:30"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row>
    <row r="248" spans="1:30"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row>
    <row r="249" spans="1:30"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row>
    <row r="250" spans="1:30"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row>
    <row r="251" spans="1:30"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row>
    <row r="252" spans="1:30"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row>
    <row r="253" spans="1:30"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row>
    <row r="254" spans="1:30"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row>
    <row r="255" spans="1:30"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row>
    <row r="256" spans="1:30"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row>
    <row r="257" spans="1:30"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row>
    <row r="258" spans="1:30"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row>
    <row r="259" spans="1:30"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row>
    <row r="260" spans="1:30"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row>
    <row r="261" spans="1:30"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row>
    <row r="262" spans="1:30"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row>
    <row r="263" spans="1:30"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row>
    <row r="264" spans="1:30"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row>
    <row r="265" spans="1:30"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row>
    <row r="266" spans="1:30"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row>
    <row r="267" spans="1:30"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row>
    <row r="268" spans="1:30"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row>
    <row r="269" spans="1:30"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row>
    <row r="270" spans="1:30"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row>
    <row r="271" spans="1:30"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row>
    <row r="272" spans="1:30"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row>
    <row r="273" spans="1:30"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row>
    <row r="274" spans="1:30"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row>
    <row r="275" spans="1:30"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row>
    <row r="276" spans="1:30"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row>
    <row r="277" spans="1:30"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row>
    <row r="278" spans="1:30"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row>
    <row r="279" spans="1:30"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row>
    <row r="280" spans="1:30"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row>
    <row r="281" spans="1:30"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row>
    <row r="282" spans="1:30"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row>
    <row r="283" spans="1:30"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row>
    <row r="284" spans="1:30"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row>
    <row r="285" spans="1:30"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row>
    <row r="286" spans="1:30"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row>
    <row r="287" spans="1:30"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row>
    <row r="288" spans="1:30"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row>
    <row r="289" spans="1:30"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row>
    <row r="290" spans="1:30"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row>
    <row r="291" spans="1:30"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row>
    <row r="292" spans="1:30"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row>
    <row r="293" spans="1:30"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row>
    <row r="294" spans="1:30"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row>
    <row r="295" spans="1:30"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row>
    <row r="296" spans="1:30"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row>
    <row r="297" spans="1:30"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row>
    <row r="298" spans="1:30"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row>
    <row r="299" spans="1:30"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row>
    <row r="300" spans="1:30"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row>
    <row r="301" spans="1:30"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row>
    <row r="302" spans="1:30"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row>
    <row r="303" spans="1:30"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row>
    <row r="304" spans="1:30"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row>
    <row r="305" spans="1:30"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row>
    <row r="306" spans="1:30"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row>
    <row r="307" spans="1:30"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row>
    <row r="308" spans="1:30"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row>
    <row r="309" spans="1:30"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row>
    <row r="310" spans="1:30"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row>
    <row r="311" spans="1:30"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row>
    <row r="312" spans="1:30"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row>
    <row r="313" spans="1:30"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row>
    <row r="314" spans="1:30"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row>
    <row r="315" spans="1:30"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row>
    <row r="316" spans="1:30"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row>
    <row r="317" spans="1:30"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row>
    <row r="318" spans="1:30"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row>
    <row r="319" spans="1:30"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row>
    <row r="320" spans="1:30"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row>
    <row r="321" spans="1:30"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row>
    <row r="322" spans="1:30"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row>
    <row r="323" spans="1:30"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row>
    <row r="324" spans="1:30"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row>
    <row r="325" spans="1:30"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row>
    <row r="326" spans="1:30"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row>
    <row r="327" spans="1:30"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row>
    <row r="328" spans="1:30"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row>
    <row r="329" spans="1:30"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row>
    <row r="330" spans="1:30"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row>
    <row r="331" spans="1:30"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row>
    <row r="332" spans="1:30"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row>
    <row r="333" spans="1:30"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row>
    <row r="334" spans="1:30"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row>
    <row r="335" spans="1:30"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row>
    <row r="336" spans="1:30"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row>
    <row r="337" spans="1:30"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row>
    <row r="338" spans="1:30"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row>
    <row r="339" spans="1:30"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row>
    <row r="340" spans="1:30"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row>
    <row r="341" spans="1:30"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row>
    <row r="342" spans="1:30"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row>
    <row r="343" spans="1:30"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row>
    <row r="344" spans="1:30"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row>
    <row r="345" spans="1:30"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row>
    <row r="346" spans="1:30"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row>
    <row r="347" spans="1:30"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row>
    <row r="348" spans="1:30"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row>
    <row r="349" spans="1:30"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row>
    <row r="350" spans="1:30"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row>
    <row r="351" spans="1:30"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row>
    <row r="352" spans="1:30"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row>
    <row r="353" spans="1:30"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row>
    <row r="354" spans="1:30"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row>
    <row r="355" spans="1:30"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row>
    <row r="356" spans="1:30"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row>
    <row r="357" spans="1:30"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row>
    <row r="358" spans="1:30"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row>
    <row r="359" spans="1:30"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row>
    <row r="360" spans="1:30"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row>
    <row r="361" spans="1:30"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row>
    <row r="362" spans="1:30"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row>
    <row r="363" spans="1:30"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row>
    <row r="364" spans="1:30"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row>
    <row r="365" spans="1:30"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row>
    <row r="366" spans="1:30"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row>
    <row r="367" spans="1:30"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row>
    <row r="368" spans="1:30"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row>
    <row r="369" spans="1:30"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row>
    <row r="370" spans="1:30"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row>
    <row r="371" spans="1:30"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row>
    <row r="372" spans="1:30"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row>
    <row r="373" spans="1:30"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row>
    <row r="374" spans="1:30"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row>
    <row r="375" spans="1:30"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row>
    <row r="376" spans="1:30"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row>
    <row r="377" spans="1:30"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row>
    <row r="378" spans="1:30"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row>
    <row r="379" spans="1:30"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row>
    <row r="380" spans="1:30"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row>
    <row r="381" spans="1:30"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row>
    <row r="382" spans="1:30"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row>
    <row r="383" spans="1:30"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row>
    <row r="384" spans="1:30"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row>
    <row r="385" spans="1:30"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row>
    <row r="386" spans="1:30"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row>
    <row r="387" spans="1:30"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row>
    <row r="388" spans="1:30"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row>
    <row r="389" spans="1:30"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row>
    <row r="390" spans="1:30"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row>
    <row r="391" spans="1:30"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row>
    <row r="392" spans="1:30"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row>
    <row r="393" spans="1:30"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row>
    <row r="394" spans="1:30"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row>
    <row r="395" spans="1:30"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row>
    <row r="396" spans="1:30"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row>
    <row r="397" spans="1:30"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row>
    <row r="398" spans="1:30"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row>
    <row r="399" spans="1:30"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row>
    <row r="400" spans="1:30"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row>
    <row r="401" spans="1:30"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row>
    <row r="402" spans="1:30"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row>
    <row r="403" spans="1:30"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row>
    <row r="404" spans="1:30"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row>
    <row r="405" spans="1:30"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row>
    <row r="406" spans="1:30"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row>
    <row r="407" spans="1:30"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row>
    <row r="408" spans="1:30"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row>
    <row r="409" spans="1:30"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row>
    <row r="410" spans="1:30"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row>
    <row r="411" spans="1:30"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row>
    <row r="412" spans="1:30"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row>
    <row r="413" spans="1:30"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row>
    <row r="414" spans="1:30"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row>
    <row r="415" spans="1:30"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row>
    <row r="416" spans="1:30"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row>
    <row r="417" spans="1:30"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row>
    <row r="418" spans="1:30"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row>
    <row r="419" spans="1:30"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row>
    <row r="420" spans="1:30"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row>
    <row r="421" spans="1:30"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row>
    <row r="422" spans="1:30"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row>
    <row r="423" spans="1:30"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row>
    <row r="424" spans="1:30"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row>
    <row r="425" spans="1:30"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row>
    <row r="426" spans="1:30"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row>
    <row r="427" spans="1:30"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row>
    <row r="428" spans="1:30"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row>
    <row r="429" spans="1:30"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row>
    <row r="430" spans="1:30"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row>
    <row r="431" spans="1:30"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row>
    <row r="432" spans="1:30"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row>
    <row r="433" spans="1:30"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row>
    <row r="434" spans="1:30"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row>
    <row r="435" spans="1:30"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row>
    <row r="436" spans="1:30"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row>
    <row r="437" spans="1:30"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row>
    <row r="438" spans="1:30"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row>
    <row r="439" spans="1:30"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row>
    <row r="440" spans="1:30"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row>
    <row r="441" spans="1:30"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row>
    <row r="442" spans="1:30"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row>
    <row r="443" spans="1:30"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row>
    <row r="444" spans="1:30"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row>
    <row r="445" spans="1:30"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row>
    <row r="446" spans="1:30"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row>
    <row r="447" spans="1:30"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row>
    <row r="448" spans="1:30"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row>
    <row r="449" spans="1:30"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row>
    <row r="450" spans="1:30"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row>
    <row r="451" spans="1:30"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row>
    <row r="452" spans="1:30"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row>
    <row r="453" spans="1:30"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row>
    <row r="454" spans="1:30"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row>
    <row r="455" spans="1:30"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row>
    <row r="456" spans="1:30"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row>
    <row r="457" spans="1:30"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row>
    <row r="458" spans="1:30"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row>
    <row r="459" spans="1:30"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row>
    <row r="460" spans="1:30"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row>
    <row r="461" spans="1:30"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row>
    <row r="462" spans="1:30"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row>
    <row r="463" spans="1:30"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row>
    <row r="464" spans="1:30"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row>
    <row r="465" spans="1:30"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row>
    <row r="466" spans="1:30"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row>
    <row r="467" spans="1:30"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row>
    <row r="468" spans="1:30"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row>
    <row r="469" spans="1:30"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row>
    <row r="470" spans="1:30"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row>
    <row r="471" spans="1:30"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row>
    <row r="472" spans="1:30"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row>
    <row r="473" spans="1:30"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row>
    <row r="474" spans="1:30"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row>
    <row r="475" spans="1:30"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row>
    <row r="476" spans="1:30"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row>
    <row r="477" spans="1:30"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row>
    <row r="478" spans="1:30"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row>
    <row r="479" spans="1:30"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row>
    <row r="480" spans="1:30"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row>
    <row r="481" spans="1:30"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row>
    <row r="482" spans="1:30"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row>
    <row r="483" spans="1:30"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row>
    <row r="484" spans="1:30"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row>
    <row r="485" spans="1:30"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row>
    <row r="486" spans="1:30"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row>
    <row r="487" spans="1:30"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row>
    <row r="488" spans="1:30"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row>
    <row r="489" spans="1:30"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row>
    <row r="490" spans="1:30"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row>
    <row r="491" spans="1:30"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row>
    <row r="492" spans="1:30"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row>
    <row r="493" spans="1:30"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row>
    <row r="494" spans="1:30"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row>
    <row r="495" spans="1:30"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row>
    <row r="496" spans="1:30"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row>
    <row r="497" spans="1:30"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row>
    <row r="498" spans="1:30"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row>
    <row r="499" spans="1:30"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row>
    <row r="500" spans="1:30"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row>
    <row r="501" spans="1:30"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row>
    <row r="502" spans="1:30"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row>
    <row r="503" spans="1:30"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row>
    <row r="504" spans="1:30"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row>
    <row r="505" spans="1:30"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row>
    <row r="506" spans="1:30"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row>
    <row r="507" spans="1:30"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row>
    <row r="508" spans="1:30"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row>
    <row r="509" spans="1:30"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row>
    <row r="510" spans="1:30"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row>
    <row r="511" spans="1:30"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row>
    <row r="512" spans="1:30"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row>
    <row r="513" spans="1:30"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row>
    <row r="514" spans="1:30"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row>
    <row r="515" spans="1:30"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row>
    <row r="516" spans="1:30"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row>
    <row r="517" spans="1:30"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row>
    <row r="518" spans="1:30"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row>
    <row r="519" spans="1:30"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row>
    <row r="520" spans="1:30"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row>
    <row r="521" spans="1:30"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row>
    <row r="522" spans="1:30"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row>
    <row r="523" spans="1:30"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row>
    <row r="524" spans="1:30"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row>
    <row r="525" spans="1:30"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row>
    <row r="526" spans="1:30"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row>
    <row r="527" spans="1:30"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row>
    <row r="528" spans="1:30"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row>
    <row r="529" spans="1:30"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row>
    <row r="530" spans="1:30"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row>
    <row r="531" spans="1:30"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row>
    <row r="532" spans="1:30"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row>
    <row r="533" spans="1:30"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row>
    <row r="534" spans="1:30"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row>
    <row r="535" spans="1:30"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row>
    <row r="536" spans="1:30"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row>
    <row r="537" spans="1:30"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row>
    <row r="538" spans="1:30"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row>
    <row r="539" spans="1:30"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row>
    <row r="540" spans="1:30"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row>
    <row r="541" spans="1:30"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row>
    <row r="542" spans="1:30"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row>
    <row r="543" spans="1:30"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row>
    <row r="544" spans="1:30"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row>
    <row r="545" spans="1:30"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row>
    <row r="546" spans="1:30"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row>
    <row r="547" spans="1:30"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row>
    <row r="548" spans="1:30"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row>
    <row r="549" spans="1:30"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row>
    <row r="550" spans="1:30"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row>
    <row r="551" spans="1:30"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row>
    <row r="552" spans="1:30"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row>
    <row r="553" spans="1:30"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row>
    <row r="554" spans="1:30"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row>
    <row r="555" spans="1:30"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row>
    <row r="556" spans="1:30"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row>
    <row r="557" spans="1:30"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row>
    <row r="558" spans="1:30"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row>
    <row r="559" spans="1:30"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row>
    <row r="560" spans="1:30"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row>
    <row r="561" spans="1:30"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row>
    <row r="562" spans="1:30"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row>
    <row r="563" spans="1:30"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row>
    <row r="564" spans="1:30"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row>
    <row r="565" spans="1:30"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row>
    <row r="566" spans="1:30"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row>
    <row r="567" spans="1:30"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row>
    <row r="568" spans="1:30"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row>
    <row r="569" spans="1:30"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row>
    <row r="570" spans="1:30"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row>
    <row r="571" spans="1:30"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row>
    <row r="572" spans="1:30"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row>
    <row r="573" spans="1:30"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row>
    <row r="574" spans="1:30"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row>
    <row r="575" spans="1:30"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row>
    <row r="576" spans="1:30"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row>
    <row r="577" spans="1:30"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row>
    <row r="578" spans="1:30"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row>
    <row r="579" spans="1:30"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row>
    <row r="580" spans="1:30"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row>
    <row r="581" spans="1:30"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row>
    <row r="582" spans="1:30"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row>
    <row r="583" spans="1:30"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row>
    <row r="584" spans="1:30"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row>
    <row r="585" spans="1:30"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row>
    <row r="586" spans="1:30"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row>
    <row r="587" spans="1:30"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row>
    <row r="588" spans="1:30"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row>
    <row r="589" spans="1:30"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row>
    <row r="590" spans="1:30"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row>
    <row r="591" spans="1:30"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row>
    <row r="592" spans="1:30"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row>
    <row r="593" spans="1:30"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row>
    <row r="594" spans="1:30"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row>
    <row r="595" spans="1:30"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row>
    <row r="596" spans="1:30"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row>
    <row r="597" spans="1:30"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row>
    <row r="598" spans="1:30"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row>
    <row r="599" spans="1:30"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row>
    <row r="600" spans="1:30"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row>
    <row r="601" spans="1:30"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row>
    <row r="602" spans="1:30"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row>
    <row r="603" spans="1:30"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row>
    <row r="604" spans="1:30"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row>
    <row r="605" spans="1:30"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row>
    <row r="606" spans="1:30"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row>
    <row r="607" spans="1:30"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row>
    <row r="608" spans="1:30"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row>
    <row r="609" spans="1:30"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row>
    <row r="610" spans="1:30"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row>
    <row r="611" spans="1:30"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row>
    <row r="612" spans="1:30"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row>
    <row r="613" spans="1:30"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row>
    <row r="614" spans="1:30"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row>
    <row r="615" spans="1:30"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row>
    <row r="616" spans="1:30"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row>
    <row r="617" spans="1:30"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row>
    <row r="618" spans="1:30"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row>
    <row r="619" spans="1:30"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row>
    <row r="620" spans="1:30"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row>
    <row r="621" spans="1:30"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row>
    <row r="622" spans="1:30"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row>
    <row r="623" spans="1:30"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row>
    <row r="624" spans="1:30"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row>
    <row r="625" spans="1:30"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row>
    <row r="626" spans="1:30"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row>
    <row r="627" spans="1:30"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row>
    <row r="628" spans="1:30"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row>
    <row r="629" spans="1:30"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row>
    <row r="630" spans="1:30"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row>
    <row r="631" spans="1:30"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row>
    <row r="632" spans="1:30"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row>
    <row r="633" spans="1:30"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row>
    <row r="634" spans="1:30"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row>
    <row r="635" spans="1:30"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row>
    <row r="636" spans="1:30"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row>
    <row r="637" spans="1:30"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row>
    <row r="638" spans="1:30"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row>
    <row r="639" spans="1:30"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row>
    <row r="640" spans="1:30"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row>
    <row r="641" spans="1:30"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row>
    <row r="642" spans="1:30"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row>
    <row r="643" spans="1:30"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row>
    <row r="644" spans="1:30"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row>
    <row r="645" spans="1:30"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row>
    <row r="646" spans="1:30"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row>
    <row r="647" spans="1:30"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row>
    <row r="648" spans="1:30"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row>
    <row r="649" spans="1:30"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row>
    <row r="650" spans="1:30"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row>
    <row r="651" spans="1:30"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row>
    <row r="652" spans="1:30"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row>
    <row r="653" spans="1:30"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row>
    <row r="654" spans="1:30"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row>
    <row r="655" spans="1:30"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row>
    <row r="656" spans="1:30"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row>
    <row r="657" spans="1:30"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row>
    <row r="658" spans="1:30"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row>
    <row r="659" spans="1:30"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row>
    <row r="660" spans="1:30"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row>
    <row r="661" spans="1:30"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row>
    <row r="662" spans="1:30"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row>
    <row r="663" spans="1:30"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row>
    <row r="664" spans="1:30"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row>
    <row r="665" spans="1:30"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row>
    <row r="666" spans="1:30"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row>
    <row r="667" spans="1:30"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row>
    <row r="668" spans="1:30"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row>
    <row r="669" spans="1:30"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row>
    <row r="670" spans="1:30"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row>
    <row r="671" spans="1:30"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row>
    <row r="672" spans="1:30"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row>
    <row r="673" spans="1:30"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row>
    <row r="674" spans="1:30"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row>
    <row r="675" spans="1:30"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row>
    <row r="676" spans="1:30"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row>
    <row r="677" spans="1:30"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row>
    <row r="678" spans="1:30"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row>
    <row r="679" spans="1:30"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row>
    <row r="680" spans="1:30"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row>
    <row r="681" spans="1:30"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row>
    <row r="682" spans="1:30"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row>
    <row r="683" spans="1:30"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row>
    <row r="684" spans="1:30"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row>
    <row r="685" spans="1:30"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row>
    <row r="686" spans="1:30"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row>
    <row r="687" spans="1:30"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row>
    <row r="688" spans="1:30"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row>
    <row r="689" spans="1:30"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row>
    <row r="690" spans="1:30"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row>
    <row r="691" spans="1:30"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row>
    <row r="692" spans="1:30"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row>
    <row r="693" spans="1:30"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row>
    <row r="694" spans="1:30"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row>
    <row r="695" spans="1:30"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row>
    <row r="696" spans="1:30"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row>
    <row r="697" spans="1:30"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row>
    <row r="698" spans="1:30"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row>
    <row r="699" spans="1:30"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row>
    <row r="700" spans="1:30"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row>
    <row r="701" spans="1:30"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row>
    <row r="702" spans="1:30"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row>
    <row r="703" spans="1:30"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row>
    <row r="704" spans="1:30"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row>
    <row r="705" spans="1:30"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row>
    <row r="706" spans="1:30"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row>
    <row r="707" spans="1:30"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row>
    <row r="708" spans="1:30"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row>
    <row r="709" spans="1:30"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row>
    <row r="710" spans="1:30"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row>
    <row r="711" spans="1:30"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row>
    <row r="712" spans="1:30"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row>
    <row r="713" spans="1:30"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row>
    <row r="714" spans="1:30"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row>
    <row r="715" spans="1:30"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row>
    <row r="716" spans="1:30"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row>
    <row r="717" spans="1:30"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row>
    <row r="718" spans="1:30"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row>
    <row r="719" spans="1:30"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row>
    <row r="720" spans="1:30"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row>
    <row r="721" spans="1:30"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row>
    <row r="722" spans="1:30"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row>
    <row r="723" spans="1:30"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row>
    <row r="724" spans="1:30"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row>
    <row r="725" spans="1:30"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row>
    <row r="726" spans="1:30"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row>
    <row r="727" spans="1:30"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row>
    <row r="728" spans="1:30"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row>
    <row r="729" spans="1:30"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row>
    <row r="730" spans="1:30"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row>
    <row r="731" spans="1:30"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row>
    <row r="732" spans="1:30"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row>
    <row r="733" spans="1:30"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row>
    <row r="734" spans="1:30"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row>
    <row r="735" spans="1:30"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row>
    <row r="736" spans="1:30"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row>
    <row r="737" spans="1:30"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row>
    <row r="738" spans="1:30"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row>
    <row r="739" spans="1:30"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row>
    <row r="740" spans="1:30"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row>
    <row r="741" spans="1:30"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row>
    <row r="742" spans="1:30"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row>
    <row r="743" spans="1:30"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row>
    <row r="744" spans="1:30"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row>
    <row r="745" spans="1:30"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row>
    <row r="746" spans="1:30"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row>
    <row r="747" spans="1:30"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row>
    <row r="748" spans="1:30"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row>
    <row r="749" spans="1:30"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row>
    <row r="750" spans="1:30"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row>
    <row r="751" spans="1:30"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row>
    <row r="752" spans="1:30"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row>
    <row r="753" spans="1:30"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row>
    <row r="754" spans="1:30"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row>
    <row r="755" spans="1:30"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row>
    <row r="756" spans="1:30"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row>
    <row r="757" spans="1:30"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row>
    <row r="758" spans="1:30"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row>
    <row r="759" spans="1:30"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row>
    <row r="760" spans="1:30"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row>
    <row r="761" spans="1:30"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row>
    <row r="762" spans="1:30"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row>
    <row r="763" spans="1:30"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row>
    <row r="764" spans="1:30"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row>
    <row r="765" spans="1:30"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row>
    <row r="766" spans="1:30"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row>
    <row r="767" spans="1:30"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row>
    <row r="768" spans="1:30"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row>
    <row r="769" spans="1:30"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row>
    <row r="770" spans="1:30"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row>
    <row r="771" spans="1:30"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row>
    <row r="772" spans="1:30"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row>
    <row r="773" spans="1:30"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row>
    <row r="774" spans="1:30"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row>
    <row r="775" spans="1:30"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row>
    <row r="776" spans="1:30"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row>
    <row r="777" spans="1:30"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row>
    <row r="778" spans="1:30"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row>
    <row r="779" spans="1:30"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row>
    <row r="780" spans="1:30"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row>
    <row r="781" spans="1:30"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row>
    <row r="782" spans="1:30"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row>
    <row r="783" spans="1:30"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row>
    <row r="784" spans="1:30"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row>
    <row r="785" spans="1:30"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row>
    <row r="786" spans="1:30"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row>
    <row r="787" spans="1:30"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row>
    <row r="788" spans="1:30"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row>
    <row r="789" spans="1:30"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row>
    <row r="790" spans="1:30"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row>
    <row r="791" spans="1:30"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row>
    <row r="792" spans="1:30"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row>
    <row r="793" spans="1:30"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row>
    <row r="794" spans="1:30"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row>
    <row r="795" spans="1:30"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row>
    <row r="796" spans="1:30"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row>
    <row r="797" spans="1:30"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row>
    <row r="798" spans="1:30"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row>
    <row r="799" spans="1:30"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row>
    <row r="800" spans="1:30"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row>
    <row r="801" spans="1:30"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row>
    <row r="802" spans="1:30"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row>
    <row r="803" spans="1:30"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row>
    <row r="804" spans="1:30"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row>
    <row r="805" spans="1:30"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row>
    <row r="806" spans="1:30"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row>
    <row r="807" spans="1:30"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row>
    <row r="808" spans="1:30"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row>
    <row r="809" spans="1:30"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row>
    <row r="810" spans="1:30"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row>
    <row r="811" spans="1:30"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row>
    <row r="812" spans="1:30"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row>
    <row r="813" spans="1:30"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row>
    <row r="814" spans="1:30"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row>
    <row r="815" spans="1:30"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row>
    <row r="816" spans="1:30"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row>
    <row r="817" spans="1:30"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row>
    <row r="818" spans="1:30"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row>
    <row r="819" spans="1:30"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row>
    <row r="820" spans="1:30"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row>
    <row r="821" spans="1:30"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row>
    <row r="822" spans="1:30"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row>
    <row r="823" spans="1:30"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row>
    <row r="824" spans="1:30"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row>
    <row r="825" spans="1:30"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row>
    <row r="826" spans="1:30"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row>
    <row r="827" spans="1:30"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row>
    <row r="828" spans="1:30"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row>
    <row r="829" spans="1:30"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row>
    <row r="830" spans="1:30"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row>
    <row r="831" spans="1:30"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row>
    <row r="832" spans="1:30"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row>
    <row r="833" spans="1:30"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row>
    <row r="834" spans="1:30"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row>
    <row r="835" spans="1:30"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row>
    <row r="836" spans="1:30"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row>
    <row r="837" spans="1:30"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row>
    <row r="838" spans="1:30"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row>
    <row r="839" spans="1:30"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row>
    <row r="840" spans="1:30"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row>
    <row r="841" spans="1:30"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row>
    <row r="842" spans="1:30"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row>
    <row r="843" spans="1:30"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row>
    <row r="844" spans="1:30"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row>
    <row r="845" spans="1:30"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row>
    <row r="846" spans="1:30"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row>
    <row r="847" spans="1:30"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row>
    <row r="848" spans="1:30"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row>
    <row r="849" spans="1:30"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row>
    <row r="850" spans="1:30"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row>
    <row r="851" spans="1:30"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row>
    <row r="852" spans="1:30"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row>
    <row r="853" spans="1:30"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row>
    <row r="854" spans="1:30"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row>
    <row r="855" spans="1:30"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row>
    <row r="856" spans="1:30"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row>
    <row r="857" spans="1:30"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row>
    <row r="858" spans="1:30"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row>
    <row r="859" spans="1:30"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row>
    <row r="860" spans="1:30"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row>
    <row r="861" spans="1:30"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row>
    <row r="862" spans="1:30"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row>
    <row r="863" spans="1:30"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row>
    <row r="864" spans="1:30"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row>
    <row r="865" spans="1:30"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row>
    <row r="866" spans="1:30"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row>
    <row r="867" spans="1:30"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row>
    <row r="868" spans="1:30"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row>
    <row r="869" spans="1:30"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row>
    <row r="870" spans="1:30"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row>
    <row r="871" spans="1:30"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row>
    <row r="872" spans="1:30"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row>
    <row r="873" spans="1:30"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row>
    <row r="874" spans="1:30"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row>
    <row r="875" spans="1:30"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row>
    <row r="876" spans="1:30"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row>
    <row r="877" spans="1:30"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row>
    <row r="878" spans="1:30"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row>
    <row r="879" spans="1:30"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row>
    <row r="880" spans="1:30"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row>
    <row r="881" spans="1:30"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row>
    <row r="882" spans="1:30"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row>
    <row r="883" spans="1:30"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row>
    <row r="884" spans="1:30"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row>
    <row r="885" spans="1:30"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row>
    <row r="886" spans="1:30"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row>
    <row r="887" spans="1:30"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row>
    <row r="888" spans="1:30"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row>
    <row r="889" spans="1:30"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row>
    <row r="890" spans="1:30"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row>
    <row r="891" spans="1:30"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row>
    <row r="892" spans="1:30"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row>
    <row r="893" spans="1:30"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row>
    <row r="894" spans="1:30"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row>
    <row r="895" spans="1:30"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row>
    <row r="896" spans="1:30"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row>
    <row r="897" spans="1:30"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row>
    <row r="898" spans="1:30"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row>
    <row r="899" spans="1:30"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row>
    <row r="900" spans="1:30"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row>
    <row r="901" spans="1:30"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row>
    <row r="902" spans="1:30"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row>
    <row r="903" spans="1:30"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row>
    <row r="904" spans="1:30"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row>
    <row r="905" spans="1:30"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row>
    <row r="906" spans="1:30"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row>
    <row r="907" spans="1:30"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row>
    <row r="908" spans="1:30"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row>
    <row r="909" spans="1:30"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row>
    <row r="910" spans="1:30"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row>
    <row r="911" spans="1:30"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row>
    <row r="912" spans="1:30"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row>
    <row r="913" spans="1:30"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row>
    <row r="914" spans="1:30"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row>
    <row r="915" spans="1:30"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row>
    <row r="916" spans="1:30"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row>
    <row r="917" spans="1:30"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row>
    <row r="918" spans="1:30"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row>
    <row r="919" spans="1:30"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row>
    <row r="920" spans="1:30"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row>
    <row r="921" spans="1:30"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row>
    <row r="922" spans="1:30"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row>
    <row r="923" spans="1:30"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row>
    <row r="924" spans="1:30"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row>
    <row r="925" spans="1:30"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row>
    <row r="926" spans="1:30"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row>
    <row r="927" spans="1:30"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row>
    <row r="928" spans="1:30"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row>
    <row r="929" spans="1:30"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row>
    <row r="930" spans="1:30"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row>
    <row r="931" spans="1:30"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row>
    <row r="932" spans="1:30"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row>
    <row r="933" spans="1:30"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row>
    <row r="934" spans="1:30"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row>
    <row r="935" spans="1:30"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row>
    <row r="936" spans="1:30"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row>
    <row r="937" spans="1:30"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row>
    <row r="938" spans="1:30"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row>
    <row r="939" spans="1:30"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row>
    <row r="940" spans="1:30"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row>
    <row r="941" spans="1:30"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row>
    <row r="942" spans="1:30"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row>
    <row r="943" spans="1:30"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row>
    <row r="944" spans="1:30"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row>
    <row r="945" spans="1:30"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row>
    <row r="946" spans="1:30"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row>
    <row r="947" spans="1:30"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row>
    <row r="948" spans="1:30"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row>
    <row r="949" spans="1:30"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row>
    <row r="950" spans="1:30"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row>
    <row r="951" spans="1:30"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row>
    <row r="952" spans="1:30"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row>
    <row r="953" spans="1:30"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row>
    <row r="954" spans="1:30"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row>
    <row r="955" spans="1:30"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row>
    <row r="956" spans="1:30"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row>
    <row r="957" spans="1:30"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row>
    <row r="958" spans="1:30"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row>
    <row r="959" spans="1:30"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row>
    <row r="960" spans="1:30"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row>
    <row r="961" spans="1:30"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row>
    <row r="962" spans="1:30"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row>
    <row r="963" spans="1:30"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row>
    <row r="964" spans="1:30"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row>
    <row r="965" spans="1:30"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row>
    <row r="966" spans="1:30"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row>
    <row r="967" spans="1:30"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row>
    <row r="968" spans="1:30"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row>
    <row r="969" spans="1:30"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row>
    <row r="970" spans="1:30"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row>
    <row r="971" spans="1:30"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row>
    <row r="972" spans="1:30"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row>
    <row r="973" spans="1:30"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row>
    <row r="974" spans="1:30"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row>
    <row r="975" spans="1:30"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row>
    <row r="976" spans="1:30"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row>
    <row r="977" spans="1:30"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row>
    <row r="978" spans="1:30"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row>
    <row r="979" spans="1:30"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row>
    <row r="980" spans="1:30"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row>
    <row r="981" spans="1:30"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row>
    <row r="982" spans="1:30"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row>
    <row r="983" spans="1:30"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row>
    <row r="984" spans="1:30"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row>
    <row r="985" spans="1:30"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row>
    <row r="986" spans="1:30"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row>
    <row r="987" spans="1:30"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row>
    <row r="988" spans="1:30"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row>
    <row r="989" spans="1:30"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row>
    <row r="990" spans="1:30"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row>
    <row r="991" spans="1:30"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row>
    <row r="992" spans="1:30"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row>
    <row r="993" spans="1:30"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row>
    <row r="994" spans="1:30"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row>
    <row r="995" spans="1:30"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row>
    <row r="996" spans="1:30"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row>
    <row r="997" spans="1:30"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row>
    <row r="998" spans="1:30"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row>
    <row r="999" spans="1:30"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row>
    <row r="1000" spans="1:30"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row>
  </sheetData>
  <mergeCells count="98">
    <mergeCell ref="B82:C82"/>
    <mergeCell ref="E82:F82"/>
    <mergeCell ref="B69:C69"/>
    <mergeCell ref="D69:AB69"/>
    <mergeCell ref="B71:C71"/>
    <mergeCell ref="D71:AB71"/>
    <mergeCell ref="B73:C73"/>
    <mergeCell ref="D73:AB73"/>
    <mergeCell ref="D75:AB75"/>
    <mergeCell ref="B75:C75"/>
    <mergeCell ref="B77:C77"/>
    <mergeCell ref="B80:C80"/>
    <mergeCell ref="E80:F80"/>
    <mergeCell ref="B81:C81"/>
    <mergeCell ref="E81:F81"/>
    <mergeCell ref="U67:W67"/>
    <mergeCell ref="X67:Y67"/>
    <mergeCell ref="Z67:AB67"/>
    <mergeCell ref="B67:C67"/>
    <mergeCell ref="E67:F67"/>
    <mergeCell ref="H67:I67"/>
    <mergeCell ref="J67:K67"/>
    <mergeCell ref="L67:M67"/>
    <mergeCell ref="O67:Q67"/>
    <mergeCell ref="R67:T67"/>
    <mergeCell ref="E61:F61"/>
    <mergeCell ref="H61:AA61"/>
    <mergeCell ref="C63:D63"/>
    <mergeCell ref="K63:L63"/>
    <mergeCell ref="B65:AB65"/>
    <mergeCell ref="H57:AA57"/>
    <mergeCell ref="E58:F58"/>
    <mergeCell ref="E59:F59"/>
    <mergeCell ref="E60:F60"/>
    <mergeCell ref="H60:AA60"/>
    <mergeCell ref="C55:F55"/>
    <mergeCell ref="P82:AB82"/>
    <mergeCell ref="B83:AB83"/>
    <mergeCell ref="D77:AB77"/>
    <mergeCell ref="B79:AB79"/>
    <mergeCell ref="G80:O80"/>
    <mergeCell ref="P80:AB80"/>
    <mergeCell ref="G81:O81"/>
    <mergeCell ref="P81:AB81"/>
    <mergeCell ref="G82:O82"/>
    <mergeCell ref="H58:AA58"/>
    <mergeCell ref="H59:AA59"/>
    <mergeCell ref="G55:G56"/>
    <mergeCell ref="H55:AA56"/>
    <mergeCell ref="E56:F56"/>
    <mergeCell ref="E57:F57"/>
    <mergeCell ref="D51:Y51"/>
    <mergeCell ref="D52:H52"/>
    <mergeCell ref="I52:P52"/>
    <mergeCell ref="Q52:Y52"/>
    <mergeCell ref="D53:H53"/>
    <mergeCell ref="I53:P53"/>
    <mergeCell ref="Q53:Y53"/>
    <mergeCell ref="D47:F47"/>
    <mergeCell ref="Q47:U47"/>
    <mergeCell ref="X47:AA47"/>
    <mergeCell ref="D49:F49"/>
    <mergeCell ref="Q49:U49"/>
    <mergeCell ref="X49:AA49"/>
    <mergeCell ref="F43:M43"/>
    <mergeCell ref="P43:AA43"/>
    <mergeCell ref="F45:G45"/>
    <mergeCell ref="L45:N45"/>
    <mergeCell ref="W45:AA45"/>
    <mergeCell ref="C33:AA33"/>
    <mergeCell ref="C36:K36"/>
    <mergeCell ref="M36:AA36"/>
    <mergeCell ref="C39:AA39"/>
    <mergeCell ref="C41:D41"/>
    <mergeCell ref="F41:G41"/>
    <mergeCell ref="K41:N41"/>
    <mergeCell ref="W41:AA41"/>
    <mergeCell ref="C22:AA22"/>
    <mergeCell ref="C25:P30"/>
    <mergeCell ref="R25:AA25"/>
    <mergeCell ref="W30:AA30"/>
    <mergeCell ref="C17:D17"/>
    <mergeCell ref="C21:D21"/>
    <mergeCell ref="B2:D6"/>
    <mergeCell ref="F2:AB6"/>
    <mergeCell ref="C7:D7"/>
    <mergeCell ref="C9:F9"/>
    <mergeCell ref="C10:D10"/>
    <mergeCell ref="E10:AA10"/>
    <mergeCell ref="AA11:AB11"/>
    <mergeCell ref="E12:AA12"/>
    <mergeCell ref="E14:AA15"/>
    <mergeCell ref="E17:AA18"/>
    <mergeCell ref="F21:AB21"/>
    <mergeCell ref="C11:F11"/>
    <mergeCell ref="C12:D12"/>
    <mergeCell ref="C13:D13"/>
    <mergeCell ref="C14:D14"/>
  </mergeCell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AH1000"/>
  <sheetViews>
    <sheetView workbookViewId="0"/>
  </sheetViews>
  <sheetFormatPr defaultColWidth="14.42578125" defaultRowHeight="15" customHeight="1"/>
  <cols>
    <col min="1" max="2" width="3.140625" customWidth="1"/>
    <col min="3" max="3" width="13.7109375" customWidth="1"/>
    <col min="4" max="4" width="19.140625" customWidth="1"/>
    <col min="5" max="5" width="2.42578125" customWidth="1"/>
    <col min="6" max="6" width="11.7109375" customWidth="1"/>
    <col min="7" max="7" width="17.7109375" customWidth="1"/>
    <col min="8" max="8" width="8" customWidth="1"/>
    <col min="9" max="9" width="7.7109375" customWidth="1"/>
    <col min="10" max="10" width="9" customWidth="1"/>
    <col min="11" max="12" width="7.42578125" customWidth="1"/>
    <col min="13" max="13" width="4.42578125" customWidth="1"/>
    <col min="14" max="14" width="13.42578125" customWidth="1"/>
    <col min="15" max="19" width="4.42578125" customWidth="1"/>
    <col min="20" max="20" width="8.42578125" customWidth="1"/>
    <col min="21" max="22" width="4.42578125" customWidth="1"/>
    <col min="23" max="23" width="9.7109375" customWidth="1"/>
    <col min="24" max="24" width="4.42578125" customWidth="1"/>
    <col min="25" max="25" width="12" customWidth="1"/>
    <col min="26" max="28" width="4.42578125" customWidth="1"/>
    <col min="29" max="29" width="2.42578125" customWidth="1"/>
    <col min="30" max="32" width="11.42578125" customWidth="1"/>
    <col min="33" max="33" width="49" customWidth="1"/>
    <col min="34" max="34" width="11.42578125" customWidth="1"/>
  </cols>
  <sheetData>
    <row r="1" spans="1:34" ht="12.75" customHeight="1">
      <c r="A1" s="394"/>
      <c r="B1" s="394"/>
      <c r="C1" s="394"/>
      <c r="D1" s="394"/>
      <c r="E1" s="394"/>
      <c r="F1" s="394"/>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row>
    <row r="2" spans="1:34" ht="12.75" customHeight="1">
      <c r="A2" s="394"/>
      <c r="B2" s="544"/>
      <c r="C2" s="955"/>
      <c r="D2" s="956"/>
      <c r="E2" s="25"/>
      <c r="F2" s="545" t="s">
        <v>120</v>
      </c>
      <c r="G2" s="955"/>
      <c r="H2" s="955"/>
      <c r="I2" s="955"/>
      <c r="J2" s="955"/>
      <c r="K2" s="955"/>
      <c r="L2" s="955"/>
      <c r="M2" s="955"/>
      <c r="N2" s="955"/>
      <c r="O2" s="955"/>
      <c r="P2" s="955"/>
      <c r="Q2" s="955"/>
      <c r="R2" s="955"/>
      <c r="S2" s="955"/>
      <c r="T2" s="955"/>
      <c r="U2" s="955"/>
      <c r="V2" s="955"/>
      <c r="W2" s="955"/>
      <c r="X2" s="955"/>
      <c r="Y2" s="955"/>
      <c r="Z2" s="955"/>
      <c r="AA2" s="955"/>
      <c r="AB2" s="956"/>
      <c r="AC2" s="394"/>
      <c r="AD2" s="394"/>
      <c r="AE2" s="394"/>
      <c r="AF2" s="394"/>
      <c r="AG2" s="394"/>
      <c r="AH2" s="394"/>
    </row>
    <row r="3" spans="1:34" ht="12.75" customHeight="1">
      <c r="A3" s="394"/>
      <c r="B3" s="957"/>
      <c r="C3" s="949"/>
      <c r="D3" s="958"/>
      <c r="E3" s="26"/>
      <c r="F3" s="959"/>
      <c r="G3" s="949"/>
      <c r="H3" s="949"/>
      <c r="I3" s="949"/>
      <c r="J3" s="949"/>
      <c r="K3" s="949"/>
      <c r="L3" s="949"/>
      <c r="M3" s="949"/>
      <c r="N3" s="949"/>
      <c r="O3" s="949"/>
      <c r="P3" s="949"/>
      <c r="Q3" s="949"/>
      <c r="R3" s="949"/>
      <c r="S3" s="949"/>
      <c r="T3" s="949"/>
      <c r="U3" s="949"/>
      <c r="V3" s="949"/>
      <c r="W3" s="949"/>
      <c r="X3" s="949"/>
      <c r="Y3" s="949"/>
      <c r="Z3" s="949"/>
      <c r="AA3" s="949"/>
      <c r="AB3" s="958"/>
      <c r="AC3" s="394"/>
      <c r="AD3" s="394"/>
      <c r="AE3" s="394"/>
      <c r="AF3" s="394"/>
      <c r="AG3" s="394"/>
      <c r="AH3" s="394"/>
    </row>
    <row r="4" spans="1:34" ht="12.75" customHeight="1">
      <c r="A4" s="394"/>
      <c r="B4" s="957"/>
      <c r="C4" s="949"/>
      <c r="D4" s="958"/>
      <c r="E4" s="26"/>
      <c r="F4" s="959"/>
      <c r="G4" s="949"/>
      <c r="H4" s="949"/>
      <c r="I4" s="949"/>
      <c r="J4" s="949"/>
      <c r="K4" s="949"/>
      <c r="L4" s="949"/>
      <c r="M4" s="949"/>
      <c r="N4" s="949"/>
      <c r="O4" s="949"/>
      <c r="P4" s="949"/>
      <c r="Q4" s="949"/>
      <c r="R4" s="949"/>
      <c r="S4" s="949"/>
      <c r="T4" s="949"/>
      <c r="U4" s="949"/>
      <c r="V4" s="949"/>
      <c r="W4" s="949"/>
      <c r="X4" s="949"/>
      <c r="Y4" s="949"/>
      <c r="Z4" s="949"/>
      <c r="AA4" s="949"/>
      <c r="AB4" s="958"/>
      <c r="AC4" s="394"/>
      <c r="AD4" s="394"/>
      <c r="AE4" s="394"/>
      <c r="AF4" s="394"/>
      <c r="AG4" s="394"/>
      <c r="AH4" s="394"/>
    </row>
    <row r="5" spans="1:34" ht="12.75" customHeight="1">
      <c r="A5" s="394"/>
      <c r="B5" s="957"/>
      <c r="C5" s="949"/>
      <c r="D5" s="958"/>
      <c r="E5" s="26"/>
      <c r="F5" s="959"/>
      <c r="G5" s="949"/>
      <c r="H5" s="949"/>
      <c r="I5" s="949"/>
      <c r="J5" s="949"/>
      <c r="K5" s="949"/>
      <c r="L5" s="949"/>
      <c r="M5" s="949"/>
      <c r="N5" s="949"/>
      <c r="O5" s="949"/>
      <c r="P5" s="949"/>
      <c r="Q5" s="949"/>
      <c r="R5" s="949"/>
      <c r="S5" s="949"/>
      <c r="T5" s="949"/>
      <c r="U5" s="949"/>
      <c r="V5" s="949"/>
      <c r="W5" s="949"/>
      <c r="X5" s="949"/>
      <c r="Y5" s="949"/>
      <c r="Z5" s="949"/>
      <c r="AA5" s="949"/>
      <c r="AB5" s="958"/>
      <c r="AC5" s="394"/>
      <c r="AD5" s="394"/>
      <c r="AE5" s="394"/>
      <c r="AF5" s="394"/>
      <c r="AG5" s="394"/>
      <c r="AH5" s="394"/>
    </row>
    <row r="6" spans="1:34" ht="37.5" customHeight="1">
      <c r="A6" s="394"/>
      <c r="B6" s="960"/>
      <c r="C6" s="961"/>
      <c r="D6" s="962"/>
      <c r="E6" s="395"/>
      <c r="F6" s="961"/>
      <c r="G6" s="961"/>
      <c r="H6" s="961"/>
      <c r="I6" s="961"/>
      <c r="J6" s="961"/>
      <c r="K6" s="961"/>
      <c r="L6" s="961"/>
      <c r="M6" s="961"/>
      <c r="N6" s="961"/>
      <c r="O6" s="961"/>
      <c r="P6" s="961"/>
      <c r="Q6" s="961"/>
      <c r="R6" s="961"/>
      <c r="S6" s="961"/>
      <c r="T6" s="961"/>
      <c r="U6" s="961"/>
      <c r="V6" s="961"/>
      <c r="W6" s="961"/>
      <c r="X6" s="961"/>
      <c r="Y6" s="961"/>
      <c r="Z6" s="961"/>
      <c r="AA6" s="961"/>
      <c r="AB6" s="962"/>
      <c r="AC6" s="394"/>
      <c r="AD6" s="394"/>
      <c r="AE6" s="394"/>
      <c r="AF6" s="394"/>
      <c r="AG6" s="394"/>
      <c r="AH6" s="394"/>
    </row>
    <row r="7" spans="1:34" ht="15" customHeight="1">
      <c r="A7" s="394"/>
      <c r="B7" s="27"/>
      <c r="C7" s="546"/>
      <c r="D7" s="955"/>
      <c r="E7" s="28"/>
      <c r="F7" s="29"/>
      <c r="G7" s="29"/>
      <c r="H7" s="29"/>
      <c r="I7" s="29"/>
      <c r="J7" s="29"/>
      <c r="K7" s="29"/>
      <c r="L7" s="29"/>
      <c r="M7" s="29"/>
      <c r="N7" s="29"/>
      <c r="O7" s="29"/>
      <c r="P7" s="29"/>
      <c r="Q7" s="29"/>
      <c r="R7" s="29"/>
      <c r="S7" s="29"/>
      <c r="T7" s="29"/>
      <c r="U7" s="29"/>
      <c r="V7" s="29"/>
      <c r="W7" s="29"/>
      <c r="X7" s="29"/>
      <c r="Y7" s="29"/>
      <c r="Z7" s="29"/>
      <c r="AA7" s="29"/>
      <c r="AB7" s="30"/>
      <c r="AC7" s="394"/>
      <c r="AD7" s="394"/>
      <c r="AE7" s="394"/>
      <c r="AF7" s="394"/>
      <c r="AG7" s="394"/>
      <c r="AH7" s="394"/>
    </row>
    <row r="8" spans="1:34" ht="15" customHeight="1">
      <c r="A8" s="394"/>
      <c r="B8" s="31"/>
      <c r="C8" s="396" t="s">
        <v>121</v>
      </c>
      <c r="D8" s="32"/>
      <c r="E8" s="33"/>
      <c r="F8" s="397" t="s">
        <v>122</v>
      </c>
      <c r="G8" s="34"/>
      <c r="H8" s="35"/>
      <c r="I8" s="394"/>
      <c r="J8" s="394"/>
      <c r="K8" s="398"/>
      <c r="L8" s="398"/>
      <c r="M8" s="398"/>
      <c r="N8" s="398"/>
      <c r="O8" s="398"/>
      <c r="P8" s="398"/>
      <c r="Q8" s="398"/>
      <c r="R8" s="398"/>
      <c r="S8" s="398"/>
      <c r="T8" s="398"/>
      <c r="U8" s="398"/>
      <c r="V8" s="398"/>
      <c r="W8" s="398"/>
      <c r="X8" s="398"/>
      <c r="Y8" s="398"/>
      <c r="Z8" s="398"/>
      <c r="AA8" s="398"/>
      <c r="AB8" s="399"/>
      <c r="AC8" s="394"/>
      <c r="AD8" s="394"/>
      <c r="AE8" s="394"/>
      <c r="AF8" s="394"/>
      <c r="AG8" s="394"/>
      <c r="AH8" s="394"/>
    </row>
    <row r="9" spans="1:34" ht="15" customHeight="1">
      <c r="A9" s="394"/>
      <c r="B9" s="31"/>
      <c r="C9" s="547"/>
      <c r="D9" s="959"/>
      <c r="E9" s="959"/>
      <c r="F9" s="959"/>
      <c r="G9" s="400"/>
      <c r="H9" s="394"/>
      <c r="I9" s="394"/>
      <c r="J9" s="394"/>
      <c r="K9" s="394"/>
      <c r="L9" s="394"/>
      <c r="M9" s="394"/>
      <c r="N9" s="394"/>
      <c r="O9" s="394"/>
      <c r="P9" s="394"/>
      <c r="Q9" s="394"/>
      <c r="R9" s="394"/>
      <c r="S9" s="394"/>
      <c r="T9" s="394"/>
      <c r="U9" s="394"/>
      <c r="V9" s="394"/>
      <c r="W9" s="394"/>
      <c r="X9" s="394"/>
      <c r="Y9" s="394"/>
      <c r="Z9" s="394"/>
      <c r="AA9" s="394"/>
      <c r="AB9" s="401"/>
      <c r="AC9" s="394"/>
      <c r="AD9" s="394"/>
      <c r="AE9" s="394"/>
      <c r="AF9" s="394"/>
      <c r="AG9" s="394"/>
      <c r="AH9" s="394"/>
    </row>
    <row r="10" spans="1:34" ht="30" customHeight="1">
      <c r="A10" s="394"/>
      <c r="B10" s="31"/>
      <c r="C10" s="547" t="s">
        <v>123</v>
      </c>
      <c r="D10" s="959"/>
      <c r="E10" s="524" t="s">
        <v>745</v>
      </c>
      <c r="F10" s="963"/>
      <c r="G10" s="963"/>
      <c r="H10" s="963"/>
      <c r="I10" s="963"/>
      <c r="J10" s="963"/>
      <c r="K10" s="963"/>
      <c r="L10" s="963"/>
      <c r="M10" s="963"/>
      <c r="N10" s="963"/>
      <c r="O10" s="963"/>
      <c r="P10" s="963"/>
      <c r="Q10" s="963"/>
      <c r="R10" s="963"/>
      <c r="S10" s="963"/>
      <c r="T10" s="963"/>
      <c r="U10" s="963"/>
      <c r="V10" s="963"/>
      <c r="W10" s="963"/>
      <c r="X10" s="963"/>
      <c r="Y10" s="963"/>
      <c r="Z10" s="963"/>
      <c r="AA10" s="950"/>
      <c r="AB10" s="402"/>
      <c r="AC10" s="394"/>
      <c r="AD10" s="394"/>
      <c r="AE10" s="394"/>
      <c r="AF10" s="394"/>
      <c r="AG10" s="943" t="s">
        <v>674</v>
      </c>
      <c r="AH10" s="959"/>
    </row>
    <row r="11" spans="1:34" ht="15" customHeight="1">
      <c r="A11" s="394"/>
      <c r="B11" s="31"/>
      <c r="C11" s="547"/>
      <c r="D11" s="959"/>
      <c r="E11" s="959"/>
      <c r="F11" s="959"/>
      <c r="G11" s="394"/>
      <c r="H11" s="394"/>
      <c r="I11" s="394"/>
      <c r="J11" s="394"/>
      <c r="K11" s="394"/>
      <c r="L11" s="394"/>
      <c r="M11" s="394"/>
      <c r="N11" s="394"/>
      <c r="O11" s="394"/>
      <c r="P11" s="394"/>
      <c r="Q11" s="394"/>
      <c r="R11" s="394"/>
      <c r="S11" s="394"/>
      <c r="T11" s="394"/>
      <c r="U11" s="394"/>
      <c r="V11" s="394"/>
      <c r="W11" s="394"/>
      <c r="X11" s="394"/>
      <c r="Y11" s="394"/>
      <c r="Z11" s="394"/>
      <c r="AA11" s="548"/>
      <c r="AB11" s="958"/>
      <c r="AC11" s="394"/>
      <c r="AD11" s="394"/>
      <c r="AE11" s="394"/>
      <c r="AF11" s="394"/>
      <c r="AG11" s="394"/>
      <c r="AH11" s="394"/>
    </row>
    <row r="12" spans="1:34" ht="29.25" customHeight="1">
      <c r="A12" s="394"/>
      <c r="B12" s="31"/>
      <c r="C12" s="550" t="s">
        <v>125</v>
      </c>
      <c r="D12" s="964"/>
      <c r="E12" s="549" t="s">
        <v>746</v>
      </c>
      <c r="F12" s="965"/>
      <c r="G12" s="965"/>
      <c r="H12" s="965"/>
      <c r="I12" s="965"/>
      <c r="J12" s="965"/>
      <c r="K12" s="965"/>
      <c r="L12" s="965"/>
      <c r="M12" s="965"/>
      <c r="N12" s="965"/>
      <c r="O12" s="965"/>
      <c r="P12" s="965"/>
      <c r="Q12" s="965"/>
      <c r="R12" s="965"/>
      <c r="S12" s="965"/>
      <c r="T12" s="965"/>
      <c r="U12" s="965"/>
      <c r="V12" s="965"/>
      <c r="W12" s="965"/>
      <c r="X12" s="965"/>
      <c r="Y12" s="965"/>
      <c r="Z12" s="965"/>
      <c r="AA12" s="965"/>
      <c r="AB12" s="36"/>
      <c r="AC12" s="394"/>
      <c r="AD12" s="394"/>
      <c r="AE12" s="394"/>
      <c r="AF12" s="394"/>
      <c r="AG12" s="394"/>
      <c r="AH12" s="394"/>
    </row>
    <row r="13" spans="1:34" ht="15" customHeight="1">
      <c r="A13" s="394"/>
      <c r="B13" s="31"/>
      <c r="C13" s="548"/>
      <c r="D13" s="959"/>
      <c r="E13" s="403"/>
      <c r="F13" s="394"/>
      <c r="G13" s="394"/>
      <c r="H13" s="394"/>
      <c r="I13" s="394"/>
      <c r="J13" s="394"/>
      <c r="K13" s="394"/>
      <c r="L13" s="394"/>
      <c r="M13" s="394"/>
      <c r="N13" s="394"/>
      <c r="O13" s="394"/>
      <c r="P13" s="394"/>
      <c r="Q13" s="394"/>
      <c r="R13" s="394"/>
      <c r="S13" s="394"/>
      <c r="T13" s="394"/>
      <c r="U13" s="394"/>
      <c r="V13" s="394"/>
      <c r="W13" s="394"/>
      <c r="X13" s="394"/>
      <c r="Y13" s="394"/>
      <c r="Z13" s="394"/>
      <c r="AA13" s="394"/>
      <c r="AB13" s="401"/>
      <c r="AC13" s="394"/>
      <c r="AD13" s="394"/>
      <c r="AE13" s="394"/>
      <c r="AF13" s="394"/>
      <c r="AG13" s="52" t="s">
        <v>675</v>
      </c>
      <c r="AH13" s="52" t="s">
        <v>676</v>
      </c>
    </row>
    <row r="14" spans="1:34" ht="15" customHeight="1">
      <c r="A14" s="394"/>
      <c r="B14" s="31"/>
      <c r="C14" s="547" t="s">
        <v>697</v>
      </c>
      <c r="D14" s="959"/>
      <c r="E14" s="544"/>
      <c r="F14" s="955"/>
      <c r="G14" s="955"/>
      <c r="H14" s="955"/>
      <c r="I14" s="955"/>
      <c r="J14" s="955"/>
      <c r="K14" s="955"/>
      <c r="L14" s="955"/>
      <c r="M14" s="955"/>
      <c r="N14" s="955"/>
      <c r="O14" s="955"/>
      <c r="P14" s="955"/>
      <c r="Q14" s="955"/>
      <c r="R14" s="955"/>
      <c r="S14" s="955"/>
      <c r="T14" s="955"/>
      <c r="U14" s="955"/>
      <c r="V14" s="955"/>
      <c r="W14" s="955"/>
      <c r="X14" s="955"/>
      <c r="Y14" s="955"/>
      <c r="Z14" s="955"/>
      <c r="AA14" s="956"/>
      <c r="AB14" s="401"/>
      <c r="AC14" s="394"/>
      <c r="AD14" s="394"/>
      <c r="AE14" s="394"/>
      <c r="AF14" s="394"/>
      <c r="AG14" s="37" t="s">
        <v>706</v>
      </c>
      <c r="AH14" s="37">
        <v>25</v>
      </c>
    </row>
    <row r="15" spans="1:34" ht="15.75" customHeight="1">
      <c r="A15" s="394"/>
      <c r="B15" s="31"/>
      <c r="C15" s="403"/>
      <c r="D15" s="403"/>
      <c r="E15" s="960"/>
      <c r="F15" s="961"/>
      <c r="G15" s="961"/>
      <c r="H15" s="961"/>
      <c r="I15" s="961"/>
      <c r="J15" s="961"/>
      <c r="K15" s="961"/>
      <c r="L15" s="961"/>
      <c r="M15" s="961"/>
      <c r="N15" s="961"/>
      <c r="O15" s="961"/>
      <c r="P15" s="961"/>
      <c r="Q15" s="961"/>
      <c r="R15" s="961"/>
      <c r="S15" s="961"/>
      <c r="T15" s="961"/>
      <c r="U15" s="961"/>
      <c r="V15" s="961"/>
      <c r="W15" s="961"/>
      <c r="X15" s="961"/>
      <c r="Y15" s="961"/>
      <c r="Z15" s="961"/>
      <c r="AA15" s="962"/>
      <c r="AB15" s="401"/>
      <c r="AC15" s="394"/>
      <c r="AD15" s="394"/>
      <c r="AE15" s="394"/>
      <c r="AF15" s="394"/>
      <c r="AG15" s="37" t="s">
        <v>708</v>
      </c>
      <c r="AH15" s="37">
        <v>12</v>
      </c>
    </row>
    <row r="16" spans="1:34" ht="15" customHeight="1">
      <c r="A16" s="394"/>
      <c r="B16" s="31"/>
      <c r="C16" s="403"/>
      <c r="D16" s="403"/>
      <c r="E16" s="403"/>
      <c r="F16" s="394"/>
      <c r="G16" s="394"/>
      <c r="H16" s="394"/>
      <c r="I16" s="394"/>
      <c r="J16" s="394"/>
      <c r="K16" s="394"/>
      <c r="L16" s="394"/>
      <c r="M16" s="394"/>
      <c r="N16" s="394"/>
      <c r="O16" s="394"/>
      <c r="P16" s="394"/>
      <c r="Q16" s="394"/>
      <c r="R16" s="394"/>
      <c r="S16" s="394"/>
      <c r="T16" s="394"/>
      <c r="U16" s="394"/>
      <c r="V16" s="394"/>
      <c r="W16" s="394"/>
      <c r="X16" s="394"/>
      <c r="Y16" s="394"/>
      <c r="Z16" s="394"/>
      <c r="AA16" s="394"/>
      <c r="AB16" s="401"/>
      <c r="AC16" s="394"/>
      <c r="AD16" s="394"/>
      <c r="AE16" s="394"/>
      <c r="AF16" s="394"/>
      <c r="AG16" s="37" t="s">
        <v>709</v>
      </c>
      <c r="AH16" s="37">
        <v>12</v>
      </c>
    </row>
    <row r="17" spans="1:34" ht="15" customHeight="1">
      <c r="A17" s="394"/>
      <c r="B17" s="31"/>
      <c r="C17" s="547" t="s">
        <v>699</v>
      </c>
      <c r="D17" s="959"/>
      <c r="E17" s="544"/>
      <c r="F17" s="955"/>
      <c r="G17" s="955"/>
      <c r="H17" s="955"/>
      <c r="I17" s="955"/>
      <c r="J17" s="955"/>
      <c r="K17" s="955"/>
      <c r="L17" s="955"/>
      <c r="M17" s="955"/>
      <c r="N17" s="955"/>
      <c r="O17" s="955"/>
      <c r="P17" s="955"/>
      <c r="Q17" s="955"/>
      <c r="R17" s="955"/>
      <c r="S17" s="955"/>
      <c r="T17" s="955"/>
      <c r="U17" s="955"/>
      <c r="V17" s="955"/>
      <c r="W17" s="955"/>
      <c r="X17" s="955"/>
      <c r="Y17" s="955"/>
      <c r="Z17" s="955"/>
      <c r="AA17" s="956"/>
      <c r="AB17" s="401"/>
      <c r="AC17" s="394"/>
      <c r="AD17" s="394"/>
      <c r="AE17" s="394"/>
      <c r="AF17" s="394"/>
      <c r="AG17" s="37" t="s">
        <v>711</v>
      </c>
      <c r="AH17" s="37">
        <v>25</v>
      </c>
    </row>
    <row r="18" spans="1:34" ht="15" customHeight="1">
      <c r="A18" s="394"/>
      <c r="B18" s="31"/>
      <c r="C18" s="403"/>
      <c r="D18" s="403"/>
      <c r="E18" s="960"/>
      <c r="F18" s="961"/>
      <c r="G18" s="961"/>
      <c r="H18" s="961"/>
      <c r="I18" s="961"/>
      <c r="J18" s="961"/>
      <c r="K18" s="961"/>
      <c r="L18" s="961"/>
      <c r="M18" s="961"/>
      <c r="N18" s="961"/>
      <c r="O18" s="961"/>
      <c r="P18" s="961"/>
      <c r="Q18" s="961"/>
      <c r="R18" s="961"/>
      <c r="S18" s="961"/>
      <c r="T18" s="961"/>
      <c r="U18" s="961"/>
      <c r="V18" s="961"/>
      <c r="W18" s="961"/>
      <c r="X18" s="961"/>
      <c r="Y18" s="961"/>
      <c r="Z18" s="961"/>
      <c r="AA18" s="962"/>
      <c r="AB18" s="401"/>
      <c r="AC18" s="394"/>
      <c r="AD18" s="394"/>
      <c r="AE18" s="394"/>
      <c r="AF18" s="394"/>
      <c r="AG18" s="37" t="s">
        <v>712</v>
      </c>
      <c r="AH18" s="37">
        <v>12</v>
      </c>
    </row>
    <row r="19" spans="1:34" ht="15" customHeight="1">
      <c r="A19" s="394"/>
      <c r="B19" s="31"/>
      <c r="C19" s="403"/>
      <c r="D19" s="403"/>
      <c r="E19" s="403"/>
      <c r="F19" s="394"/>
      <c r="G19" s="394"/>
      <c r="H19" s="394"/>
      <c r="I19" s="394"/>
      <c r="J19" s="394"/>
      <c r="K19" s="394"/>
      <c r="L19" s="394"/>
      <c r="M19" s="394"/>
      <c r="N19" s="394"/>
      <c r="O19" s="394"/>
      <c r="P19" s="394"/>
      <c r="Q19" s="394"/>
      <c r="R19" s="394"/>
      <c r="S19" s="394"/>
      <c r="T19" s="394"/>
      <c r="U19" s="394"/>
      <c r="V19" s="394"/>
      <c r="W19" s="394"/>
      <c r="X19" s="394"/>
      <c r="Y19" s="394"/>
      <c r="Z19" s="394"/>
      <c r="AA19" s="394"/>
      <c r="AB19" s="401"/>
      <c r="AC19" s="394"/>
      <c r="AD19" s="394"/>
      <c r="AE19" s="394"/>
      <c r="AF19" s="394"/>
      <c r="AG19" s="37" t="s">
        <v>709</v>
      </c>
      <c r="AH19" s="37">
        <v>12</v>
      </c>
    </row>
    <row r="20" spans="1:34" ht="15" customHeight="1">
      <c r="A20" s="394"/>
      <c r="B20" s="31"/>
      <c r="C20" s="403"/>
      <c r="D20" s="403"/>
      <c r="E20" s="403"/>
      <c r="F20" s="394"/>
      <c r="G20" s="394"/>
      <c r="H20" s="394"/>
      <c r="I20" s="394"/>
      <c r="J20" s="394"/>
      <c r="K20" s="394"/>
      <c r="L20" s="394"/>
      <c r="M20" s="394"/>
      <c r="N20" s="394"/>
      <c r="O20" s="394"/>
      <c r="P20" s="394"/>
      <c r="Q20" s="394"/>
      <c r="R20" s="394"/>
      <c r="S20" s="394"/>
      <c r="T20" s="394"/>
      <c r="U20" s="394"/>
      <c r="V20" s="394"/>
      <c r="W20" s="394"/>
      <c r="X20" s="394"/>
      <c r="Y20" s="394"/>
      <c r="Z20" s="394"/>
      <c r="AA20" s="394"/>
      <c r="AB20" s="401"/>
      <c r="AC20" s="394"/>
      <c r="AD20" s="394"/>
      <c r="AE20" s="394"/>
      <c r="AF20" s="394"/>
      <c r="AG20" s="37" t="s">
        <v>747</v>
      </c>
      <c r="AH20" s="37">
        <v>25</v>
      </c>
    </row>
    <row r="21" spans="1:34" ht="15" customHeight="1">
      <c r="A21" s="394"/>
      <c r="B21" s="31"/>
      <c r="C21" s="547" t="s">
        <v>127</v>
      </c>
      <c r="D21" s="959"/>
      <c r="E21" s="404"/>
      <c r="F21" s="548"/>
      <c r="G21" s="959"/>
      <c r="H21" s="959"/>
      <c r="I21" s="959"/>
      <c r="J21" s="959"/>
      <c r="K21" s="959"/>
      <c r="L21" s="959"/>
      <c r="M21" s="959"/>
      <c r="N21" s="959"/>
      <c r="O21" s="959"/>
      <c r="P21" s="959"/>
      <c r="Q21" s="959"/>
      <c r="R21" s="959"/>
      <c r="S21" s="959"/>
      <c r="T21" s="959"/>
      <c r="U21" s="959"/>
      <c r="V21" s="959"/>
      <c r="W21" s="959"/>
      <c r="X21" s="959"/>
      <c r="Y21" s="959"/>
      <c r="Z21" s="959"/>
      <c r="AA21" s="959"/>
      <c r="AB21" s="958"/>
      <c r="AC21" s="394"/>
      <c r="AD21" s="394"/>
      <c r="AE21" s="394"/>
      <c r="AF21" s="394"/>
      <c r="AG21" s="37" t="s">
        <v>748</v>
      </c>
      <c r="AH21" s="37">
        <v>12</v>
      </c>
    </row>
    <row r="22" spans="1:34" ht="29.25" customHeight="1">
      <c r="A22" s="394"/>
      <c r="B22" s="31"/>
      <c r="C22" s="524" t="s">
        <v>749</v>
      </c>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50"/>
      <c r="AB22" s="405"/>
      <c r="AC22" s="394"/>
      <c r="AD22" s="394"/>
      <c r="AE22" s="394"/>
      <c r="AF22" s="394"/>
      <c r="AG22" s="37" t="s">
        <v>709</v>
      </c>
      <c r="AH22" s="37">
        <v>12</v>
      </c>
    </row>
    <row r="23" spans="1:34" ht="15" customHeight="1">
      <c r="A23" s="394"/>
      <c r="B23" s="31"/>
      <c r="C23" s="406"/>
      <c r="D23" s="406"/>
      <c r="E23" s="406"/>
      <c r="F23" s="406"/>
      <c r="G23" s="406"/>
      <c r="H23" s="406"/>
      <c r="I23" s="406"/>
      <c r="J23" s="406"/>
      <c r="K23" s="406"/>
      <c r="L23" s="406"/>
      <c r="M23" s="406"/>
      <c r="N23" s="406"/>
      <c r="O23" s="406"/>
      <c r="P23" s="406"/>
      <c r="Q23" s="406"/>
      <c r="R23" s="406"/>
      <c r="S23" s="406"/>
      <c r="T23" s="406"/>
      <c r="U23" s="406"/>
      <c r="V23" s="406"/>
      <c r="W23" s="406"/>
      <c r="X23" s="406"/>
      <c r="Y23" s="406"/>
      <c r="Z23" s="406"/>
      <c r="AA23" s="406"/>
      <c r="AB23" s="405"/>
      <c r="AC23" s="394"/>
      <c r="AD23" s="394"/>
      <c r="AE23" s="394"/>
      <c r="AF23" s="394"/>
      <c r="AG23" s="37" t="s">
        <v>750</v>
      </c>
      <c r="AH23" s="37">
        <v>25</v>
      </c>
    </row>
    <row r="24" spans="1:34" ht="15" customHeight="1">
      <c r="A24" s="394"/>
      <c r="B24" s="31"/>
      <c r="C24" s="407" t="s">
        <v>128</v>
      </c>
      <c r="D24" s="407"/>
      <c r="E24" s="394"/>
      <c r="F24" s="394"/>
      <c r="G24" s="394"/>
      <c r="H24" s="394"/>
      <c r="I24" s="394"/>
      <c r="J24" s="406"/>
      <c r="K24" s="406"/>
      <c r="L24" s="406"/>
      <c r="M24" s="406"/>
      <c r="N24" s="406"/>
      <c r="O24" s="406"/>
      <c r="P24" s="406"/>
      <c r="Q24" s="406"/>
      <c r="R24" s="406" t="s">
        <v>129</v>
      </c>
      <c r="S24" s="406"/>
      <c r="T24" s="406"/>
      <c r="U24" s="406"/>
      <c r="V24" s="406"/>
      <c r="W24" s="406"/>
      <c r="X24" s="406"/>
      <c r="Y24" s="406"/>
      <c r="Z24" s="406"/>
      <c r="AA24" s="406"/>
      <c r="AB24" s="405"/>
      <c r="AC24" s="394"/>
      <c r="AD24" s="394"/>
      <c r="AE24" s="394"/>
      <c r="AF24" s="394"/>
      <c r="AG24" s="37" t="s">
        <v>751</v>
      </c>
      <c r="AH24" s="37">
        <v>12</v>
      </c>
    </row>
    <row r="25" spans="1:34" ht="15" customHeight="1">
      <c r="A25" s="394"/>
      <c r="B25" s="31"/>
      <c r="C25" s="945" t="s">
        <v>752</v>
      </c>
      <c r="D25" s="955"/>
      <c r="E25" s="955"/>
      <c r="F25" s="955"/>
      <c r="G25" s="955"/>
      <c r="H25" s="955"/>
      <c r="I25" s="955"/>
      <c r="J25" s="955"/>
      <c r="K25" s="955"/>
      <c r="L25" s="955"/>
      <c r="M25" s="955"/>
      <c r="N25" s="955"/>
      <c r="O25" s="955"/>
      <c r="P25" s="956"/>
      <c r="Q25" s="394"/>
      <c r="R25" s="538"/>
      <c r="S25" s="963"/>
      <c r="T25" s="963"/>
      <c r="U25" s="963"/>
      <c r="V25" s="963"/>
      <c r="W25" s="963"/>
      <c r="X25" s="963"/>
      <c r="Y25" s="963"/>
      <c r="Z25" s="963"/>
      <c r="AA25" s="950"/>
      <c r="AB25" s="401"/>
      <c r="AC25" s="394"/>
      <c r="AD25" s="394"/>
      <c r="AE25" s="394"/>
      <c r="AF25" s="394"/>
      <c r="AG25" s="37" t="s">
        <v>709</v>
      </c>
      <c r="AH25" s="37">
        <v>12</v>
      </c>
    </row>
    <row r="26" spans="1:34" ht="15" customHeight="1">
      <c r="A26" s="394"/>
      <c r="B26" s="31"/>
      <c r="C26" s="957"/>
      <c r="D26" s="949"/>
      <c r="E26" s="949"/>
      <c r="F26" s="949"/>
      <c r="G26" s="949"/>
      <c r="H26" s="949"/>
      <c r="I26" s="949"/>
      <c r="J26" s="949"/>
      <c r="K26" s="949"/>
      <c r="L26" s="949"/>
      <c r="M26" s="949"/>
      <c r="N26" s="949"/>
      <c r="O26" s="949"/>
      <c r="P26" s="958"/>
      <c r="Q26" s="394"/>
      <c r="R26" s="394"/>
      <c r="S26" s="394"/>
      <c r="T26" s="394"/>
      <c r="U26" s="394"/>
      <c r="V26" s="394"/>
      <c r="W26" s="394"/>
      <c r="X26" s="394"/>
      <c r="Y26" s="394"/>
      <c r="Z26" s="394"/>
      <c r="AA26" s="394"/>
      <c r="AB26" s="401"/>
      <c r="AC26" s="394"/>
      <c r="AD26" s="394"/>
      <c r="AE26" s="394"/>
      <c r="AF26" s="394"/>
      <c r="AG26" s="394"/>
      <c r="AH26" s="394"/>
    </row>
    <row r="27" spans="1:34" ht="15" customHeight="1">
      <c r="A27" s="394"/>
      <c r="B27" s="31"/>
      <c r="C27" s="957"/>
      <c r="D27" s="949"/>
      <c r="E27" s="949"/>
      <c r="F27" s="949"/>
      <c r="G27" s="949"/>
      <c r="H27" s="949"/>
      <c r="I27" s="949"/>
      <c r="J27" s="949"/>
      <c r="K27" s="949"/>
      <c r="L27" s="949"/>
      <c r="M27" s="949"/>
      <c r="N27" s="949"/>
      <c r="O27" s="949"/>
      <c r="P27" s="958"/>
      <c r="Q27" s="403"/>
      <c r="R27" s="406" t="s">
        <v>130</v>
      </c>
      <c r="S27" s="406"/>
      <c r="T27" s="406"/>
      <c r="U27" s="406"/>
      <c r="V27" s="406"/>
      <c r="W27" s="403"/>
      <c r="X27" s="403"/>
      <c r="Y27" s="403"/>
      <c r="Z27" s="394"/>
      <c r="AA27" s="403"/>
      <c r="AB27" s="401"/>
      <c r="AC27" s="394"/>
      <c r="AD27" s="394"/>
      <c r="AE27" s="394"/>
      <c r="AF27" s="394"/>
      <c r="AG27" s="394"/>
      <c r="AH27" s="394"/>
    </row>
    <row r="28" spans="1:34" ht="15" customHeight="1">
      <c r="A28" s="394"/>
      <c r="B28" s="31"/>
      <c r="C28" s="957"/>
      <c r="D28" s="949"/>
      <c r="E28" s="949"/>
      <c r="F28" s="949"/>
      <c r="G28" s="949"/>
      <c r="H28" s="949"/>
      <c r="I28" s="949"/>
      <c r="J28" s="949"/>
      <c r="K28" s="949"/>
      <c r="L28" s="949"/>
      <c r="M28" s="949"/>
      <c r="N28" s="949"/>
      <c r="O28" s="949"/>
      <c r="P28" s="958"/>
      <c r="Q28" s="394"/>
      <c r="R28" s="37"/>
      <c r="S28" s="394" t="s">
        <v>15</v>
      </c>
      <c r="T28" s="394"/>
      <c r="U28" s="37"/>
      <c r="V28" s="394" t="s">
        <v>27</v>
      </c>
      <c r="W28" s="394"/>
      <c r="X28" s="37"/>
      <c r="Y28" s="408" t="s">
        <v>46</v>
      </c>
      <c r="Z28" s="394"/>
      <c r="AA28" s="394"/>
      <c r="AB28" s="401"/>
      <c r="AC28" s="394"/>
      <c r="AD28" s="394"/>
      <c r="AE28" s="394"/>
      <c r="AF28" s="394"/>
      <c r="AG28" s="429">
        <f>+(((AH14/AH15)*AH16)+((AH17/AH18)*AH19)+((AH20/AH21)*AH22)+((AH23/AH24)*AH25))*4/100</f>
        <v>4</v>
      </c>
      <c r="AH28" s="394"/>
    </row>
    <row r="29" spans="1:34" ht="15" customHeight="1">
      <c r="A29" s="394"/>
      <c r="B29" s="31"/>
      <c r="C29" s="957"/>
      <c r="D29" s="949"/>
      <c r="E29" s="949"/>
      <c r="F29" s="949"/>
      <c r="G29" s="949"/>
      <c r="H29" s="949"/>
      <c r="I29" s="949"/>
      <c r="J29" s="949"/>
      <c r="K29" s="949"/>
      <c r="L29" s="949"/>
      <c r="M29" s="949"/>
      <c r="N29" s="949"/>
      <c r="O29" s="949"/>
      <c r="P29" s="958"/>
      <c r="Q29" s="394"/>
      <c r="R29" s="394"/>
      <c r="S29" s="394"/>
      <c r="T29" s="394"/>
      <c r="U29" s="394"/>
      <c r="V29" s="394"/>
      <c r="W29" s="394"/>
      <c r="X29" s="394"/>
      <c r="Y29" s="394"/>
      <c r="Z29" s="394"/>
      <c r="AA29" s="394"/>
      <c r="AB29" s="401"/>
      <c r="AC29" s="394"/>
      <c r="AD29" s="394"/>
      <c r="AE29" s="394"/>
      <c r="AF29" s="394"/>
      <c r="AG29" s="394"/>
      <c r="AH29" s="394"/>
    </row>
    <row r="30" spans="1:34" ht="15" customHeight="1">
      <c r="A30" s="394"/>
      <c r="B30" s="31"/>
      <c r="C30" s="960"/>
      <c r="D30" s="961"/>
      <c r="E30" s="961"/>
      <c r="F30" s="961"/>
      <c r="G30" s="961"/>
      <c r="H30" s="961"/>
      <c r="I30" s="961"/>
      <c r="J30" s="961"/>
      <c r="K30" s="961"/>
      <c r="L30" s="961"/>
      <c r="M30" s="961"/>
      <c r="N30" s="961"/>
      <c r="O30" s="961"/>
      <c r="P30" s="962"/>
      <c r="Q30" s="394"/>
      <c r="R30" s="406" t="s">
        <v>131</v>
      </c>
      <c r="S30" s="394"/>
      <c r="T30" s="394"/>
      <c r="U30" s="394"/>
      <c r="V30" s="394"/>
      <c r="W30" s="551" t="s">
        <v>23</v>
      </c>
      <c r="X30" s="963"/>
      <c r="Y30" s="963"/>
      <c r="Z30" s="963"/>
      <c r="AA30" s="950"/>
      <c r="AB30" s="401"/>
      <c r="AC30" s="394"/>
      <c r="AD30" s="394"/>
      <c r="AE30" s="394"/>
      <c r="AF30" s="394"/>
      <c r="AG30" s="394"/>
      <c r="AH30" s="394"/>
    </row>
    <row r="31" spans="1:34" ht="15" customHeight="1">
      <c r="A31" s="394"/>
      <c r="B31" s="31"/>
      <c r="C31" s="403"/>
      <c r="D31" s="403"/>
      <c r="E31" s="403"/>
      <c r="F31" s="403"/>
      <c r="G31" s="403"/>
      <c r="H31" s="394"/>
      <c r="I31" s="394"/>
      <c r="J31" s="394"/>
      <c r="K31" s="394"/>
      <c r="L31" s="394"/>
      <c r="M31" s="394"/>
      <c r="N31" s="394"/>
      <c r="O31" s="394"/>
      <c r="P31" s="394"/>
      <c r="Q31" s="394"/>
      <c r="R31" s="406"/>
      <c r="S31" s="394"/>
      <c r="T31" s="394"/>
      <c r="U31" s="394"/>
      <c r="V31" s="394"/>
      <c r="W31" s="394"/>
      <c r="X31" s="394"/>
      <c r="Y31" s="394"/>
      <c r="Z31" s="394"/>
      <c r="AA31" s="394"/>
      <c r="AB31" s="401"/>
      <c r="AC31" s="394"/>
      <c r="AD31" s="394"/>
      <c r="AE31" s="394"/>
      <c r="AF31" s="394"/>
      <c r="AG31" s="394"/>
      <c r="AH31" s="394"/>
    </row>
    <row r="32" spans="1:34" ht="15" customHeight="1">
      <c r="A32" s="394"/>
      <c r="B32" s="31"/>
      <c r="C32" s="406" t="s">
        <v>132</v>
      </c>
      <c r="D32" s="403"/>
      <c r="E32" s="403"/>
      <c r="F32" s="403"/>
      <c r="G32" s="403"/>
      <c r="H32" s="403"/>
      <c r="I32" s="394"/>
      <c r="J32" s="394"/>
      <c r="K32" s="394"/>
      <c r="L32" s="394"/>
      <c r="M32" s="394"/>
      <c r="N32" s="394"/>
      <c r="O32" s="394"/>
      <c r="P32" s="394"/>
      <c r="Q32" s="394"/>
      <c r="R32" s="394"/>
      <c r="S32" s="394"/>
      <c r="T32" s="394"/>
      <c r="U32" s="394"/>
      <c r="V32" s="394"/>
      <c r="W32" s="394"/>
      <c r="X32" s="394"/>
      <c r="Y32" s="394"/>
      <c r="Z32" s="394"/>
      <c r="AA32" s="394"/>
      <c r="AB32" s="401"/>
      <c r="AC32" s="394"/>
      <c r="AD32" s="394"/>
      <c r="AE32" s="394"/>
      <c r="AF32" s="394"/>
      <c r="AG32" s="394"/>
      <c r="AH32" s="394"/>
    </row>
    <row r="33" spans="1:34" ht="39.75" customHeight="1">
      <c r="A33" s="394"/>
      <c r="B33" s="31"/>
      <c r="C33" s="944" t="s">
        <v>753</v>
      </c>
      <c r="D33" s="963"/>
      <c r="E33" s="963"/>
      <c r="F33" s="963"/>
      <c r="G33" s="963"/>
      <c r="H33" s="963"/>
      <c r="I33" s="963"/>
      <c r="J33" s="963"/>
      <c r="K33" s="963"/>
      <c r="L33" s="963"/>
      <c r="M33" s="963"/>
      <c r="N33" s="963"/>
      <c r="O33" s="963"/>
      <c r="P33" s="963"/>
      <c r="Q33" s="963"/>
      <c r="R33" s="963"/>
      <c r="S33" s="963"/>
      <c r="T33" s="963"/>
      <c r="U33" s="963"/>
      <c r="V33" s="963"/>
      <c r="W33" s="963"/>
      <c r="X33" s="963"/>
      <c r="Y33" s="963"/>
      <c r="Z33" s="963"/>
      <c r="AA33" s="950"/>
      <c r="AB33" s="401"/>
      <c r="AC33" s="394"/>
      <c r="AD33" s="394"/>
      <c r="AE33" s="394"/>
      <c r="AF33" s="394"/>
      <c r="AG33" s="394"/>
      <c r="AH33" s="394"/>
    </row>
    <row r="34" spans="1:34" ht="15" customHeight="1">
      <c r="A34" s="394"/>
      <c r="B34" s="31"/>
      <c r="C34" s="403"/>
      <c r="D34" s="403"/>
      <c r="E34" s="403"/>
      <c r="F34" s="403"/>
      <c r="G34" s="403"/>
      <c r="H34" s="403"/>
      <c r="I34" s="403"/>
      <c r="J34" s="403"/>
      <c r="K34" s="403"/>
      <c r="L34" s="403"/>
      <c r="M34" s="403"/>
      <c r="N34" s="403"/>
      <c r="O34" s="403"/>
      <c r="P34" s="403"/>
      <c r="Q34" s="403"/>
      <c r="R34" s="403"/>
      <c r="S34" s="403"/>
      <c r="T34" s="403"/>
      <c r="U34" s="403"/>
      <c r="V34" s="403"/>
      <c r="W34" s="403"/>
      <c r="X34" s="403"/>
      <c r="Y34" s="403"/>
      <c r="Z34" s="403"/>
      <c r="AA34" s="403"/>
      <c r="AB34" s="409"/>
      <c r="AC34" s="394"/>
      <c r="AD34" s="394"/>
      <c r="AE34" s="394"/>
      <c r="AF34" s="394"/>
      <c r="AG34" s="394"/>
      <c r="AH34" s="394"/>
    </row>
    <row r="35" spans="1:34" ht="15" customHeight="1">
      <c r="A35" s="394"/>
      <c r="B35" s="31"/>
      <c r="C35" s="398" t="s">
        <v>134</v>
      </c>
      <c r="D35" s="403"/>
      <c r="E35" s="403"/>
      <c r="F35" s="403"/>
      <c r="G35" s="403"/>
      <c r="H35" s="403"/>
      <c r="I35" s="403"/>
      <c r="J35" s="403"/>
      <c r="K35" s="403"/>
      <c r="L35" s="403"/>
      <c r="M35" s="398" t="s">
        <v>134</v>
      </c>
      <c r="N35" s="403"/>
      <c r="O35" s="403"/>
      <c r="P35" s="403"/>
      <c r="Q35" s="403"/>
      <c r="R35" s="403"/>
      <c r="S35" s="403"/>
      <c r="T35" s="403"/>
      <c r="U35" s="403"/>
      <c r="V35" s="403"/>
      <c r="W35" s="403"/>
      <c r="X35" s="403"/>
      <c r="Y35" s="403"/>
      <c r="Z35" s="403"/>
      <c r="AA35" s="403"/>
      <c r="AB35" s="409"/>
      <c r="AC35" s="394"/>
      <c r="AD35" s="394"/>
      <c r="AE35" s="394"/>
      <c r="AF35" s="394"/>
      <c r="AG35" s="394"/>
      <c r="AH35" s="394"/>
    </row>
    <row r="36" spans="1:34" ht="29.25" customHeight="1">
      <c r="A36" s="394"/>
      <c r="B36" s="31"/>
      <c r="C36" s="551"/>
      <c r="D36" s="963"/>
      <c r="E36" s="963"/>
      <c r="F36" s="963"/>
      <c r="G36" s="963"/>
      <c r="H36" s="963"/>
      <c r="I36" s="963"/>
      <c r="J36" s="963"/>
      <c r="K36" s="950"/>
      <c r="L36" s="403"/>
      <c r="M36" s="551"/>
      <c r="N36" s="963"/>
      <c r="O36" s="963"/>
      <c r="P36" s="963"/>
      <c r="Q36" s="963"/>
      <c r="R36" s="963"/>
      <c r="S36" s="963"/>
      <c r="T36" s="963"/>
      <c r="U36" s="963"/>
      <c r="V36" s="963"/>
      <c r="W36" s="963"/>
      <c r="X36" s="963"/>
      <c r="Y36" s="963"/>
      <c r="Z36" s="963"/>
      <c r="AA36" s="950"/>
      <c r="AB36" s="409"/>
      <c r="AC36" s="394"/>
      <c r="AD36" s="394"/>
      <c r="AE36" s="394"/>
      <c r="AF36" s="394"/>
      <c r="AG36" s="394"/>
      <c r="AH36" s="394"/>
    </row>
    <row r="37" spans="1:34" ht="15" customHeight="1">
      <c r="A37" s="394"/>
      <c r="B37" s="31"/>
      <c r="C37" s="394"/>
      <c r="D37" s="394"/>
      <c r="E37" s="394"/>
      <c r="F37" s="394"/>
      <c r="G37" s="394"/>
      <c r="H37" s="394"/>
      <c r="I37" s="394"/>
      <c r="J37" s="394"/>
      <c r="K37" s="394"/>
      <c r="L37" s="394"/>
      <c r="M37" s="394"/>
      <c r="N37" s="394"/>
      <c r="O37" s="394"/>
      <c r="P37" s="394"/>
      <c r="Q37" s="394"/>
      <c r="R37" s="394"/>
      <c r="S37" s="394"/>
      <c r="T37" s="394"/>
      <c r="U37" s="394"/>
      <c r="V37" s="394"/>
      <c r="W37" s="394"/>
      <c r="X37" s="394"/>
      <c r="Y37" s="394"/>
      <c r="Z37" s="394"/>
      <c r="AA37" s="394"/>
      <c r="AB37" s="401"/>
      <c r="AC37" s="394"/>
      <c r="AD37" s="394"/>
      <c r="AE37" s="394"/>
      <c r="AF37" s="394"/>
      <c r="AG37" s="394"/>
      <c r="AH37" s="394"/>
    </row>
    <row r="38" spans="1:34" ht="15" customHeight="1">
      <c r="A38" s="394"/>
      <c r="B38" s="31"/>
      <c r="C38" s="410" t="s">
        <v>137</v>
      </c>
      <c r="D38" s="410"/>
      <c r="E38" s="410"/>
      <c r="F38" s="410"/>
      <c r="G38" s="411"/>
      <c r="H38" s="412"/>
      <c r="I38" s="412"/>
      <c r="J38" s="412"/>
      <c r="K38" s="412"/>
      <c r="L38" s="412"/>
      <c r="M38" s="412"/>
      <c r="N38" s="412"/>
      <c r="O38" s="412"/>
      <c r="P38" s="412"/>
      <c r="Q38" s="412"/>
      <c r="R38" s="412"/>
      <c r="S38" s="412"/>
      <c r="T38" s="412"/>
      <c r="U38" s="412"/>
      <c r="V38" s="412"/>
      <c r="W38" s="412"/>
      <c r="X38" s="412"/>
      <c r="Y38" s="412"/>
      <c r="Z38" s="412"/>
      <c r="AA38" s="412"/>
      <c r="AB38" s="401"/>
      <c r="AC38" s="394"/>
      <c r="AD38" s="394"/>
      <c r="AE38" s="394"/>
      <c r="AF38" s="394"/>
      <c r="AG38" s="394"/>
      <c r="AH38" s="394"/>
    </row>
    <row r="39" spans="1:34" ht="90" customHeight="1">
      <c r="A39" s="394"/>
      <c r="B39" s="31"/>
      <c r="C39" s="552" t="s">
        <v>671</v>
      </c>
      <c r="D39" s="963"/>
      <c r="E39" s="963"/>
      <c r="F39" s="963"/>
      <c r="G39" s="963"/>
      <c r="H39" s="963"/>
      <c r="I39" s="963"/>
      <c r="J39" s="963"/>
      <c r="K39" s="963"/>
      <c r="L39" s="963"/>
      <c r="M39" s="963"/>
      <c r="N39" s="963"/>
      <c r="O39" s="963"/>
      <c r="P39" s="963"/>
      <c r="Q39" s="963"/>
      <c r="R39" s="963"/>
      <c r="S39" s="963"/>
      <c r="T39" s="963"/>
      <c r="U39" s="963"/>
      <c r="V39" s="963"/>
      <c r="W39" s="963"/>
      <c r="X39" s="963"/>
      <c r="Y39" s="963"/>
      <c r="Z39" s="963"/>
      <c r="AA39" s="950"/>
      <c r="AB39" s="401"/>
      <c r="AC39" s="394"/>
      <c r="AD39" s="394"/>
      <c r="AE39" s="394"/>
      <c r="AF39" s="394"/>
      <c r="AG39" s="394"/>
      <c r="AH39" s="394"/>
    </row>
    <row r="40" spans="1:34" ht="15" customHeight="1">
      <c r="A40" s="394"/>
      <c r="B40" s="31"/>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401"/>
      <c r="AC40" s="394"/>
      <c r="AD40" s="394"/>
      <c r="AE40" s="394"/>
      <c r="AF40" s="394"/>
      <c r="AG40" s="394"/>
      <c r="AH40" s="394"/>
    </row>
    <row r="41" spans="1:34" ht="15.75" customHeight="1">
      <c r="A41" s="394"/>
      <c r="B41" s="31"/>
      <c r="C41" s="539" t="s">
        <v>139</v>
      </c>
      <c r="D41" s="959"/>
      <c r="E41" s="406"/>
      <c r="F41" s="524" t="s">
        <v>34</v>
      </c>
      <c r="G41" s="950"/>
      <c r="H41" s="406"/>
      <c r="I41" s="394"/>
      <c r="J41" s="413" t="s">
        <v>140</v>
      </c>
      <c r="K41" s="524">
        <v>2</v>
      </c>
      <c r="L41" s="963"/>
      <c r="M41" s="963"/>
      <c r="N41" s="950"/>
      <c r="O41" s="406"/>
      <c r="P41" s="406"/>
      <c r="Q41" s="398" t="s">
        <v>141</v>
      </c>
      <c r="R41" s="394"/>
      <c r="S41" s="406"/>
      <c r="T41" s="406"/>
      <c r="U41" s="406"/>
      <c r="V41" s="406"/>
      <c r="W41" s="524" t="s">
        <v>20</v>
      </c>
      <c r="X41" s="963"/>
      <c r="Y41" s="963"/>
      <c r="Z41" s="963"/>
      <c r="AA41" s="950"/>
      <c r="AB41" s="405"/>
      <c r="AC41" s="394"/>
      <c r="AD41" s="394"/>
      <c r="AE41" s="394"/>
      <c r="AF41" s="394"/>
      <c r="AG41" s="394"/>
      <c r="AH41" s="394"/>
    </row>
    <row r="42" spans="1:34" ht="15.75" customHeight="1">
      <c r="A42" s="394"/>
      <c r="B42" s="31"/>
      <c r="C42" s="394"/>
      <c r="D42" s="394"/>
      <c r="E42" s="394"/>
      <c r="F42" s="408"/>
      <c r="G42" s="408"/>
      <c r="H42" s="408"/>
      <c r="I42" s="408"/>
      <c r="J42" s="408"/>
      <c r="K42" s="408"/>
      <c r="L42" s="408"/>
      <c r="M42" s="394"/>
      <c r="N42" s="394"/>
      <c r="O42" s="394"/>
      <c r="P42" s="394"/>
      <c r="Q42" s="394"/>
      <c r="R42" s="394"/>
      <c r="S42" s="394"/>
      <c r="T42" s="394"/>
      <c r="U42" s="394"/>
      <c r="V42" s="394"/>
      <c r="W42" s="394"/>
      <c r="X42" s="394"/>
      <c r="Y42" s="394"/>
      <c r="Z42" s="394"/>
      <c r="AA42" s="394"/>
      <c r="AB42" s="401"/>
      <c r="AC42" s="394"/>
      <c r="AD42" s="394"/>
      <c r="AE42" s="394"/>
      <c r="AF42" s="394"/>
      <c r="AG42" s="394"/>
      <c r="AH42" s="394"/>
    </row>
    <row r="43" spans="1:34" ht="32.25" customHeight="1">
      <c r="A43" s="394"/>
      <c r="B43" s="31"/>
      <c r="C43" s="394"/>
      <c r="D43" s="413" t="s">
        <v>142</v>
      </c>
      <c r="E43" s="406"/>
      <c r="F43" s="552" t="s">
        <v>703</v>
      </c>
      <c r="G43" s="963"/>
      <c r="H43" s="963"/>
      <c r="I43" s="963"/>
      <c r="J43" s="963"/>
      <c r="K43" s="963"/>
      <c r="L43" s="963"/>
      <c r="M43" s="950"/>
      <c r="N43" s="394"/>
      <c r="O43" s="413" t="s">
        <v>144</v>
      </c>
      <c r="P43" s="551">
        <v>0</v>
      </c>
      <c r="Q43" s="963"/>
      <c r="R43" s="963"/>
      <c r="S43" s="963"/>
      <c r="T43" s="963"/>
      <c r="U43" s="963"/>
      <c r="V43" s="963"/>
      <c r="W43" s="963"/>
      <c r="X43" s="963"/>
      <c r="Y43" s="963"/>
      <c r="Z43" s="963"/>
      <c r="AA43" s="950"/>
      <c r="AB43" s="401"/>
      <c r="AC43" s="394"/>
      <c r="AD43" s="394"/>
      <c r="AE43" s="394"/>
      <c r="AF43" s="394"/>
      <c r="AG43" s="394"/>
      <c r="AH43" s="394"/>
    </row>
    <row r="44" spans="1:34" ht="15.75" customHeight="1">
      <c r="A44" s="394"/>
      <c r="B44" s="31"/>
      <c r="C44" s="406"/>
      <c r="D44" s="406"/>
      <c r="E44" s="406"/>
      <c r="F44" s="408"/>
      <c r="G44" s="408"/>
      <c r="H44" s="408"/>
      <c r="I44" s="408"/>
      <c r="J44" s="408"/>
      <c r="K44" s="408"/>
      <c r="L44" s="408"/>
      <c r="M44" s="406"/>
      <c r="N44" s="406"/>
      <c r="O44" s="406"/>
      <c r="P44" s="406"/>
      <c r="Q44" s="406"/>
      <c r="R44" s="406"/>
      <c r="S44" s="406"/>
      <c r="T44" s="406"/>
      <c r="U44" s="406"/>
      <c r="V44" s="406"/>
      <c r="W44" s="406"/>
      <c r="X44" s="406"/>
      <c r="Y44" s="406"/>
      <c r="Z44" s="406"/>
      <c r="AA44" s="406"/>
      <c r="AB44" s="405"/>
      <c r="AC44" s="394"/>
      <c r="AD44" s="394"/>
      <c r="AE44" s="394"/>
      <c r="AF44" s="394"/>
      <c r="AG44" s="394"/>
      <c r="AH44" s="394"/>
    </row>
    <row r="45" spans="1:34" ht="15.75" customHeight="1">
      <c r="A45" s="394"/>
      <c r="B45" s="31"/>
      <c r="C45" s="394"/>
      <c r="D45" s="413" t="s">
        <v>145</v>
      </c>
      <c r="E45" s="394"/>
      <c r="F45" s="538" t="s">
        <v>146</v>
      </c>
      <c r="G45" s="950"/>
      <c r="H45" s="394"/>
      <c r="I45" s="394"/>
      <c r="J45" s="406" t="s">
        <v>147</v>
      </c>
      <c r="K45" s="394"/>
      <c r="L45" s="538" t="s">
        <v>148</v>
      </c>
      <c r="M45" s="963"/>
      <c r="N45" s="950"/>
      <c r="O45" s="406"/>
      <c r="P45" s="406"/>
      <c r="Q45" s="394"/>
      <c r="R45" s="406" t="s">
        <v>149</v>
      </c>
      <c r="S45" s="406"/>
      <c r="T45" s="406"/>
      <c r="U45" s="406"/>
      <c r="V45" s="406"/>
      <c r="W45" s="553"/>
      <c r="X45" s="963"/>
      <c r="Y45" s="963"/>
      <c r="Z45" s="963"/>
      <c r="AA45" s="950"/>
      <c r="AB45" s="405"/>
      <c r="AC45" s="394"/>
      <c r="AD45" s="394"/>
      <c r="AE45" s="394"/>
      <c r="AF45" s="394"/>
      <c r="AG45" s="394"/>
      <c r="AH45" s="394"/>
    </row>
    <row r="46" spans="1:34" ht="15.75" customHeight="1">
      <c r="A46" s="394"/>
      <c r="B46" s="31"/>
      <c r="C46" s="394"/>
      <c r="D46" s="394"/>
      <c r="E46" s="394"/>
      <c r="F46" s="29"/>
      <c r="G46" s="394"/>
      <c r="H46" s="394"/>
      <c r="I46" s="398"/>
      <c r="J46" s="398"/>
      <c r="K46" s="398"/>
      <c r="L46" s="398"/>
      <c r="M46" s="398"/>
      <c r="N46" s="398"/>
      <c r="O46" s="398"/>
      <c r="P46" s="398"/>
      <c r="Q46" s="398"/>
      <c r="R46" s="398"/>
      <c r="S46" s="398"/>
      <c r="T46" s="398"/>
      <c r="U46" s="398"/>
      <c r="V46" s="398"/>
      <c r="W46" s="398"/>
      <c r="X46" s="398"/>
      <c r="Y46" s="398"/>
      <c r="Z46" s="398"/>
      <c r="AA46" s="398"/>
      <c r="AB46" s="399"/>
      <c r="AC46" s="394"/>
      <c r="AD46" s="394"/>
      <c r="AE46" s="394"/>
      <c r="AF46" s="394"/>
      <c r="AG46" s="394"/>
      <c r="AH46" s="394"/>
    </row>
    <row r="47" spans="1:34" ht="15.75" customHeight="1">
      <c r="A47" s="394"/>
      <c r="B47" s="31"/>
      <c r="C47" s="414" t="s">
        <v>150</v>
      </c>
      <c r="D47" s="554">
        <v>2024</v>
      </c>
      <c r="E47" s="966"/>
      <c r="F47" s="967"/>
      <c r="G47" s="35"/>
      <c r="H47" s="398"/>
      <c r="I47" s="398"/>
      <c r="J47" s="398"/>
      <c r="K47" s="398"/>
      <c r="L47" s="398"/>
      <c r="M47" s="398"/>
      <c r="N47" s="398"/>
      <c r="O47" s="398"/>
      <c r="P47" s="398"/>
      <c r="Q47" s="548"/>
      <c r="R47" s="959"/>
      <c r="S47" s="959"/>
      <c r="T47" s="959"/>
      <c r="U47" s="959"/>
      <c r="V47" s="398"/>
      <c r="W47" s="398"/>
      <c r="X47" s="547"/>
      <c r="Y47" s="959"/>
      <c r="Z47" s="959"/>
      <c r="AA47" s="959"/>
      <c r="AB47" s="405"/>
      <c r="AC47" s="394"/>
      <c r="AD47" s="394"/>
      <c r="AE47" s="394"/>
      <c r="AF47" s="394"/>
      <c r="AG47" s="394"/>
      <c r="AH47" s="394"/>
    </row>
    <row r="48" spans="1:34" ht="5.25" customHeight="1">
      <c r="A48" s="394"/>
      <c r="B48" s="31"/>
      <c r="C48" s="406"/>
      <c r="D48" s="38"/>
      <c r="E48" s="38"/>
      <c r="F48" s="38"/>
      <c r="G48" s="394"/>
      <c r="H48" s="398"/>
      <c r="I48" s="398"/>
      <c r="J48" s="398"/>
      <c r="K48" s="398"/>
      <c r="L48" s="398"/>
      <c r="M48" s="398"/>
      <c r="N48" s="398"/>
      <c r="O48" s="398"/>
      <c r="P48" s="398"/>
      <c r="Q48" s="403"/>
      <c r="R48" s="403"/>
      <c r="S48" s="403"/>
      <c r="T48" s="403"/>
      <c r="U48" s="403"/>
      <c r="V48" s="398"/>
      <c r="W48" s="398"/>
      <c r="X48" s="415"/>
      <c r="Y48" s="415"/>
      <c r="Z48" s="415"/>
      <c r="AA48" s="415"/>
      <c r="AB48" s="405"/>
      <c r="AC48" s="394"/>
      <c r="AD48" s="394"/>
      <c r="AE48" s="394"/>
      <c r="AF48" s="394"/>
      <c r="AG48" s="394"/>
      <c r="AH48" s="394"/>
    </row>
    <row r="49" spans="1:34" ht="15.75" customHeight="1">
      <c r="A49" s="394"/>
      <c r="B49" s="31"/>
      <c r="C49" s="406" t="s">
        <v>140</v>
      </c>
      <c r="D49" s="551">
        <v>1.2</v>
      </c>
      <c r="E49" s="963"/>
      <c r="F49" s="950"/>
      <c r="G49" s="394"/>
      <c r="H49" s="398"/>
      <c r="I49" s="398"/>
      <c r="J49" s="398"/>
      <c r="K49" s="398"/>
      <c r="L49" s="398"/>
      <c r="M49" s="398"/>
      <c r="N49" s="398"/>
      <c r="O49" s="398"/>
      <c r="P49" s="398"/>
      <c r="Q49" s="548"/>
      <c r="R49" s="959"/>
      <c r="S49" s="959"/>
      <c r="T49" s="959"/>
      <c r="U49" s="959"/>
      <c r="V49" s="398"/>
      <c r="W49" s="398"/>
      <c r="X49" s="547"/>
      <c r="Y49" s="959"/>
      <c r="Z49" s="959"/>
      <c r="AA49" s="959"/>
      <c r="AB49" s="399"/>
      <c r="AC49" s="394"/>
      <c r="AD49" s="394"/>
      <c r="AE49" s="394"/>
      <c r="AF49" s="394"/>
      <c r="AG49" s="394"/>
      <c r="AH49" s="394"/>
    </row>
    <row r="50" spans="1:34" ht="15.75" customHeight="1">
      <c r="A50" s="394"/>
      <c r="B50" s="31"/>
      <c r="C50" s="394"/>
      <c r="D50" s="394"/>
      <c r="E50" s="394"/>
      <c r="F50" s="394"/>
      <c r="G50" s="394"/>
      <c r="H50" s="394"/>
      <c r="I50" s="398"/>
      <c r="J50" s="398"/>
      <c r="K50" s="406"/>
      <c r="L50" s="406"/>
      <c r="M50" s="406"/>
      <c r="N50" s="406"/>
      <c r="O50" s="406"/>
      <c r="P50" s="406"/>
      <c r="Q50" s="406"/>
      <c r="R50" s="406"/>
      <c r="S50" s="406"/>
      <c r="T50" s="406"/>
      <c r="U50" s="406"/>
      <c r="V50" s="406"/>
      <c r="W50" s="406"/>
      <c r="X50" s="406"/>
      <c r="Y50" s="406"/>
      <c r="Z50" s="406"/>
      <c r="AA50" s="406"/>
      <c r="AB50" s="399"/>
      <c r="AC50" s="394"/>
      <c r="AD50" s="394"/>
      <c r="AE50" s="394"/>
      <c r="AF50" s="394"/>
      <c r="AG50" s="394"/>
      <c r="AH50" s="394"/>
    </row>
    <row r="51" spans="1:34" ht="15.75" customHeight="1">
      <c r="A51" s="394"/>
      <c r="B51" s="31"/>
      <c r="C51" s="406"/>
      <c r="D51" s="524" t="s">
        <v>151</v>
      </c>
      <c r="E51" s="963"/>
      <c r="F51" s="963"/>
      <c r="G51" s="963"/>
      <c r="H51" s="963"/>
      <c r="I51" s="963"/>
      <c r="J51" s="963"/>
      <c r="K51" s="963"/>
      <c r="L51" s="963"/>
      <c r="M51" s="963"/>
      <c r="N51" s="963"/>
      <c r="O51" s="963"/>
      <c r="P51" s="963"/>
      <c r="Q51" s="963"/>
      <c r="R51" s="963"/>
      <c r="S51" s="963"/>
      <c r="T51" s="963"/>
      <c r="U51" s="963"/>
      <c r="V51" s="963"/>
      <c r="W51" s="963"/>
      <c r="X51" s="963"/>
      <c r="Y51" s="950"/>
      <c r="Z51" s="407"/>
      <c r="AA51" s="407"/>
      <c r="AB51" s="416"/>
      <c r="AC51" s="394"/>
      <c r="AD51" s="394"/>
      <c r="AE51" s="394"/>
      <c r="AF51" s="394"/>
      <c r="AG51" s="394"/>
      <c r="AH51" s="394"/>
    </row>
    <row r="52" spans="1:34" ht="15.75" customHeight="1">
      <c r="A52" s="394"/>
      <c r="B52" s="31"/>
      <c r="C52" s="394"/>
      <c r="D52" s="529" t="s">
        <v>152</v>
      </c>
      <c r="E52" s="963"/>
      <c r="F52" s="963"/>
      <c r="G52" s="963"/>
      <c r="H52" s="950"/>
      <c r="I52" s="525" t="s">
        <v>153</v>
      </c>
      <c r="J52" s="963"/>
      <c r="K52" s="963"/>
      <c r="L52" s="963"/>
      <c r="M52" s="963"/>
      <c r="N52" s="963"/>
      <c r="O52" s="963"/>
      <c r="P52" s="950"/>
      <c r="Q52" s="526" t="s">
        <v>154</v>
      </c>
      <c r="R52" s="963"/>
      <c r="S52" s="963"/>
      <c r="T52" s="963"/>
      <c r="U52" s="963"/>
      <c r="V52" s="963"/>
      <c r="W52" s="963"/>
      <c r="X52" s="963"/>
      <c r="Y52" s="950"/>
      <c r="Z52" s="407"/>
      <c r="AA52" s="407"/>
      <c r="AB52" s="416"/>
      <c r="AC52" s="394"/>
      <c r="AD52" s="394"/>
      <c r="AE52" s="394"/>
      <c r="AF52" s="394"/>
      <c r="AG52" s="394"/>
      <c r="AH52" s="394"/>
    </row>
    <row r="53" spans="1:34" ht="15.75" customHeight="1">
      <c r="A53" s="417"/>
      <c r="B53" s="39"/>
      <c r="C53" s="40"/>
      <c r="D53" s="530" t="s">
        <v>155</v>
      </c>
      <c r="E53" s="963"/>
      <c r="F53" s="963"/>
      <c r="G53" s="963"/>
      <c r="H53" s="950"/>
      <c r="I53" s="527" t="s">
        <v>156</v>
      </c>
      <c r="J53" s="963"/>
      <c r="K53" s="963"/>
      <c r="L53" s="963"/>
      <c r="M53" s="963"/>
      <c r="N53" s="963"/>
      <c r="O53" s="963"/>
      <c r="P53" s="950"/>
      <c r="Q53" s="528" t="s">
        <v>157</v>
      </c>
      <c r="R53" s="963"/>
      <c r="S53" s="963"/>
      <c r="T53" s="963"/>
      <c r="U53" s="963"/>
      <c r="V53" s="963"/>
      <c r="W53" s="963"/>
      <c r="X53" s="963"/>
      <c r="Y53" s="950"/>
      <c r="Z53" s="417"/>
      <c r="AA53" s="417"/>
      <c r="AB53" s="418"/>
      <c r="AC53" s="417"/>
      <c r="AD53" s="417"/>
      <c r="AE53" s="417"/>
      <c r="AF53" s="417"/>
      <c r="AG53" s="417"/>
      <c r="AH53" s="417"/>
    </row>
    <row r="54" spans="1:34" ht="15.75" customHeight="1">
      <c r="A54" s="394"/>
      <c r="B54" s="31"/>
      <c r="C54" s="419"/>
      <c r="D54" s="419"/>
      <c r="E54" s="419"/>
      <c r="F54" s="419"/>
      <c r="G54" s="420"/>
      <c r="H54" s="420"/>
      <c r="I54" s="420"/>
      <c r="J54" s="420"/>
      <c r="K54" s="420"/>
      <c r="L54" s="420"/>
      <c r="M54" s="420"/>
      <c r="N54" s="420"/>
      <c r="O54" s="420"/>
      <c r="P54" s="420"/>
      <c r="Q54" s="420"/>
      <c r="R54" s="420"/>
      <c r="S54" s="420"/>
      <c r="T54" s="420"/>
      <c r="U54" s="420"/>
      <c r="V54" s="420"/>
      <c r="W54" s="420"/>
      <c r="X54" s="420"/>
      <c r="Y54" s="420"/>
      <c r="Z54" s="419"/>
      <c r="AA54" s="419"/>
      <c r="AB54" s="402"/>
      <c r="AC54" s="394"/>
      <c r="AD54" s="394"/>
      <c r="AE54" s="394"/>
      <c r="AF54" s="394"/>
      <c r="AG54" s="394"/>
      <c r="AH54" s="394"/>
    </row>
    <row r="55" spans="1:34" ht="15.75" customHeight="1">
      <c r="A55" s="421"/>
      <c r="B55" s="41"/>
      <c r="C55" s="531" t="s">
        <v>158</v>
      </c>
      <c r="D55" s="963"/>
      <c r="E55" s="963"/>
      <c r="F55" s="950"/>
      <c r="G55" s="532" t="s">
        <v>159</v>
      </c>
      <c r="H55" s="533" t="s">
        <v>160</v>
      </c>
      <c r="I55" s="955"/>
      <c r="J55" s="955"/>
      <c r="K55" s="955"/>
      <c r="L55" s="955"/>
      <c r="M55" s="955"/>
      <c r="N55" s="955"/>
      <c r="O55" s="955"/>
      <c r="P55" s="955"/>
      <c r="Q55" s="955"/>
      <c r="R55" s="955"/>
      <c r="S55" s="955"/>
      <c r="T55" s="955"/>
      <c r="U55" s="955"/>
      <c r="V55" s="955"/>
      <c r="W55" s="955"/>
      <c r="X55" s="955"/>
      <c r="Y55" s="955"/>
      <c r="Z55" s="955"/>
      <c r="AA55" s="956"/>
      <c r="AB55" s="416"/>
      <c r="AC55" s="421"/>
      <c r="AD55" s="421"/>
      <c r="AE55" s="421"/>
      <c r="AF55" s="421"/>
      <c r="AG55" s="421"/>
      <c r="AH55" s="421"/>
    </row>
    <row r="56" spans="1:34" ht="15.75" customHeight="1">
      <c r="A56" s="421"/>
      <c r="B56" s="41"/>
      <c r="C56" s="42" t="s">
        <v>161</v>
      </c>
      <c r="D56" s="43" t="s">
        <v>704</v>
      </c>
      <c r="E56" s="531" t="s">
        <v>162</v>
      </c>
      <c r="F56" s="950"/>
      <c r="G56" s="952"/>
      <c r="H56" s="960"/>
      <c r="I56" s="961"/>
      <c r="J56" s="961"/>
      <c r="K56" s="961"/>
      <c r="L56" s="961"/>
      <c r="M56" s="961"/>
      <c r="N56" s="961"/>
      <c r="O56" s="961"/>
      <c r="P56" s="961"/>
      <c r="Q56" s="961"/>
      <c r="R56" s="961"/>
      <c r="S56" s="961"/>
      <c r="T56" s="961"/>
      <c r="U56" s="961"/>
      <c r="V56" s="961"/>
      <c r="W56" s="961"/>
      <c r="X56" s="961"/>
      <c r="Y56" s="961"/>
      <c r="Z56" s="961"/>
      <c r="AA56" s="962"/>
      <c r="AB56" s="416"/>
      <c r="AC56" s="421"/>
      <c r="AD56" s="421"/>
      <c r="AE56" s="421"/>
      <c r="AF56" s="421"/>
      <c r="AG56" s="421"/>
      <c r="AH56" s="421"/>
    </row>
    <row r="57" spans="1:34" ht="15.75" customHeight="1">
      <c r="A57" s="421"/>
      <c r="B57" s="41"/>
      <c r="C57" s="44">
        <v>2024</v>
      </c>
      <c r="D57" s="45">
        <v>45474</v>
      </c>
      <c r="E57" s="534">
        <v>45656</v>
      </c>
      <c r="F57" s="950"/>
      <c r="G57" s="46">
        <v>0.5</v>
      </c>
      <c r="H57" s="537"/>
      <c r="I57" s="963"/>
      <c r="J57" s="963"/>
      <c r="K57" s="963"/>
      <c r="L57" s="963"/>
      <c r="M57" s="963"/>
      <c r="N57" s="963"/>
      <c r="O57" s="963"/>
      <c r="P57" s="963"/>
      <c r="Q57" s="963"/>
      <c r="R57" s="963"/>
      <c r="S57" s="963"/>
      <c r="T57" s="963"/>
      <c r="U57" s="963"/>
      <c r="V57" s="963"/>
      <c r="W57" s="963"/>
      <c r="X57" s="963"/>
      <c r="Y57" s="963"/>
      <c r="Z57" s="963"/>
      <c r="AA57" s="950"/>
      <c r="AB57" s="416"/>
      <c r="AC57" s="421"/>
      <c r="AD57" s="421"/>
      <c r="AE57" s="421"/>
      <c r="AF57" s="421"/>
      <c r="AG57" s="421"/>
      <c r="AH57" s="421"/>
    </row>
    <row r="58" spans="1:34" ht="15.75" customHeight="1">
      <c r="A58" s="421"/>
      <c r="B58" s="41"/>
      <c r="C58" s="44">
        <v>2025</v>
      </c>
      <c r="D58" s="45">
        <v>45658</v>
      </c>
      <c r="E58" s="534">
        <v>46021</v>
      </c>
      <c r="F58" s="950"/>
      <c r="G58" s="46">
        <v>0.8</v>
      </c>
      <c r="H58" s="537"/>
      <c r="I58" s="963"/>
      <c r="J58" s="963"/>
      <c r="K58" s="963"/>
      <c r="L58" s="963"/>
      <c r="M58" s="963"/>
      <c r="N58" s="963"/>
      <c r="O58" s="963"/>
      <c r="P58" s="963"/>
      <c r="Q58" s="963"/>
      <c r="R58" s="963"/>
      <c r="S58" s="963"/>
      <c r="T58" s="963"/>
      <c r="U58" s="963"/>
      <c r="V58" s="963"/>
      <c r="W58" s="963"/>
      <c r="X58" s="963"/>
      <c r="Y58" s="963"/>
      <c r="Z58" s="963"/>
      <c r="AA58" s="950"/>
      <c r="AB58" s="416"/>
      <c r="AC58" s="421"/>
      <c r="AD58" s="421"/>
      <c r="AE58" s="421"/>
      <c r="AF58" s="421"/>
      <c r="AG58" s="421"/>
      <c r="AH58" s="421"/>
    </row>
    <row r="59" spans="1:34" ht="15.75" customHeight="1">
      <c r="A59" s="421"/>
      <c r="B59" s="41"/>
      <c r="C59" s="44">
        <v>2026</v>
      </c>
      <c r="D59" s="45">
        <v>46023</v>
      </c>
      <c r="E59" s="534">
        <v>46386</v>
      </c>
      <c r="F59" s="950"/>
      <c r="G59" s="46">
        <v>0.4</v>
      </c>
      <c r="H59" s="537"/>
      <c r="I59" s="963"/>
      <c r="J59" s="963"/>
      <c r="K59" s="963"/>
      <c r="L59" s="963"/>
      <c r="M59" s="963"/>
      <c r="N59" s="963"/>
      <c r="O59" s="963"/>
      <c r="P59" s="963"/>
      <c r="Q59" s="963"/>
      <c r="R59" s="963"/>
      <c r="S59" s="963"/>
      <c r="T59" s="963"/>
      <c r="U59" s="963"/>
      <c r="V59" s="963"/>
      <c r="W59" s="963"/>
      <c r="X59" s="963"/>
      <c r="Y59" s="963"/>
      <c r="Z59" s="963"/>
      <c r="AA59" s="950"/>
      <c r="AB59" s="416"/>
      <c r="AC59" s="421"/>
      <c r="AD59" s="421"/>
      <c r="AE59" s="421"/>
      <c r="AF59" s="421"/>
      <c r="AG59" s="421"/>
      <c r="AH59" s="421"/>
    </row>
    <row r="60" spans="1:34" ht="15.75" customHeight="1">
      <c r="A60" s="421"/>
      <c r="B60" s="41"/>
      <c r="C60" s="44">
        <v>2027</v>
      </c>
      <c r="D60" s="45">
        <v>46388</v>
      </c>
      <c r="E60" s="534">
        <v>46751</v>
      </c>
      <c r="F60" s="950"/>
      <c r="G60" s="46">
        <v>0.3</v>
      </c>
      <c r="H60" s="537"/>
      <c r="I60" s="963"/>
      <c r="J60" s="963"/>
      <c r="K60" s="963"/>
      <c r="L60" s="963"/>
      <c r="M60" s="963"/>
      <c r="N60" s="963"/>
      <c r="O60" s="963"/>
      <c r="P60" s="963"/>
      <c r="Q60" s="963"/>
      <c r="R60" s="963"/>
      <c r="S60" s="963"/>
      <c r="T60" s="963"/>
      <c r="U60" s="963"/>
      <c r="V60" s="963"/>
      <c r="W60" s="963"/>
      <c r="X60" s="963"/>
      <c r="Y60" s="963"/>
      <c r="Z60" s="963"/>
      <c r="AA60" s="950"/>
      <c r="AB60" s="416"/>
      <c r="AC60" s="421"/>
      <c r="AD60" s="421"/>
      <c r="AE60" s="421"/>
      <c r="AF60" s="421"/>
      <c r="AG60" s="421"/>
      <c r="AH60" s="421"/>
    </row>
    <row r="61" spans="1:34" ht="15.75" customHeight="1">
      <c r="A61" s="421"/>
      <c r="B61" s="41"/>
      <c r="C61" s="44"/>
      <c r="D61" s="44"/>
      <c r="E61" s="531"/>
      <c r="F61" s="950"/>
      <c r="G61" s="43"/>
      <c r="H61" s="531"/>
      <c r="I61" s="963"/>
      <c r="J61" s="963"/>
      <c r="K61" s="963"/>
      <c r="L61" s="963"/>
      <c r="M61" s="963"/>
      <c r="N61" s="963"/>
      <c r="O61" s="963"/>
      <c r="P61" s="963"/>
      <c r="Q61" s="963"/>
      <c r="R61" s="963"/>
      <c r="S61" s="963"/>
      <c r="T61" s="963"/>
      <c r="U61" s="963"/>
      <c r="V61" s="963"/>
      <c r="W61" s="963"/>
      <c r="X61" s="963"/>
      <c r="Y61" s="963"/>
      <c r="Z61" s="963"/>
      <c r="AA61" s="950"/>
      <c r="AB61" s="416"/>
      <c r="AC61" s="421"/>
      <c r="AD61" s="421"/>
      <c r="AE61" s="421"/>
      <c r="AF61" s="421"/>
      <c r="AG61" s="421"/>
      <c r="AH61" s="421"/>
    </row>
    <row r="62" spans="1:34" ht="15.75" customHeight="1">
      <c r="A62" s="394"/>
      <c r="B62" s="31"/>
      <c r="C62" s="394"/>
      <c r="D62" s="394"/>
      <c r="E62" s="394"/>
      <c r="F62" s="394"/>
      <c r="G62" s="394"/>
      <c r="H62" s="394"/>
      <c r="I62" s="394"/>
      <c r="J62" s="394"/>
      <c r="K62" s="394"/>
      <c r="L62" s="394"/>
      <c r="M62" s="394"/>
      <c r="N62" s="394"/>
      <c r="O62" s="394"/>
      <c r="P62" s="394"/>
      <c r="Q62" s="394"/>
      <c r="R62" s="394"/>
      <c r="S62" s="394"/>
      <c r="T62" s="394"/>
      <c r="U62" s="394"/>
      <c r="V62" s="394"/>
      <c r="W62" s="394"/>
      <c r="X62" s="394"/>
      <c r="Y62" s="394"/>
      <c r="Z62" s="394"/>
      <c r="AA62" s="394"/>
      <c r="AB62" s="401"/>
      <c r="AC62" s="394"/>
      <c r="AD62" s="394"/>
      <c r="AE62" s="394"/>
      <c r="AF62" s="394"/>
      <c r="AG62" s="394"/>
      <c r="AH62" s="394"/>
    </row>
    <row r="63" spans="1:34" ht="15.75" customHeight="1">
      <c r="A63" s="394"/>
      <c r="B63" s="31"/>
      <c r="C63" s="539" t="s">
        <v>163</v>
      </c>
      <c r="D63" s="959"/>
      <c r="E63" s="406"/>
      <c r="F63" s="398" t="s">
        <v>164</v>
      </c>
      <c r="G63" s="47"/>
      <c r="H63" s="408"/>
      <c r="I63" s="398" t="s">
        <v>165</v>
      </c>
      <c r="J63" s="394"/>
      <c r="K63" s="538"/>
      <c r="L63" s="950"/>
      <c r="M63" s="406"/>
      <c r="N63" s="394"/>
      <c r="O63" s="394"/>
      <c r="P63" s="394"/>
      <c r="Q63" s="394"/>
      <c r="R63" s="394"/>
      <c r="S63" s="394"/>
      <c r="T63" s="394"/>
      <c r="U63" s="394"/>
      <c r="V63" s="394"/>
      <c r="W63" s="394"/>
      <c r="X63" s="394"/>
      <c r="Y63" s="394"/>
      <c r="Z63" s="394"/>
      <c r="AA63" s="394"/>
      <c r="AB63" s="401"/>
      <c r="AC63" s="394"/>
      <c r="AD63" s="394"/>
      <c r="AE63" s="394"/>
      <c r="AF63" s="394"/>
      <c r="AG63" s="394"/>
      <c r="AH63" s="394"/>
    </row>
    <row r="64" spans="1:34" ht="15.75" customHeight="1">
      <c r="A64" s="394"/>
      <c r="B64" s="422"/>
      <c r="C64" s="412"/>
      <c r="D64" s="412"/>
      <c r="E64" s="412"/>
      <c r="F64" s="412"/>
      <c r="G64" s="412"/>
      <c r="H64" s="412"/>
      <c r="I64" s="412"/>
      <c r="J64" s="412"/>
      <c r="K64" s="412"/>
      <c r="L64" s="412"/>
      <c r="M64" s="412"/>
      <c r="N64" s="412"/>
      <c r="O64" s="412"/>
      <c r="P64" s="412"/>
      <c r="Q64" s="412"/>
      <c r="R64" s="412"/>
      <c r="S64" s="412"/>
      <c r="T64" s="412"/>
      <c r="U64" s="412"/>
      <c r="V64" s="412"/>
      <c r="W64" s="412"/>
      <c r="X64" s="412"/>
      <c r="Y64" s="412"/>
      <c r="Z64" s="412"/>
      <c r="AA64" s="412"/>
      <c r="AB64" s="423"/>
      <c r="AC64" s="394"/>
      <c r="AD64" s="394"/>
      <c r="AE64" s="394"/>
      <c r="AF64" s="394"/>
      <c r="AG64" s="394"/>
      <c r="AH64" s="394"/>
    </row>
    <row r="65" spans="1:34" ht="15.75" customHeight="1">
      <c r="A65" s="394"/>
      <c r="B65" s="536" t="s">
        <v>166</v>
      </c>
      <c r="C65" s="963"/>
      <c r="D65" s="963"/>
      <c r="E65" s="963"/>
      <c r="F65" s="963"/>
      <c r="G65" s="963"/>
      <c r="H65" s="963"/>
      <c r="I65" s="963"/>
      <c r="J65" s="963"/>
      <c r="K65" s="963"/>
      <c r="L65" s="963"/>
      <c r="M65" s="963"/>
      <c r="N65" s="963"/>
      <c r="O65" s="963"/>
      <c r="P65" s="963"/>
      <c r="Q65" s="963"/>
      <c r="R65" s="963"/>
      <c r="S65" s="963"/>
      <c r="T65" s="963"/>
      <c r="U65" s="963"/>
      <c r="V65" s="963"/>
      <c r="W65" s="963"/>
      <c r="X65" s="963"/>
      <c r="Y65" s="963"/>
      <c r="Z65" s="963"/>
      <c r="AA65" s="963"/>
      <c r="AB65" s="950"/>
      <c r="AC65" s="394"/>
      <c r="AD65" s="394"/>
      <c r="AE65" s="394"/>
      <c r="AF65" s="394"/>
      <c r="AG65" s="394"/>
      <c r="AH65" s="394"/>
    </row>
    <row r="66" spans="1:34" ht="15.75" customHeight="1">
      <c r="A66" s="394"/>
      <c r="B66" s="48"/>
      <c r="C66" s="424"/>
      <c r="D66" s="424"/>
      <c r="E66" s="424"/>
      <c r="F66" s="424"/>
      <c r="G66" s="424"/>
      <c r="H66" s="424"/>
      <c r="I66" s="424"/>
      <c r="J66" s="424"/>
      <c r="K66" s="424"/>
      <c r="L66" s="424"/>
      <c r="M66" s="424"/>
      <c r="N66" s="424"/>
      <c r="O66" s="424"/>
      <c r="P66" s="424"/>
      <c r="Q66" s="424"/>
      <c r="R66" s="424"/>
      <c r="S66" s="424"/>
      <c r="T66" s="424"/>
      <c r="U66" s="424"/>
      <c r="V66" s="424"/>
      <c r="W66" s="424"/>
      <c r="X66" s="424"/>
      <c r="Y66" s="424"/>
      <c r="Z66" s="424"/>
      <c r="AA66" s="424"/>
      <c r="AB66" s="49"/>
      <c r="AC66" s="394"/>
      <c r="AD66" s="394"/>
      <c r="AE66" s="394"/>
      <c r="AF66" s="394"/>
      <c r="AG66" s="394"/>
      <c r="AH66" s="394"/>
    </row>
    <row r="67" spans="1:34" ht="29.25" customHeight="1">
      <c r="A67" s="394"/>
      <c r="B67" s="531" t="s">
        <v>161</v>
      </c>
      <c r="C67" s="950"/>
      <c r="D67" s="43"/>
      <c r="E67" s="531" t="s">
        <v>167</v>
      </c>
      <c r="F67" s="950"/>
      <c r="G67" s="43"/>
      <c r="H67" s="524" t="s">
        <v>168</v>
      </c>
      <c r="I67" s="950"/>
      <c r="J67" s="531"/>
      <c r="K67" s="950"/>
      <c r="L67" s="535"/>
      <c r="M67" s="959"/>
      <c r="N67" s="43" t="s">
        <v>169</v>
      </c>
      <c r="O67" s="531"/>
      <c r="P67" s="963"/>
      <c r="Q67" s="950"/>
      <c r="R67" s="531" t="s">
        <v>170</v>
      </c>
      <c r="S67" s="963"/>
      <c r="T67" s="950"/>
      <c r="U67" s="531"/>
      <c r="V67" s="963"/>
      <c r="W67" s="950"/>
      <c r="X67" s="531" t="s">
        <v>171</v>
      </c>
      <c r="Y67" s="950"/>
      <c r="Z67" s="531"/>
      <c r="AA67" s="963"/>
      <c r="AB67" s="950"/>
      <c r="AC67" s="394"/>
      <c r="AD67" s="394"/>
      <c r="AE67" s="394"/>
      <c r="AF67" s="394"/>
      <c r="AG67" s="394"/>
      <c r="AH67" s="394"/>
    </row>
    <row r="68" spans="1:34" ht="15.75" customHeight="1">
      <c r="A68" s="394"/>
      <c r="B68" s="48"/>
      <c r="C68" s="424"/>
      <c r="D68" s="424"/>
      <c r="E68" s="424"/>
      <c r="F68" s="417"/>
      <c r="G68" s="425"/>
      <c r="H68" s="426"/>
      <c r="I68" s="426"/>
      <c r="J68" s="417"/>
      <c r="K68" s="417"/>
      <c r="L68" s="417"/>
      <c r="M68" s="417"/>
      <c r="N68" s="426"/>
      <c r="O68" s="417"/>
      <c r="P68" s="417"/>
      <c r="Q68" s="417"/>
      <c r="R68" s="417"/>
      <c r="S68" s="426"/>
      <c r="T68" s="403"/>
      <c r="U68" s="403"/>
      <c r="V68" s="394"/>
      <c r="W68" s="426"/>
      <c r="X68" s="413"/>
      <c r="Y68" s="413"/>
      <c r="Z68" s="50"/>
      <c r="AA68" s="28"/>
      <c r="AB68" s="51"/>
      <c r="AC68" s="394"/>
      <c r="AD68" s="394"/>
      <c r="AE68" s="394"/>
      <c r="AF68" s="394"/>
      <c r="AG68" s="394"/>
      <c r="AH68" s="394"/>
    </row>
    <row r="69" spans="1:34" ht="15.75" customHeight="1">
      <c r="A69" s="394"/>
      <c r="B69" s="536" t="s">
        <v>172</v>
      </c>
      <c r="C69" s="950"/>
      <c r="D69" s="540"/>
      <c r="E69" s="961"/>
      <c r="F69" s="961"/>
      <c r="G69" s="961"/>
      <c r="H69" s="961"/>
      <c r="I69" s="961"/>
      <c r="J69" s="961"/>
      <c r="K69" s="961"/>
      <c r="L69" s="961"/>
      <c r="M69" s="961"/>
      <c r="N69" s="961"/>
      <c r="O69" s="961"/>
      <c r="P69" s="961"/>
      <c r="Q69" s="961"/>
      <c r="R69" s="961"/>
      <c r="S69" s="961"/>
      <c r="T69" s="961"/>
      <c r="U69" s="961"/>
      <c r="V69" s="961"/>
      <c r="W69" s="961"/>
      <c r="X69" s="961"/>
      <c r="Y69" s="961"/>
      <c r="Z69" s="961"/>
      <c r="AA69" s="961"/>
      <c r="AB69" s="962"/>
      <c r="AC69" s="394"/>
      <c r="AD69" s="394"/>
      <c r="AE69" s="394"/>
      <c r="AF69" s="394"/>
      <c r="AG69" s="394"/>
      <c r="AH69" s="394"/>
    </row>
    <row r="70" spans="1:34" ht="15.75" customHeight="1">
      <c r="A70" s="394"/>
      <c r="B70" s="48"/>
      <c r="C70" s="424"/>
      <c r="D70" s="424"/>
      <c r="E70" s="424"/>
      <c r="F70" s="417"/>
      <c r="G70" s="425"/>
      <c r="H70" s="426"/>
      <c r="I70" s="426"/>
      <c r="J70" s="417"/>
      <c r="K70" s="417"/>
      <c r="L70" s="417"/>
      <c r="M70" s="417"/>
      <c r="N70" s="426"/>
      <c r="O70" s="417"/>
      <c r="P70" s="417"/>
      <c r="Q70" s="417"/>
      <c r="R70" s="417"/>
      <c r="S70" s="426"/>
      <c r="T70" s="403"/>
      <c r="U70" s="403"/>
      <c r="V70" s="394"/>
      <c r="W70" s="426"/>
      <c r="X70" s="413"/>
      <c r="Y70" s="413"/>
      <c r="Z70" s="50"/>
      <c r="AA70" s="28"/>
      <c r="AB70" s="51"/>
      <c r="AC70" s="394"/>
      <c r="AD70" s="394"/>
      <c r="AE70" s="394"/>
      <c r="AF70" s="394"/>
      <c r="AG70" s="394"/>
      <c r="AH70" s="394"/>
    </row>
    <row r="71" spans="1:34" ht="15.75" customHeight="1">
      <c r="A71" s="394"/>
      <c r="B71" s="536" t="s">
        <v>173</v>
      </c>
      <c r="C71" s="950"/>
      <c r="D71" s="541"/>
      <c r="E71" s="961"/>
      <c r="F71" s="961"/>
      <c r="G71" s="961"/>
      <c r="H71" s="961"/>
      <c r="I71" s="961"/>
      <c r="J71" s="961"/>
      <c r="K71" s="961"/>
      <c r="L71" s="961"/>
      <c r="M71" s="961"/>
      <c r="N71" s="961"/>
      <c r="O71" s="961"/>
      <c r="P71" s="961"/>
      <c r="Q71" s="961"/>
      <c r="R71" s="961"/>
      <c r="S71" s="961"/>
      <c r="T71" s="961"/>
      <c r="U71" s="961"/>
      <c r="V71" s="961"/>
      <c r="W71" s="961"/>
      <c r="X71" s="961"/>
      <c r="Y71" s="961"/>
      <c r="Z71" s="961"/>
      <c r="AA71" s="961"/>
      <c r="AB71" s="962"/>
      <c r="AC71" s="394"/>
      <c r="AD71" s="394"/>
      <c r="AE71" s="394"/>
      <c r="AF71" s="394"/>
      <c r="AG71" s="394"/>
      <c r="AH71" s="394"/>
    </row>
    <row r="72" spans="1:34" ht="15.75" customHeight="1">
      <c r="A72" s="394"/>
      <c r="B72" s="48"/>
      <c r="C72" s="424"/>
      <c r="D72" s="424"/>
      <c r="E72" s="424"/>
      <c r="F72" s="417"/>
      <c r="G72" s="425"/>
      <c r="H72" s="426"/>
      <c r="I72" s="426"/>
      <c r="J72" s="417"/>
      <c r="K72" s="417"/>
      <c r="L72" s="417"/>
      <c r="M72" s="417"/>
      <c r="N72" s="426"/>
      <c r="O72" s="417"/>
      <c r="P72" s="417"/>
      <c r="Q72" s="417"/>
      <c r="R72" s="417"/>
      <c r="S72" s="426"/>
      <c r="T72" s="403"/>
      <c r="U72" s="403"/>
      <c r="V72" s="394"/>
      <c r="W72" s="426"/>
      <c r="X72" s="413"/>
      <c r="Y72" s="413"/>
      <c r="Z72" s="413"/>
      <c r="AA72" s="403"/>
      <c r="AB72" s="409"/>
      <c r="AC72" s="394"/>
      <c r="AD72" s="394"/>
      <c r="AE72" s="394"/>
      <c r="AF72" s="394"/>
      <c r="AG72" s="394"/>
      <c r="AH72" s="394"/>
    </row>
    <row r="73" spans="1:34" ht="15.75" customHeight="1">
      <c r="A73" s="394"/>
      <c r="B73" s="536" t="s">
        <v>174</v>
      </c>
      <c r="C73" s="950"/>
      <c r="D73" s="54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2"/>
      <c r="AC73" s="394"/>
      <c r="AD73" s="394"/>
      <c r="AE73" s="394"/>
      <c r="AF73" s="394"/>
      <c r="AG73" s="394"/>
      <c r="AH73" s="394"/>
    </row>
    <row r="74" spans="1:34" ht="15.75" customHeight="1">
      <c r="A74" s="394"/>
      <c r="B74" s="48"/>
      <c r="C74" s="424"/>
      <c r="D74" s="424"/>
      <c r="E74" s="424"/>
      <c r="F74" s="417"/>
      <c r="G74" s="425"/>
      <c r="H74" s="426"/>
      <c r="I74" s="426"/>
      <c r="J74" s="417"/>
      <c r="K74" s="417"/>
      <c r="L74" s="417"/>
      <c r="M74" s="417"/>
      <c r="N74" s="426"/>
      <c r="O74" s="417"/>
      <c r="P74" s="417"/>
      <c r="Q74" s="417"/>
      <c r="R74" s="417"/>
      <c r="S74" s="426"/>
      <c r="T74" s="403"/>
      <c r="U74" s="403"/>
      <c r="V74" s="394"/>
      <c r="W74" s="426"/>
      <c r="X74" s="413"/>
      <c r="Y74" s="413"/>
      <c r="Z74" s="50"/>
      <c r="AA74" s="28"/>
      <c r="AB74" s="51"/>
      <c r="AC74" s="394"/>
      <c r="AD74" s="394"/>
      <c r="AE74" s="394"/>
      <c r="AF74" s="394"/>
      <c r="AG74" s="394"/>
      <c r="AH74" s="394"/>
    </row>
    <row r="75" spans="1:34" ht="15.75" customHeight="1">
      <c r="A75" s="394"/>
      <c r="B75" s="536" t="s">
        <v>175</v>
      </c>
      <c r="C75" s="950"/>
      <c r="D75" s="541"/>
      <c r="E75" s="961"/>
      <c r="F75" s="961"/>
      <c r="G75" s="961"/>
      <c r="H75" s="961"/>
      <c r="I75" s="961"/>
      <c r="J75" s="961"/>
      <c r="K75" s="961"/>
      <c r="L75" s="961"/>
      <c r="M75" s="961"/>
      <c r="N75" s="961"/>
      <c r="O75" s="961"/>
      <c r="P75" s="961"/>
      <c r="Q75" s="961"/>
      <c r="R75" s="961"/>
      <c r="S75" s="961"/>
      <c r="T75" s="961"/>
      <c r="U75" s="961"/>
      <c r="V75" s="961"/>
      <c r="W75" s="961"/>
      <c r="X75" s="961"/>
      <c r="Y75" s="961"/>
      <c r="Z75" s="961"/>
      <c r="AA75" s="961"/>
      <c r="AB75" s="962"/>
      <c r="AC75" s="394"/>
      <c r="AD75" s="394"/>
      <c r="AE75" s="394"/>
      <c r="AF75" s="394"/>
      <c r="AG75" s="394"/>
      <c r="AH75" s="394"/>
    </row>
    <row r="76" spans="1:34" ht="15.75" customHeight="1">
      <c r="A76" s="394"/>
      <c r="B76" s="48"/>
      <c r="C76" s="424"/>
      <c r="D76" s="424"/>
      <c r="E76" s="424"/>
      <c r="F76" s="417"/>
      <c r="G76" s="425"/>
      <c r="H76" s="426"/>
      <c r="I76" s="426"/>
      <c r="J76" s="417"/>
      <c r="K76" s="417"/>
      <c r="L76" s="417"/>
      <c r="M76" s="417"/>
      <c r="N76" s="426"/>
      <c r="O76" s="417"/>
      <c r="P76" s="417"/>
      <c r="Q76" s="417"/>
      <c r="R76" s="417"/>
      <c r="S76" s="426"/>
      <c r="T76" s="403"/>
      <c r="U76" s="403"/>
      <c r="V76" s="394"/>
      <c r="W76" s="426"/>
      <c r="X76" s="413"/>
      <c r="Y76" s="413"/>
      <c r="Z76" s="50"/>
      <c r="AA76" s="28"/>
      <c r="AB76" s="51"/>
      <c r="AC76" s="394"/>
      <c r="AD76" s="394"/>
      <c r="AE76" s="394"/>
      <c r="AF76" s="394"/>
      <c r="AG76" s="394"/>
      <c r="AH76" s="394"/>
    </row>
    <row r="77" spans="1:34" ht="15.75" customHeight="1">
      <c r="A77" s="394"/>
      <c r="B77" s="536" t="s">
        <v>176</v>
      </c>
      <c r="C77" s="950"/>
      <c r="D77" s="54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2"/>
      <c r="AC77" s="394"/>
      <c r="AD77" s="394"/>
      <c r="AE77" s="394"/>
      <c r="AF77" s="394"/>
      <c r="AG77" s="394"/>
      <c r="AH77" s="394"/>
    </row>
    <row r="78" spans="1:34" ht="15.75" customHeight="1">
      <c r="A78" s="394"/>
      <c r="B78" s="48"/>
      <c r="C78" s="424"/>
      <c r="D78" s="424"/>
      <c r="E78" s="424"/>
      <c r="F78" s="417"/>
      <c r="G78" s="425"/>
      <c r="H78" s="426"/>
      <c r="I78" s="426"/>
      <c r="J78" s="417"/>
      <c r="K78" s="417"/>
      <c r="L78" s="417"/>
      <c r="M78" s="417"/>
      <c r="N78" s="426"/>
      <c r="O78" s="417"/>
      <c r="P78" s="417"/>
      <c r="Q78" s="417"/>
      <c r="R78" s="417"/>
      <c r="S78" s="426"/>
      <c r="T78" s="403"/>
      <c r="U78" s="403"/>
      <c r="V78" s="394"/>
      <c r="W78" s="426"/>
      <c r="X78" s="413"/>
      <c r="Y78" s="413"/>
      <c r="Z78" s="50"/>
      <c r="AA78" s="28"/>
      <c r="AB78" s="51"/>
      <c r="AC78" s="394"/>
      <c r="AD78" s="394"/>
      <c r="AE78" s="394"/>
      <c r="AF78" s="394"/>
      <c r="AG78" s="394"/>
      <c r="AH78" s="394"/>
    </row>
    <row r="79" spans="1:34" ht="15.75" customHeight="1">
      <c r="A79" s="394"/>
      <c r="B79" s="536" t="s">
        <v>177</v>
      </c>
      <c r="C79" s="963"/>
      <c r="D79" s="963"/>
      <c r="E79" s="963"/>
      <c r="F79" s="963"/>
      <c r="G79" s="963"/>
      <c r="H79" s="963"/>
      <c r="I79" s="963"/>
      <c r="J79" s="963"/>
      <c r="K79" s="963"/>
      <c r="L79" s="963"/>
      <c r="M79" s="963"/>
      <c r="N79" s="963"/>
      <c r="O79" s="963"/>
      <c r="P79" s="963"/>
      <c r="Q79" s="963"/>
      <c r="R79" s="963"/>
      <c r="S79" s="963"/>
      <c r="T79" s="963"/>
      <c r="U79" s="963"/>
      <c r="V79" s="963"/>
      <c r="W79" s="963"/>
      <c r="X79" s="963"/>
      <c r="Y79" s="963"/>
      <c r="Z79" s="963"/>
      <c r="AA79" s="963"/>
      <c r="AB79" s="950"/>
      <c r="AC79" s="394"/>
      <c r="AD79" s="394"/>
      <c r="AE79" s="394"/>
      <c r="AF79" s="394"/>
      <c r="AG79" s="394"/>
      <c r="AH79" s="394"/>
    </row>
    <row r="80" spans="1:34" ht="15.75" customHeight="1">
      <c r="A80" s="394"/>
      <c r="B80" s="524" t="s">
        <v>122</v>
      </c>
      <c r="C80" s="950"/>
      <c r="D80" s="52" t="s">
        <v>178</v>
      </c>
      <c r="E80" s="524" t="s">
        <v>179</v>
      </c>
      <c r="F80" s="950"/>
      <c r="G80" s="524" t="s">
        <v>177</v>
      </c>
      <c r="H80" s="963"/>
      <c r="I80" s="963"/>
      <c r="J80" s="963"/>
      <c r="K80" s="963"/>
      <c r="L80" s="963"/>
      <c r="M80" s="963"/>
      <c r="N80" s="963"/>
      <c r="O80" s="950"/>
      <c r="P80" s="524" t="s">
        <v>180</v>
      </c>
      <c r="Q80" s="963"/>
      <c r="R80" s="963"/>
      <c r="S80" s="963"/>
      <c r="T80" s="963"/>
      <c r="U80" s="963"/>
      <c r="V80" s="963"/>
      <c r="W80" s="963"/>
      <c r="X80" s="963"/>
      <c r="Y80" s="963"/>
      <c r="Z80" s="963"/>
      <c r="AA80" s="963"/>
      <c r="AB80" s="950"/>
      <c r="AC80" s="394"/>
      <c r="AD80" s="394"/>
      <c r="AE80" s="394"/>
      <c r="AF80" s="394"/>
      <c r="AG80" s="394"/>
      <c r="AH80" s="394"/>
    </row>
    <row r="81" spans="1:34" ht="15.75" customHeight="1">
      <c r="A81" s="394"/>
      <c r="B81" s="524"/>
      <c r="C81" s="950"/>
      <c r="D81" s="37"/>
      <c r="E81" s="524"/>
      <c r="F81" s="950"/>
      <c r="G81" s="542"/>
      <c r="H81" s="963"/>
      <c r="I81" s="963"/>
      <c r="J81" s="963"/>
      <c r="K81" s="963"/>
      <c r="L81" s="963"/>
      <c r="M81" s="963"/>
      <c r="N81" s="963"/>
      <c r="O81" s="950"/>
      <c r="P81" s="542"/>
      <c r="Q81" s="963"/>
      <c r="R81" s="963"/>
      <c r="S81" s="963"/>
      <c r="T81" s="963"/>
      <c r="U81" s="963"/>
      <c r="V81" s="963"/>
      <c r="W81" s="963"/>
      <c r="X81" s="963"/>
      <c r="Y81" s="963"/>
      <c r="Z81" s="963"/>
      <c r="AA81" s="963"/>
      <c r="AB81" s="950"/>
      <c r="AC81" s="394"/>
      <c r="AD81" s="394"/>
      <c r="AE81" s="394"/>
      <c r="AF81" s="394"/>
      <c r="AG81" s="394"/>
      <c r="AH81" s="394"/>
    </row>
    <row r="82" spans="1:34" ht="15.75" customHeight="1">
      <c r="A82" s="394"/>
      <c r="B82" s="524"/>
      <c r="C82" s="950"/>
      <c r="D82" s="37"/>
      <c r="E82" s="524"/>
      <c r="F82" s="950"/>
      <c r="G82" s="542"/>
      <c r="H82" s="963"/>
      <c r="I82" s="963"/>
      <c r="J82" s="963"/>
      <c r="K82" s="963"/>
      <c r="L82" s="963"/>
      <c r="M82" s="963"/>
      <c r="N82" s="963"/>
      <c r="O82" s="950"/>
      <c r="P82" s="542"/>
      <c r="Q82" s="963"/>
      <c r="R82" s="963"/>
      <c r="S82" s="963"/>
      <c r="T82" s="963"/>
      <c r="U82" s="963"/>
      <c r="V82" s="963"/>
      <c r="W82" s="963"/>
      <c r="X82" s="963"/>
      <c r="Y82" s="963"/>
      <c r="Z82" s="963"/>
      <c r="AA82" s="963"/>
      <c r="AB82" s="950"/>
      <c r="AC82" s="394"/>
      <c r="AD82" s="394"/>
      <c r="AE82" s="394"/>
      <c r="AF82" s="394"/>
      <c r="AG82" s="394"/>
      <c r="AH82" s="394"/>
    </row>
    <row r="83" spans="1:34" ht="26.25" customHeight="1">
      <c r="A83" s="394"/>
      <c r="B83" s="543" t="s">
        <v>181</v>
      </c>
      <c r="C83" s="963"/>
      <c r="D83" s="963"/>
      <c r="E83" s="963"/>
      <c r="F83" s="963"/>
      <c r="G83" s="963"/>
      <c r="H83" s="963"/>
      <c r="I83" s="963"/>
      <c r="J83" s="963"/>
      <c r="K83" s="963"/>
      <c r="L83" s="963"/>
      <c r="M83" s="963"/>
      <c r="N83" s="963"/>
      <c r="O83" s="963"/>
      <c r="P83" s="963"/>
      <c r="Q83" s="963"/>
      <c r="R83" s="963"/>
      <c r="S83" s="963"/>
      <c r="T83" s="963"/>
      <c r="U83" s="963"/>
      <c r="V83" s="963"/>
      <c r="W83" s="963"/>
      <c r="X83" s="963"/>
      <c r="Y83" s="963"/>
      <c r="Z83" s="963"/>
      <c r="AA83" s="963"/>
      <c r="AB83" s="950"/>
      <c r="AC83" s="394"/>
      <c r="AD83" s="427"/>
      <c r="AE83" s="394"/>
      <c r="AF83" s="394"/>
      <c r="AG83" s="394"/>
      <c r="AH83" s="394"/>
    </row>
    <row r="84" spans="1:34" ht="12.75" customHeight="1">
      <c r="A84" s="394"/>
      <c r="B84" s="394"/>
      <c r="C84" s="394"/>
      <c r="D84" s="394"/>
      <c r="E84" s="394"/>
      <c r="F84" s="394"/>
      <c r="G84" s="394"/>
      <c r="H84" s="394"/>
      <c r="I84" s="394"/>
      <c r="J84" s="394"/>
      <c r="K84" s="394"/>
      <c r="L84" s="394"/>
      <c r="M84" s="394"/>
      <c r="N84" s="394"/>
      <c r="O84" s="394"/>
      <c r="P84" s="394"/>
      <c r="Q84" s="394"/>
      <c r="R84" s="394"/>
      <c r="S84" s="394"/>
      <c r="T84" s="394"/>
      <c r="U84" s="394"/>
      <c r="V84" s="394"/>
      <c r="W84" s="394"/>
      <c r="X84" s="394"/>
      <c r="Y84" s="394"/>
      <c r="Z84" s="394"/>
      <c r="AA84" s="394"/>
      <c r="AB84" s="394"/>
      <c r="AC84" s="394"/>
      <c r="AD84" s="394"/>
      <c r="AE84" s="394"/>
      <c r="AF84" s="394"/>
      <c r="AG84" s="394"/>
      <c r="AH84" s="394"/>
    </row>
    <row r="85" spans="1:34" ht="12.75" customHeight="1">
      <c r="A85" s="394"/>
      <c r="B85" s="394"/>
      <c r="C85" s="394"/>
      <c r="D85" s="394"/>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row>
    <row r="86" spans="1:34" ht="12.75" customHeight="1">
      <c r="A86" s="394"/>
      <c r="B86" s="394"/>
      <c r="C86" s="394"/>
      <c r="D86" s="394"/>
      <c r="E86" s="394"/>
      <c r="F86" s="394"/>
      <c r="G86" s="394"/>
      <c r="H86" s="394"/>
      <c r="I86" s="394"/>
      <c r="J86" s="394"/>
      <c r="K86" s="394"/>
      <c r="L86" s="394"/>
      <c r="M86" s="394"/>
      <c r="N86" s="394"/>
      <c r="O86" s="394"/>
      <c r="P86" s="394"/>
      <c r="Q86" s="394"/>
      <c r="R86" s="394"/>
      <c r="S86" s="394"/>
      <c r="T86" s="394"/>
      <c r="U86" s="394"/>
      <c r="V86" s="394"/>
      <c r="W86" s="394"/>
      <c r="X86" s="394"/>
      <c r="Y86" s="394"/>
      <c r="Z86" s="394"/>
      <c r="AA86" s="394"/>
      <c r="AB86" s="394"/>
      <c r="AC86" s="394"/>
      <c r="AD86" s="394"/>
      <c r="AE86" s="394"/>
      <c r="AF86" s="394"/>
      <c r="AG86" s="394"/>
      <c r="AH86" s="394"/>
    </row>
    <row r="87" spans="1:34" ht="12.75" customHeight="1">
      <c r="A87" s="394"/>
      <c r="B87" s="394"/>
      <c r="C87" s="394"/>
      <c r="D87" s="394"/>
      <c r="E87" s="394"/>
      <c r="F87" s="394"/>
      <c r="G87" s="394"/>
      <c r="H87" s="394"/>
      <c r="I87" s="394"/>
      <c r="J87" s="394"/>
      <c r="K87" s="394"/>
      <c r="L87" s="394"/>
      <c r="M87" s="394"/>
      <c r="N87" s="394"/>
      <c r="O87" s="394"/>
      <c r="P87" s="394"/>
      <c r="Q87" s="394"/>
      <c r="R87" s="394"/>
      <c r="S87" s="394"/>
      <c r="T87" s="394"/>
      <c r="U87" s="394"/>
      <c r="V87" s="394"/>
      <c r="W87" s="394"/>
      <c r="X87" s="394"/>
      <c r="Y87" s="394"/>
      <c r="Z87" s="394"/>
      <c r="AA87" s="394"/>
      <c r="AB87" s="394"/>
      <c r="AC87" s="394"/>
      <c r="AD87" s="394"/>
      <c r="AE87" s="394"/>
      <c r="AF87" s="394"/>
      <c r="AG87" s="394"/>
      <c r="AH87" s="394"/>
    </row>
    <row r="88" spans="1:34" ht="12.75" customHeight="1">
      <c r="A88" s="394"/>
      <c r="B88" s="394"/>
      <c r="C88" s="394"/>
      <c r="D88" s="394"/>
      <c r="E88" s="394"/>
      <c r="F88" s="394"/>
      <c r="G88" s="394"/>
      <c r="H88" s="394"/>
      <c r="I88" s="394"/>
      <c r="J88" s="394"/>
      <c r="K88" s="394"/>
      <c r="L88" s="394"/>
      <c r="M88" s="394"/>
      <c r="N88" s="394"/>
      <c r="O88" s="394"/>
      <c r="P88" s="394"/>
      <c r="Q88" s="394"/>
      <c r="R88" s="394"/>
      <c r="S88" s="394"/>
      <c r="T88" s="394"/>
      <c r="U88" s="394"/>
      <c r="V88" s="394"/>
      <c r="W88" s="394"/>
      <c r="X88" s="394"/>
      <c r="Y88" s="394"/>
      <c r="Z88" s="394"/>
      <c r="AA88" s="394"/>
      <c r="AB88" s="394"/>
      <c r="AC88" s="394"/>
      <c r="AD88" s="394"/>
      <c r="AE88" s="394"/>
      <c r="AF88" s="394"/>
      <c r="AG88" s="394"/>
      <c r="AH88" s="394"/>
    </row>
    <row r="89" spans="1:34" ht="12.75" customHeight="1">
      <c r="A89" s="394"/>
      <c r="B89" s="394"/>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row>
    <row r="90" spans="1:34" ht="12.75" customHeight="1">
      <c r="A90" s="394"/>
      <c r="B90" s="394"/>
      <c r="C90" s="394"/>
      <c r="D90" s="394"/>
      <c r="E90" s="394"/>
      <c r="F90" s="394"/>
      <c r="G90" s="394"/>
      <c r="H90" s="394"/>
      <c r="I90" s="394"/>
      <c r="J90" s="394"/>
      <c r="K90" s="394"/>
      <c r="L90" s="394"/>
      <c r="M90" s="394"/>
      <c r="N90" s="394"/>
      <c r="O90" s="394"/>
      <c r="P90" s="394"/>
      <c r="Q90" s="394"/>
      <c r="R90" s="394"/>
      <c r="S90" s="394"/>
      <c r="T90" s="394"/>
      <c r="U90" s="394"/>
      <c r="V90" s="394"/>
      <c r="W90" s="394"/>
      <c r="X90" s="394"/>
      <c r="Y90" s="394"/>
      <c r="Z90" s="394"/>
      <c r="AA90" s="394"/>
      <c r="AB90" s="394"/>
      <c r="AC90" s="394"/>
      <c r="AD90" s="394"/>
      <c r="AE90" s="394"/>
      <c r="AF90" s="394"/>
      <c r="AG90" s="394"/>
      <c r="AH90" s="394"/>
    </row>
    <row r="91" spans="1:34" ht="12.75" customHeight="1">
      <c r="A91" s="394"/>
      <c r="B91" s="394"/>
      <c r="C91" s="394"/>
      <c r="D91" s="394"/>
      <c r="E91" s="394"/>
      <c r="F91" s="394"/>
      <c r="G91" s="394"/>
      <c r="H91" s="394"/>
      <c r="I91" s="394"/>
      <c r="J91" s="394"/>
      <c r="K91" s="394"/>
      <c r="L91" s="394"/>
      <c r="M91" s="394"/>
      <c r="N91" s="394"/>
      <c r="O91" s="394"/>
      <c r="P91" s="394"/>
      <c r="Q91" s="394"/>
      <c r="R91" s="394"/>
      <c r="S91" s="394"/>
      <c r="T91" s="394"/>
      <c r="U91" s="394"/>
      <c r="V91" s="394"/>
      <c r="W91" s="394"/>
      <c r="X91" s="394"/>
      <c r="Y91" s="394"/>
      <c r="Z91" s="394"/>
      <c r="AA91" s="394"/>
      <c r="AB91" s="394"/>
      <c r="AC91" s="394"/>
      <c r="AD91" s="394"/>
      <c r="AE91" s="394"/>
      <c r="AF91" s="394"/>
      <c r="AG91" s="394"/>
      <c r="AH91" s="394"/>
    </row>
    <row r="92" spans="1:34" ht="12.75" customHeight="1">
      <c r="A92" s="394"/>
      <c r="B92" s="394"/>
      <c r="C92" s="394"/>
      <c r="D92" s="394"/>
      <c r="E92" s="394"/>
      <c r="F92" s="394"/>
      <c r="G92" s="394"/>
      <c r="H92" s="394"/>
      <c r="I92" s="394"/>
      <c r="J92" s="394"/>
      <c r="K92" s="394"/>
      <c r="L92" s="394"/>
      <c r="M92" s="394"/>
      <c r="N92" s="394"/>
      <c r="O92" s="394"/>
      <c r="P92" s="394"/>
      <c r="Q92" s="394"/>
      <c r="R92" s="394"/>
      <c r="S92" s="394"/>
      <c r="T92" s="394"/>
      <c r="U92" s="394"/>
      <c r="V92" s="394"/>
      <c r="W92" s="394"/>
      <c r="X92" s="394"/>
      <c r="Y92" s="394"/>
      <c r="Z92" s="394"/>
      <c r="AA92" s="394"/>
      <c r="AB92" s="394"/>
      <c r="AC92" s="394"/>
      <c r="AD92" s="394"/>
      <c r="AE92" s="394"/>
      <c r="AF92" s="394"/>
      <c r="AG92" s="394"/>
      <c r="AH92" s="394"/>
    </row>
    <row r="93" spans="1:34" ht="12.75" customHeight="1">
      <c r="A93" s="394"/>
      <c r="B93" s="394"/>
      <c r="C93" s="394"/>
      <c r="D93" s="394"/>
      <c r="E93" s="394"/>
      <c r="F93" s="394"/>
      <c r="G93" s="394"/>
      <c r="H93" s="394"/>
      <c r="I93" s="394"/>
      <c r="J93" s="394"/>
      <c r="K93" s="394"/>
      <c r="L93" s="394"/>
      <c r="M93" s="394"/>
      <c r="N93" s="394"/>
      <c r="O93" s="394"/>
      <c r="P93" s="394"/>
      <c r="Q93" s="394"/>
      <c r="R93" s="394"/>
      <c r="S93" s="394"/>
      <c r="T93" s="394"/>
      <c r="U93" s="394"/>
      <c r="V93" s="394"/>
      <c r="W93" s="394"/>
      <c r="X93" s="394"/>
      <c r="Y93" s="394"/>
      <c r="Z93" s="394"/>
      <c r="AA93" s="394"/>
      <c r="AB93" s="394"/>
      <c r="AC93" s="394"/>
      <c r="AD93" s="394"/>
      <c r="AE93" s="394"/>
      <c r="AF93" s="394"/>
      <c r="AG93" s="394"/>
      <c r="AH93" s="394"/>
    </row>
    <row r="94" spans="1:34" ht="12.75" customHeight="1">
      <c r="A94" s="394"/>
      <c r="B94" s="394"/>
      <c r="C94" s="394"/>
      <c r="D94" s="394"/>
      <c r="E94" s="394"/>
      <c r="F94" s="394"/>
      <c r="G94" s="394"/>
      <c r="H94" s="394"/>
      <c r="I94" s="394"/>
      <c r="J94" s="394"/>
      <c r="K94" s="394"/>
      <c r="L94" s="394"/>
      <c r="M94" s="394"/>
      <c r="N94" s="394"/>
      <c r="O94" s="394"/>
      <c r="P94" s="394"/>
      <c r="Q94" s="394"/>
      <c r="R94" s="394"/>
      <c r="S94" s="394"/>
      <c r="T94" s="394"/>
      <c r="U94" s="394"/>
      <c r="V94" s="394"/>
      <c r="W94" s="394"/>
      <c r="X94" s="394"/>
      <c r="Y94" s="394"/>
      <c r="Z94" s="394"/>
      <c r="AA94" s="394"/>
      <c r="AB94" s="394"/>
      <c r="AC94" s="394"/>
      <c r="AD94" s="394"/>
      <c r="AE94" s="394"/>
      <c r="AF94" s="394"/>
      <c r="AG94" s="394"/>
      <c r="AH94" s="394"/>
    </row>
    <row r="95" spans="1:34" ht="12.75" customHeight="1">
      <c r="A95" s="394"/>
      <c r="B95" s="394"/>
      <c r="C95" s="394"/>
      <c r="D95" s="394"/>
      <c r="E95" s="394"/>
      <c r="F95" s="394"/>
      <c r="G95" s="394"/>
      <c r="H95" s="394"/>
      <c r="I95" s="394"/>
      <c r="J95" s="394"/>
      <c r="K95" s="394"/>
      <c r="L95" s="394"/>
      <c r="M95" s="394"/>
      <c r="N95" s="394"/>
      <c r="O95" s="394"/>
      <c r="P95" s="394"/>
      <c r="Q95" s="394"/>
      <c r="R95" s="394"/>
      <c r="S95" s="394"/>
      <c r="T95" s="394"/>
      <c r="U95" s="394"/>
      <c r="V95" s="394"/>
      <c r="W95" s="394"/>
      <c r="X95" s="394"/>
      <c r="Y95" s="394"/>
      <c r="Z95" s="394"/>
      <c r="AA95" s="394"/>
      <c r="AB95" s="394"/>
      <c r="AC95" s="394"/>
      <c r="AD95" s="394"/>
      <c r="AE95" s="394"/>
      <c r="AF95" s="394"/>
      <c r="AG95" s="394"/>
      <c r="AH95" s="394"/>
    </row>
    <row r="96" spans="1:34" ht="12.75" customHeight="1">
      <c r="A96" s="394"/>
      <c r="B96" s="394"/>
      <c r="C96" s="394"/>
      <c r="D96" s="394"/>
      <c r="E96" s="394"/>
      <c r="F96" s="394"/>
      <c r="G96" s="394"/>
      <c r="H96" s="394"/>
      <c r="I96" s="394"/>
      <c r="J96" s="394"/>
      <c r="K96" s="394"/>
      <c r="L96" s="394"/>
      <c r="M96" s="394"/>
      <c r="N96" s="394"/>
      <c r="O96" s="394"/>
      <c r="P96" s="394"/>
      <c r="Q96" s="394"/>
      <c r="R96" s="394"/>
      <c r="S96" s="394"/>
      <c r="T96" s="394"/>
      <c r="U96" s="394"/>
      <c r="V96" s="394"/>
      <c r="W96" s="394"/>
      <c r="X96" s="394"/>
      <c r="Y96" s="394"/>
      <c r="Z96" s="394"/>
      <c r="AA96" s="394"/>
      <c r="AB96" s="394"/>
      <c r="AC96" s="394"/>
      <c r="AD96" s="394"/>
      <c r="AE96" s="394"/>
      <c r="AF96" s="394"/>
      <c r="AG96" s="394"/>
      <c r="AH96" s="394"/>
    </row>
    <row r="97" spans="1:34" ht="12.75" customHeight="1">
      <c r="A97" s="394"/>
      <c r="B97" s="394"/>
      <c r="C97" s="394"/>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row>
    <row r="98" spans="1:34" ht="12.75" customHeight="1">
      <c r="A98" s="394"/>
      <c r="B98" s="394"/>
      <c r="C98" s="39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row>
    <row r="99" spans="1:34" ht="12.75" customHeight="1">
      <c r="A99" s="394"/>
      <c r="B99" s="394"/>
      <c r="C99" s="394"/>
      <c r="D99" s="394"/>
      <c r="E99" s="394"/>
      <c r="F99" s="394"/>
      <c r="G99" s="394"/>
      <c r="H99" s="394"/>
      <c r="I99" s="394"/>
      <c r="J99" s="394"/>
      <c r="K99" s="394"/>
      <c r="L99" s="394"/>
      <c r="M99" s="394"/>
      <c r="N99" s="394"/>
      <c r="O99" s="394"/>
      <c r="P99" s="394"/>
      <c r="Q99" s="394"/>
      <c r="R99" s="394"/>
      <c r="S99" s="394"/>
      <c r="T99" s="394"/>
      <c r="U99" s="394"/>
      <c r="V99" s="394"/>
      <c r="W99" s="394"/>
      <c r="X99" s="394"/>
      <c r="Y99" s="394"/>
      <c r="Z99" s="394"/>
      <c r="AA99" s="394"/>
      <c r="AB99" s="394"/>
      <c r="AC99" s="394"/>
      <c r="AD99" s="394"/>
      <c r="AE99" s="394"/>
      <c r="AF99" s="394"/>
      <c r="AG99" s="394"/>
      <c r="AH99" s="394"/>
    </row>
    <row r="100" spans="1:34" ht="12.75" customHeight="1">
      <c r="A100" s="394"/>
      <c r="B100" s="394"/>
      <c r="C100" s="394"/>
      <c r="D100" s="394"/>
      <c r="E100" s="394"/>
      <c r="F100" s="394"/>
      <c r="G100" s="394"/>
      <c r="H100" s="394"/>
      <c r="I100" s="394"/>
      <c r="J100" s="394"/>
      <c r="K100" s="394"/>
      <c r="L100" s="394"/>
      <c r="M100" s="394"/>
      <c r="N100" s="394"/>
      <c r="O100" s="394"/>
      <c r="P100" s="394"/>
      <c r="Q100" s="394"/>
      <c r="R100" s="394"/>
      <c r="S100" s="394"/>
      <c r="T100" s="394"/>
      <c r="U100" s="394"/>
      <c r="V100" s="394"/>
      <c r="W100" s="394"/>
      <c r="X100" s="394"/>
      <c r="Y100" s="394"/>
      <c r="Z100" s="394"/>
      <c r="AA100" s="394"/>
      <c r="AB100" s="394"/>
      <c r="AC100" s="394"/>
      <c r="AD100" s="394"/>
      <c r="AE100" s="394"/>
      <c r="AF100" s="394"/>
      <c r="AG100" s="394"/>
      <c r="AH100" s="394"/>
    </row>
    <row r="101" spans="1:34" ht="12.75" customHeight="1">
      <c r="A101" s="394"/>
      <c r="B101" s="394"/>
      <c r="C101" s="394"/>
      <c r="D101" s="394"/>
      <c r="E101" s="394"/>
      <c r="F101" s="394"/>
      <c r="G101" s="394"/>
      <c r="H101" s="394"/>
      <c r="I101" s="394"/>
      <c r="J101" s="394"/>
      <c r="K101" s="394"/>
      <c r="L101" s="394"/>
      <c r="M101" s="394"/>
      <c r="N101" s="394"/>
      <c r="O101" s="394"/>
      <c r="P101" s="394"/>
      <c r="Q101" s="394"/>
      <c r="R101" s="394"/>
      <c r="S101" s="394"/>
      <c r="T101" s="394"/>
      <c r="U101" s="394"/>
      <c r="V101" s="394"/>
      <c r="W101" s="394"/>
      <c r="X101" s="394"/>
      <c r="Y101" s="394"/>
      <c r="Z101" s="394"/>
      <c r="AA101" s="394"/>
      <c r="AB101" s="394"/>
      <c r="AC101" s="394"/>
      <c r="AD101" s="394"/>
      <c r="AE101" s="394"/>
      <c r="AF101" s="394"/>
      <c r="AG101" s="394"/>
      <c r="AH101" s="394"/>
    </row>
    <row r="102" spans="1:34" ht="12.75" customHeight="1">
      <c r="A102" s="394"/>
      <c r="B102" s="394"/>
      <c r="C102" s="394"/>
      <c r="D102" s="394"/>
      <c r="E102" s="394"/>
      <c r="F102" s="394"/>
      <c r="G102" s="394"/>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row>
    <row r="103" spans="1:34" ht="12.75" customHeight="1">
      <c r="A103" s="394"/>
      <c r="B103" s="394"/>
      <c r="C103" s="394"/>
      <c r="D103" s="394"/>
      <c r="E103" s="394"/>
      <c r="F103" s="394"/>
      <c r="G103" s="394"/>
      <c r="H103" s="394"/>
      <c r="I103" s="394"/>
      <c r="J103" s="394"/>
      <c r="K103" s="394"/>
      <c r="L103" s="394"/>
      <c r="M103" s="394"/>
      <c r="N103" s="394"/>
      <c r="O103" s="394"/>
      <c r="P103" s="394"/>
      <c r="Q103" s="394"/>
      <c r="R103" s="394"/>
      <c r="S103" s="394"/>
      <c r="T103" s="394"/>
      <c r="U103" s="394"/>
      <c r="V103" s="394"/>
      <c r="W103" s="394"/>
      <c r="X103" s="394"/>
      <c r="Y103" s="394"/>
      <c r="Z103" s="394"/>
      <c r="AA103" s="394"/>
      <c r="AB103" s="394"/>
      <c r="AC103" s="394"/>
      <c r="AD103" s="394"/>
      <c r="AE103" s="394"/>
      <c r="AF103" s="394"/>
      <c r="AG103" s="394"/>
      <c r="AH103" s="394"/>
    </row>
    <row r="104" spans="1:34" ht="12.75" customHeight="1">
      <c r="A104" s="394"/>
      <c r="B104" s="394"/>
      <c r="C104" s="394"/>
      <c r="D104" s="394"/>
      <c r="E104" s="394"/>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row>
    <row r="105" spans="1:34" ht="12.75" customHeight="1">
      <c r="A105" s="394"/>
      <c r="B105" s="394"/>
      <c r="C105" s="394"/>
      <c r="D105" s="394"/>
      <c r="E105" s="394"/>
      <c r="F105" s="394"/>
      <c r="G105" s="394"/>
      <c r="H105" s="394"/>
      <c r="I105" s="394"/>
      <c r="J105" s="394"/>
      <c r="K105" s="394"/>
      <c r="L105" s="394"/>
      <c r="M105" s="394"/>
      <c r="N105" s="394"/>
      <c r="O105" s="394"/>
      <c r="P105" s="394"/>
      <c r="Q105" s="394"/>
      <c r="R105" s="394"/>
      <c r="S105" s="394"/>
      <c r="T105" s="394"/>
      <c r="U105" s="394"/>
      <c r="V105" s="394"/>
      <c r="W105" s="394"/>
      <c r="X105" s="394"/>
      <c r="Y105" s="394"/>
      <c r="Z105" s="394"/>
      <c r="AA105" s="394"/>
      <c r="AB105" s="394"/>
      <c r="AC105" s="394"/>
      <c r="AD105" s="394"/>
      <c r="AE105" s="394"/>
      <c r="AF105" s="394"/>
      <c r="AG105" s="394"/>
      <c r="AH105" s="394"/>
    </row>
    <row r="106" spans="1:34" ht="12.75" customHeight="1">
      <c r="A106" s="394"/>
      <c r="B106" s="394"/>
      <c r="C106" s="394"/>
      <c r="D106" s="394"/>
      <c r="E106" s="394"/>
      <c r="F106" s="394"/>
      <c r="G106" s="394"/>
      <c r="H106" s="394"/>
      <c r="I106" s="394"/>
      <c r="J106" s="394"/>
      <c r="K106" s="394"/>
      <c r="L106" s="394"/>
      <c r="M106" s="394"/>
      <c r="N106" s="394"/>
      <c r="O106" s="394"/>
      <c r="P106" s="394"/>
      <c r="Q106" s="394"/>
      <c r="R106" s="394"/>
      <c r="S106" s="394"/>
      <c r="T106" s="394"/>
      <c r="U106" s="394"/>
      <c r="V106" s="394"/>
      <c r="W106" s="394"/>
      <c r="X106" s="394"/>
      <c r="Y106" s="394"/>
      <c r="Z106" s="394"/>
      <c r="AA106" s="394"/>
      <c r="AB106" s="394"/>
      <c r="AC106" s="394"/>
      <c r="AD106" s="394"/>
      <c r="AE106" s="394"/>
      <c r="AF106" s="394"/>
      <c r="AG106" s="394"/>
      <c r="AH106" s="394"/>
    </row>
    <row r="107" spans="1:34" ht="12.75" customHeight="1">
      <c r="A107" s="394"/>
      <c r="B107" s="394"/>
      <c r="C107" s="394"/>
      <c r="D107" s="394"/>
      <c r="E107" s="394"/>
      <c r="F107" s="394"/>
      <c r="G107" s="394"/>
      <c r="H107" s="394"/>
      <c r="I107" s="394"/>
      <c r="J107" s="394"/>
      <c r="K107" s="394"/>
      <c r="L107" s="394"/>
      <c r="M107" s="394"/>
      <c r="N107" s="394"/>
      <c r="O107" s="394"/>
      <c r="P107" s="394"/>
      <c r="Q107" s="394"/>
      <c r="R107" s="394"/>
      <c r="S107" s="394"/>
      <c r="T107" s="394"/>
      <c r="U107" s="394"/>
      <c r="V107" s="394"/>
      <c r="W107" s="394"/>
      <c r="X107" s="394"/>
      <c r="Y107" s="394"/>
      <c r="Z107" s="394"/>
      <c r="AA107" s="394"/>
      <c r="AB107" s="394"/>
      <c r="AC107" s="394"/>
      <c r="AD107" s="394"/>
      <c r="AE107" s="394"/>
      <c r="AF107" s="394"/>
      <c r="AG107" s="394"/>
      <c r="AH107" s="394"/>
    </row>
    <row r="108" spans="1:34" ht="12.75" customHeight="1">
      <c r="A108" s="394"/>
      <c r="B108" s="394"/>
      <c r="C108" s="394"/>
      <c r="D108" s="394"/>
      <c r="E108" s="394"/>
      <c r="F108" s="394"/>
      <c r="G108" s="394"/>
      <c r="H108" s="394"/>
      <c r="I108" s="394"/>
      <c r="J108" s="394"/>
      <c r="K108" s="394"/>
      <c r="L108" s="394"/>
      <c r="M108" s="394"/>
      <c r="N108" s="394"/>
      <c r="O108" s="394"/>
      <c r="P108" s="394"/>
      <c r="Q108" s="394"/>
      <c r="R108" s="394"/>
      <c r="S108" s="394"/>
      <c r="T108" s="394"/>
      <c r="U108" s="394"/>
      <c r="V108" s="394"/>
      <c r="W108" s="394"/>
      <c r="X108" s="394"/>
      <c r="Y108" s="394"/>
      <c r="Z108" s="394"/>
      <c r="AA108" s="394"/>
      <c r="AB108" s="394"/>
      <c r="AC108" s="394"/>
      <c r="AD108" s="394"/>
      <c r="AE108" s="394"/>
      <c r="AF108" s="394"/>
      <c r="AG108" s="394"/>
      <c r="AH108" s="394"/>
    </row>
    <row r="109" spans="1:34" ht="12.75" customHeight="1">
      <c r="A109" s="394"/>
      <c r="B109" s="394"/>
      <c r="C109" s="394"/>
      <c r="D109" s="394"/>
      <c r="E109" s="394"/>
      <c r="F109" s="394"/>
      <c r="G109" s="394"/>
      <c r="H109" s="394"/>
      <c r="I109" s="394"/>
      <c r="J109" s="394"/>
      <c r="K109" s="394"/>
      <c r="L109" s="394"/>
      <c r="M109" s="394"/>
      <c r="N109" s="394"/>
      <c r="O109" s="394"/>
      <c r="P109" s="394"/>
      <c r="Q109" s="394"/>
      <c r="R109" s="394"/>
      <c r="S109" s="394"/>
      <c r="T109" s="394"/>
      <c r="U109" s="394"/>
      <c r="V109" s="394"/>
      <c r="W109" s="394"/>
      <c r="X109" s="394"/>
      <c r="Y109" s="394"/>
      <c r="Z109" s="394"/>
      <c r="AA109" s="394"/>
      <c r="AB109" s="394"/>
      <c r="AC109" s="394"/>
      <c r="AD109" s="394"/>
      <c r="AE109" s="394"/>
      <c r="AF109" s="394"/>
      <c r="AG109" s="394"/>
      <c r="AH109" s="394"/>
    </row>
    <row r="110" spans="1:34" ht="12.75" customHeight="1">
      <c r="A110" s="394"/>
      <c r="B110" s="394"/>
      <c r="C110" s="394"/>
      <c r="D110" s="394"/>
      <c r="E110" s="394"/>
      <c r="F110" s="394"/>
      <c r="G110" s="394"/>
      <c r="H110" s="394"/>
      <c r="I110" s="394"/>
      <c r="J110" s="394"/>
      <c r="K110" s="394"/>
      <c r="L110" s="394"/>
      <c r="M110" s="394"/>
      <c r="N110" s="394"/>
      <c r="O110" s="394"/>
      <c r="P110" s="394"/>
      <c r="Q110" s="394"/>
      <c r="R110" s="394"/>
      <c r="S110" s="394"/>
      <c r="T110" s="394"/>
      <c r="U110" s="394"/>
      <c r="V110" s="394"/>
      <c r="W110" s="394"/>
      <c r="X110" s="394"/>
      <c r="Y110" s="394"/>
      <c r="Z110" s="394"/>
      <c r="AA110" s="394"/>
      <c r="AB110" s="394"/>
      <c r="AC110" s="394"/>
      <c r="AD110" s="394"/>
      <c r="AE110" s="394"/>
      <c r="AF110" s="394"/>
      <c r="AG110" s="394"/>
      <c r="AH110" s="394"/>
    </row>
    <row r="111" spans="1:34" ht="12.75" customHeight="1">
      <c r="A111" s="394"/>
      <c r="B111" s="394"/>
      <c r="C111" s="394"/>
      <c r="D111" s="394"/>
      <c r="E111" s="394"/>
      <c r="F111" s="394"/>
      <c r="G111" s="394"/>
      <c r="H111" s="394"/>
      <c r="I111" s="394"/>
      <c r="J111" s="394"/>
      <c r="K111" s="394"/>
      <c r="L111" s="394"/>
      <c r="M111" s="394"/>
      <c r="N111" s="394"/>
      <c r="O111" s="394"/>
      <c r="P111" s="394"/>
      <c r="Q111" s="394"/>
      <c r="R111" s="394"/>
      <c r="S111" s="394"/>
      <c r="T111" s="394"/>
      <c r="U111" s="394"/>
      <c r="V111" s="394"/>
      <c r="W111" s="394"/>
      <c r="X111" s="394"/>
      <c r="Y111" s="394"/>
      <c r="Z111" s="394"/>
      <c r="AA111" s="394"/>
      <c r="AB111" s="394"/>
      <c r="AC111" s="394"/>
      <c r="AD111" s="394"/>
      <c r="AE111" s="394"/>
      <c r="AF111" s="394"/>
      <c r="AG111" s="394"/>
      <c r="AH111" s="394"/>
    </row>
    <row r="112" spans="1:34" ht="12.75" customHeight="1">
      <c r="A112" s="394"/>
      <c r="B112" s="394"/>
      <c r="C112" s="394"/>
      <c r="D112" s="394"/>
      <c r="E112" s="394"/>
      <c r="F112" s="394"/>
      <c r="G112" s="394"/>
      <c r="H112" s="394"/>
      <c r="I112" s="394"/>
      <c r="J112" s="394"/>
      <c r="K112" s="394"/>
      <c r="L112" s="394"/>
      <c r="M112" s="394"/>
      <c r="N112" s="394"/>
      <c r="O112" s="394"/>
      <c r="P112" s="394"/>
      <c r="Q112" s="394"/>
      <c r="R112" s="394"/>
      <c r="S112" s="394"/>
      <c r="T112" s="394"/>
      <c r="U112" s="394"/>
      <c r="V112" s="394"/>
      <c r="W112" s="394"/>
      <c r="X112" s="394"/>
      <c r="Y112" s="394"/>
      <c r="Z112" s="394"/>
      <c r="AA112" s="394"/>
      <c r="AB112" s="394"/>
      <c r="AC112" s="394"/>
      <c r="AD112" s="394"/>
      <c r="AE112" s="394"/>
      <c r="AF112" s="394"/>
      <c r="AG112" s="394"/>
      <c r="AH112" s="394"/>
    </row>
    <row r="113" spans="1:34" ht="12.75" customHeight="1">
      <c r="A113" s="394"/>
      <c r="B113" s="394"/>
      <c r="C113" s="394"/>
      <c r="D113" s="394"/>
      <c r="E113" s="394"/>
      <c r="F113" s="394"/>
      <c r="G113" s="394"/>
      <c r="H113" s="394"/>
      <c r="I113" s="394"/>
      <c r="J113" s="394"/>
      <c r="K113" s="394"/>
      <c r="L113" s="394"/>
      <c r="M113" s="394"/>
      <c r="N113" s="394"/>
      <c r="O113" s="394"/>
      <c r="P113" s="394"/>
      <c r="Q113" s="394"/>
      <c r="R113" s="394"/>
      <c r="S113" s="394"/>
      <c r="T113" s="394"/>
      <c r="U113" s="394"/>
      <c r="V113" s="394"/>
      <c r="W113" s="394"/>
      <c r="X113" s="394"/>
      <c r="Y113" s="394"/>
      <c r="Z113" s="394"/>
      <c r="AA113" s="394"/>
      <c r="AB113" s="394"/>
      <c r="AC113" s="394"/>
      <c r="AD113" s="394"/>
      <c r="AE113" s="394"/>
      <c r="AF113" s="394"/>
      <c r="AG113" s="394"/>
      <c r="AH113" s="394"/>
    </row>
    <row r="114" spans="1:34" ht="12.75" customHeight="1">
      <c r="A114" s="394"/>
      <c r="B114" s="394"/>
      <c r="C114" s="394"/>
      <c r="D114" s="394"/>
      <c r="E114" s="394"/>
      <c r="F114" s="394"/>
      <c r="G114" s="394"/>
      <c r="H114" s="394"/>
      <c r="I114" s="394"/>
      <c r="J114" s="394"/>
      <c r="K114" s="394"/>
      <c r="L114" s="394"/>
      <c r="M114" s="394"/>
      <c r="N114" s="394"/>
      <c r="O114" s="394"/>
      <c r="P114" s="394"/>
      <c r="Q114" s="394"/>
      <c r="R114" s="394"/>
      <c r="S114" s="394"/>
      <c r="T114" s="394"/>
      <c r="U114" s="394"/>
      <c r="V114" s="394"/>
      <c r="W114" s="394"/>
      <c r="X114" s="394"/>
      <c r="Y114" s="394"/>
      <c r="Z114" s="394"/>
      <c r="AA114" s="394"/>
      <c r="AB114" s="394"/>
      <c r="AC114" s="394"/>
      <c r="AD114" s="394"/>
      <c r="AE114" s="394"/>
      <c r="AF114" s="394"/>
      <c r="AG114" s="394"/>
      <c r="AH114" s="394"/>
    </row>
    <row r="115" spans="1:34" ht="12.75" customHeight="1">
      <c r="A115" s="394"/>
      <c r="B115" s="394"/>
      <c r="C115" s="394"/>
      <c r="D115" s="394"/>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row>
    <row r="116" spans="1:34" ht="12.75" customHeight="1">
      <c r="A116" s="394"/>
      <c r="B116" s="394"/>
      <c r="C116" s="394"/>
      <c r="D116" s="394"/>
      <c r="E116" s="394"/>
      <c r="F116" s="394"/>
      <c r="G116" s="394"/>
      <c r="H116" s="394"/>
      <c r="I116" s="394"/>
      <c r="J116" s="394"/>
      <c r="K116" s="394"/>
      <c r="L116" s="394"/>
      <c r="M116" s="394"/>
      <c r="N116" s="394"/>
      <c r="O116" s="394"/>
      <c r="P116" s="394"/>
      <c r="Q116" s="394"/>
      <c r="R116" s="394"/>
      <c r="S116" s="394"/>
      <c r="T116" s="394"/>
      <c r="U116" s="394"/>
      <c r="V116" s="394"/>
      <c r="W116" s="394"/>
      <c r="X116" s="394"/>
      <c r="Y116" s="394"/>
      <c r="Z116" s="394"/>
      <c r="AA116" s="394"/>
      <c r="AB116" s="394"/>
      <c r="AC116" s="394"/>
      <c r="AD116" s="394"/>
      <c r="AE116" s="394"/>
      <c r="AF116" s="394"/>
      <c r="AG116" s="394"/>
      <c r="AH116" s="394"/>
    </row>
    <row r="117" spans="1:34" ht="12.75" customHeight="1">
      <c r="A117" s="394"/>
      <c r="B117" s="394"/>
      <c r="C117" s="394"/>
      <c r="D117" s="394"/>
      <c r="E117" s="394"/>
      <c r="F117" s="394"/>
      <c r="G117" s="394"/>
      <c r="H117" s="394"/>
      <c r="I117" s="394"/>
      <c r="J117" s="394"/>
      <c r="K117" s="394"/>
      <c r="L117" s="394"/>
      <c r="M117" s="394"/>
      <c r="N117" s="394"/>
      <c r="O117" s="394"/>
      <c r="P117" s="394"/>
      <c r="Q117" s="394"/>
      <c r="R117" s="394"/>
      <c r="S117" s="394"/>
      <c r="T117" s="394"/>
      <c r="U117" s="394"/>
      <c r="V117" s="394"/>
      <c r="W117" s="394"/>
      <c r="X117" s="394"/>
      <c r="Y117" s="394"/>
      <c r="Z117" s="394"/>
      <c r="AA117" s="394"/>
      <c r="AB117" s="394"/>
      <c r="AC117" s="394"/>
      <c r="AD117" s="394"/>
      <c r="AE117" s="394"/>
      <c r="AF117" s="394"/>
      <c r="AG117" s="394"/>
      <c r="AH117" s="394"/>
    </row>
    <row r="118" spans="1:34" ht="12.75" customHeight="1">
      <c r="A118" s="394"/>
      <c r="B118" s="394"/>
      <c r="C118" s="394"/>
      <c r="D118" s="394"/>
      <c r="E118" s="394"/>
      <c r="F118" s="394"/>
      <c r="G118" s="394"/>
      <c r="H118" s="394"/>
      <c r="I118" s="394"/>
      <c r="J118" s="394"/>
      <c r="K118" s="394"/>
      <c r="L118" s="394"/>
      <c r="M118" s="394"/>
      <c r="N118" s="394"/>
      <c r="O118" s="394"/>
      <c r="P118" s="394"/>
      <c r="Q118" s="394"/>
      <c r="R118" s="394"/>
      <c r="S118" s="394"/>
      <c r="T118" s="394"/>
      <c r="U118" s="394"/>
      <c r="V118" s="394"/>
      <c r="W118" s="394"/>
      <c r="X118" s="394"/>
      <c r="Y118" s="394"/>
      <c r="Z118" s="394"/>
      <c r="AA118" s="394"/>
      <c r="AB118" s="394"/>
      <c r="AC118" s="394"/>
      <c r="AD118" s="394"/>
      <c r="AE118" s="394"/>
      <c r="AF118" s="394"/>
      <c r="AG118" s="394"/>
      <c r="AH118" s="394"/>
    </row>
    <row r="119" spans="1:34" ht="12.75" customHeight="1">
      <c r="A119" s="394"/>
      <c r="B119" s="394"/>
      <c r="C119" s="394"/>
      <c r="D119" s="394"/>
      <c r="E119" s="394"/>
      <c r="F119" s="394"/>
      <c r="G119" s="394"/>
      <c r="H119" s="394"/>
      <c r="I119" s="394"/>
      <c r="J119" s="394"/>
      <c r="K119" s="394"/>
      <c r="L119" s="394"/>
      <c r="M119" s="394"/>
      <c r="N119" s="394"/>
      <c r="O119" s="394"/>
      <c r="P119" s="394"/>
      <c r="Q119" s="394"/>
      <c r="R119" s="394"/>
      <c r="S119" s="394"/>
      <c r="T119" s="394"/>
      <c r="U119" s="394"/>
      <c r="V119" s="394"/>
      <c r="W119" s="394"/>
      <c r="X119" s="394"/>
      <c r="Y119" s="394"/>
      <c r="Z119" s="394"/>
      <c r="AA119" s="394"/>
      <c r="AB119" s="394"/>
      <c r="AC119" s="394"/>
      <c r="AD119" s="394"/>
      <c r="AE119" s="394"/>
      <c r="AF119" s="394"/>
      <c r="AG119" s="394"/>
      <c r="AH119" s="394"/>
    </row>
    <row r="120" spans="1:34" ht="12.75" customHeight="1">
      <c r="A120" s="394"/>
      <c r="B120" s="394"/>
      <c r="C120" s="394"/>
      <c r="D120" s="394"/>
      <c r="E120" s="394"/>
      <c r="F120" s="394"/>
      <c r="G120" s="394"/>
      <c r="H120" s="394"/>
      <c r="I120" s="394"/>
      <c r="J120" s="394"/>
      <c r="K120" s="394"/>
      <c r="L120" s="394"/>
      <c r="M120" s="394"/>
      <c r="N120" s="394"/>
      <c r="O120" s="394"/>
      <c r="P120" s="394"/>
      <c r="Q120" s="394"/>
      <c r="R120" s="394"/>
      <c r="S120" s="394"/>
      <c r="T120" s="394"/>
      <c r="U120" s="394"/>
      <c r="V120" s="394"/>
      <c r="W120" s="394"/>
      <c r="X120" s="394"/>
      <c r="Y120" s="394"/>
      <c r="Z120" s="394"/>
      <c r="AA120" s="394"/>
      <c r="AB120" s="394"/>
      <c r="AC120" s="394"/>
      <c r="AD120" s="394"/>
      <c r="AE120" s="394"/>
      <c r="AF120" s="394"/>
      <c r="AG120" s="394"/>
      <c r="AH120" s="394"/>
    </row>
    <row r="121" spans="1:34" ht="12.75" customHeight="1">
      <c r="A121" s="394"/>
      <c r="B121" s="394"/>
      <c r="C121" s="394"/>
      <c r="D121" s="394"/>
      <c r="E121" s="394"/>
      <c r="F121" s="394"/>
      <c r="G121" s="394"/>
      <c r="H121" s="394"/>
      <c r="I121" s="394"/>
      <c r="J121" s="394"/>
      <c r="K121" s="394"/>
      <c r="L121" s="394"/>
      <c r="M121" s="394"/>
      <c r="N121" s="394"/>
      <c r="O121" s="394"/>
      <c r="P121" s="394"/>
      <c r="Q121" s="394"/>
      <c r="R121" s="394"/>
      <c r="S121" s="394"/>
      <c r="T121" s="394"/>
      <c r="U121" s="394"/>
      <c r="V121" s="394"/>
      <c r="W121" s="394"/>
      <c r="X121" s="394"/>
      <c r="Y121" s="394"/>
      <c r="Z121" s="394"/>
      <c r="AA121" s="394"/>
      <c r="AB121" s="394"/>
      <c r="AC121" s="394"/>
      <c r="AD121" s="394"/>
      <c r="AE121" s="394"/>
      <c r="AF121" s="394"/>
      <c r="AG121" s="394"/>
      <c r="AH121" s="394"/>
    </row>
    <row r="122" spans="1:34" ht="12.75" customHeight="1">
      <c r="A122" s="394"/>
      <c r="B122" s="394"/>
      <c r="C122" s="394"/>
      <c r="D122" s="394"/>
      <c r="E122" s="394"/>
      <c r="F122" s="394"/>
      <c r="G122" s="394"/>
      <c r="H122" s="394"/>
      <c r="I122" s="394"/>
      <c r="J122" s="394"/>
      <c r="K122" s="394"/>
      <c r="L122" s="394"/>
      <c r="M122" s="394"/>
      <c r="N122" s="394"/>
      <c r="O122" s="394"/>
      <c r="P122" s="394"/>
      <c r="Q122" s="394"/>
      <c r="R122" s="394"/>
      <c r="S122" s="394"/>
      <c r="T122" s="394"/>
      <c r="U122" s="394"/>
      <c r="V122" s="394"/>
      <c r="W122" s="394"/>
      <c r="X122" s="394"/>
      <c r="Y122" s="394"/>
      <c r="Z122" s="394"/>
      <c r="AA122" s="394"/>
      <c r="AB122" s="394"/>
      <c r="AC122" s="394"/>
      <c r="AD122" s="394"/>
      <c r="AE122" s="394"/>
      <c r="AF122" s="394"/>
      <c r="AG122" s="394"/>
      <c r="AH122" s="394"/>
    </row>
    <row r="123" spans="1:34" ht="12.75" customHeight="1">
      <c r="A123" s="394"/>
      <c r="B123" s="394"/>
      <c r="C123" s="394"/>
      <c r="D123" s="394"/>
      <c r="E123" s="394"/>
      <c r="F123" s="394"/>
      <c r="G123" s="394"/>
      <c r="H123" s="394"/>
      <c r="I123" s="394"/>
      <c r="J123" s="394"/>
      <c r="K123" s="394"/>
      <c r="L123" s="394"/>
      <c r="M123" s="394"/>
      <c r="N123" s="394"/>
      <c r="O123" s="394"/>
      <c r="P123" s="394"/>
      <c r="Q123" s="394"/>
      <c r="R123" s="394"/>
      <c r="S123" s="394"/>
      <c r="T123" s="394"/>
      <c r="U123" s="394"/>
      <c r="V123" s="394"/>
      <c r="W123" s="394"/>
      <c r="X123" s="394"/>
      <c r="Y123" s="394"/>
      <c r="Z123" s="394"/>
      <c r="AA123" s="394"/>
      <c r="AB123" s="394"/>
      <c r="AC123" s="394"/>
      <c r="AD123" s="394"/>
      <c r="AE123" s="394"/>
      <c r="AF123" s="394"/>
      <c r="AG123" s="394"/>
      <c r="AH123" s="394"/>
    </row>
    <row r="124" spans="1:34" ht="12.75" customHeight="1">
      <c r="A124" s="394"/>
      <c r="B124" s="394"/>
      <c r="C124" s="394"/>
      <c r="D124" s="394"/>
      <c r="E124" s="394"/>
      <c r="F124" s="394"/>
      <c r="G124" s="394"/>
      <c r="H124" s="394"/>
      <c r="I124" s="394"/>
      <c r="J124" s="394"/>
      <c r="K124" s="394"/>
      <c r="L124" s="394"/>
      <c r="M124" s="394"/>
      <c r="N124" s="394"/>
      <c r="O124" s="394"/>
      <c r="P124" s="394"/>
      <c r="Q124" s="394"/>
      <c r="R124" s="394"/>
      <c r="S124" s="394"/>
      <c r="T124" s="394"/>
      <c r="U124" s="394"/>
      <c r="V124" s="394"/>
      <c r="W124" s="394"/>
      <c r="X124" s="394"/>
      <c r="Y124" s="394"/>
      <c r="Z124" s="394"/>
      <c r="AA124" s="394"/>
      <c r="AB124" s="394"/>
      <c r="AC124" s="394"/>
      <c r="AD124" s="394"/>
      <c r="AE124" s="394"/>
      <c r="AF124" s="394"/>
      <c r="AG124" s="394"/>
      <c r="AH124" s="394"/>
    </row>
    <row r="125" spans="1:34" ht="12.75" customHeight="1">
      <c r="A125" s="394"/>
      <c r="B125" s="394"/>
      <c r="C125" s="394"/>
      <c r="D125" s="394"/>
      <c r="E125" s="394"/>
      <c r="F125" s="394"/>
      <c r="G125" s="394"/>
      <c r="H125" s="394"/>
      <c r="I125" s="394"/>
      <c r="J125" s="394"/>
      <c r="K125" s="394"/>
      <c r="L125" s="394"/>
      <c r="M125" s="394"/>
      <c r="N125" s="394"/>
      <c r="O125" s="394"/>
      <c r="P125" s="394"/>
      <c r="Q125" s="394"/>
      <c r="R125" s="394"/>
      <c r="S125" s="394"/>
      <c r="T125" s="394"/>
      <c r="U125" s="394"/>
      <c r="V125" s="394"/>
      <c r="W125" s="394"/>
      <c r="X125" s="394"/>
      <c r="Y125" s="394"/>
      <c r="Z125" s="394"/>
      <c r="AA125" s="394"/>
      <c r="AB125" s="394"/>
      <c r="AC125" s="394"/>
      <c r="AD125" s="394"/>
      <c r="AE125" s="394"/>
      <c r="AF125" s="394"/>
      <c r="AG125" s="394"/>
      <c r="AH125" s="394"/>
    </row>
    <row r="126" spans="1:34" ht="12.75" customHeight="1">
      <c r="A126" s="394"/>
      <c r="B126" s="394"/>
      <c r="C126" s="394"/>
      <c r="D126" s="394"/>
      <c r="E126" s="394"/>
      <c r="F126" s="394"/>
      <c r="G126" s="394"/>
      <c r="H126" s="394"/>
      <c r="I126" s="394"/>
      <c r="J126" s="394"/>
      <c r="K126" s="394"/>
      <c r="L126" s="394"/>
      <c r="M126" s="394"/>
      <c r="N126" s="394"/>
      <c r="O126" s="394"/>
      <c r="P126" s="394"/>
      <c r="Q126" s="394"/>
      <c r="R126" s="394"/>
      <c r="S126" s="394"/>
      <c r="T126" s="394"/>
      <c r="U126" s="394"/>
      <c r="V126" s="394"/>
      <c r="W126" s="394"/>
      <c r="X126" s="394"/>
      <c r="Y126" s="394"/>
      <c r="Z126" s="394"/>
      <c r="AA126" s="394"/>
      <c r="AB126" s="394"/>
      <c r="AC126" s="394"/>
      <c r="AD126" s="394"/>
      <c r="AE126" s="394"/>
      <c r="AF126" s="394"/>
      <c r="AG126" s="394"/>
      <c r="AH126" s="394"/>
    </row>
    <row r="127" spans="1:34" ht="12.75" customHeight="1">
      <c r="A127" s="394"/>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s="394"/>
      <c r="AG127" s="394"/>
      <c r="AH127" s="394"/>
    </row>
    <row r="128" spans="1:34" ht="12.75" customHeight="1">
      <c r="A128" s="394"/>
      <c r="B128" s="394"/>
      <c r="C128" s="394"/>
      <c r="D128" s="394"/>
      <c r="E128" s="394"/>
      <c r="F128" s="394"/>
      <c r="G128" s="394"/>
      <c r="H128" s="394"/>
      <c r="I128" s="394"/>
      <c r="J128" s="394"/>
      <c r="K128" s="394"/>
      <c r="L128" s="394"/>
      <c r="M128" s="394"/>
      <c r="N128" s="394"/>
      <c r="O128" s="394"/>
      <c r="P128" s="394"/>
      <c r="Q128" s="394"/>
      <c r="R128" s="394"/>
      <c r="S128" s="394"/>
      <c r="T128" s="394"/>
      <c r="U128" s="394"/>
      <c r="V128" s="394"/>
      <c r="W128" s="394"/>
      <c r="X128" s="394"/>
      <c r="Y128" s="394"/>
      <c r="Z128" s="394"/>
      <c r="AA128" s="394"/>
      <c r="AB128" s="394"/>
      <c r="AC128" s="394"/>
      <c r="AD128" s="394"/>
      <c r="AE128" s="394"/>
      <c r="AF128" s="394"/>
      <c r="AG128" s="394"/>
      <c r="AH128" s="394"/>
    </row>
    <row r="129" spans="1:34" ht="12.75" customHeight="1">
      <c r="A129" s="394"/>
      <c r="B129" s="394"/>
      <c r="C129" s="394"/>
      <c r="D129" s="394"/>
      <c r="E129" s="394"/>
      <c r="F129" s="394"/>
      <c r="G129" s="394"/>
      <c r="H129" s="394"/>
      <c r="I129" s="394"/>
      <c r="J129" s="394"/>
      <c r="K129" s="394"/>
      <c r="L129" s="394"/>
      <c r="M129" s="394"/>
      <c r="N129" s="394"/>
      <c r="O129" s="394"/>
      <c r="P129" s="394"/>
      <c r="Q129" s="394"/>
      <c r="R129" s="394"/>
      <c r="S129" s="394"/>
      <c r="T129" s="394"/>
      <c r="U129" s="394"/>
      <c r="V129" s="394"/>
      <c r="W129" s="394"/>
      <c r="X129" s="394"/>
      <c r="Y129" s="394"/>
      <c r="Z129" s="394"/>
      <c r="AA129" s="394"/>
      <c r="AB129" s="394"/>
      <c r="AC129" s="394"/>
      <c r="AD129" s="394"/>
      <c r="AE129" s="394"/>
      <c r="AF129" s="394"/>
      <c r="AG129" s="394"/>
      <c r="AH129" s="394"/>
    </row>
    <row r="130" spans="1:34" ht="12.75" customHeight="1">
      <c r="A130" s="394"/>
      <c r="B130" s="394"/>
      <c r="C130" s="394"/>
      <c r="D130" s="394"/>
      <c r="E130" s="394"/>
      <c r="F130" s="394"/>
      <c r="G130" s="394"/>
      <c r="H130" s="394"/>
      <c r="I130" s="394"/>
      <c r="J130" s="394"/>
      <c r="K130" s="394"/>
      <c r="L130" s="394"/>
      <c r="M130" s="394"/>
      <c r="N130" s="394"/>
      <c r="O130" s="394"/>
      <c r="P130" s="394"/>
      <c r="Q130" s="394"/>
      <c r="R130" s="394"/>
      <c r="S130" s="394"/>
      <c r="T130" s="394"/>
      <c r="U130" s="394"/>
      <c r="V130" s="394"/>
      <c r="W130" s="394"/>
      <c r="X130" s="394"/>
      <c r="Y130" s="394"/>
      <c r="Z130" s="394"/>
      <c r="AA130" s="394"/>
      <c r="AB130" s="394"/>
      <c r="AC130" s="394"/>
      <c r="AD130" s="394"/>
      <c r="AE130" s="394"/>
      <c r="AF130" s="394"/>
      <c r="AG130" s="394"/>
      <c r="AH130" s="394"/>
    </row>
    <row r="131" spans="1:34" ht="12.75" customHeight="1">
      <c r="A131" s="394"/>
      <c r="B131" s="394"/>
      <c r="C131" s="394"/>
      <c r="D131" s="394"/>
      <c r="E131" s="394"/>
      <c r="F131" s="394"/>
      <c r="G131" s="394"/>
      <c r="H131" s="394"/>
      <c r="I131" s="394"/>
      <c r="J131" s="394"/>
      <c r="K131" s="394"/>
      <c r="L131" s="394"/>
      <c r="M131" s="394"/>
      <c r="N131" s="394"/>
      <c r="O131" s="394"/>
      <c r="P131" s="394"/>
      <c r="Q131" s="394"/>
      <c r="R131" s="394"/>
      <c r="S131" s="394"/>
      <c r="T131" s="394"/>
      <c r="U131" s="394"/>
      <c r="V131" s="394"/>
      <c r="W131" s="394"/>
      <c r="X131" s="394"/>
      <c r="Y131" s="394"/>
      <c r="Z131" s="394"/>
      <c r="AA131" s="394"/>
      <c r="AB131" s="394"/>
      <c r="AC131" s="394"/>
      <c r="AD131" s="394"/>
      <c r="AE131" s="394"/>
      <c r="AF131" s="394"/>
      <c r="AG131" s="394"/>
      <c r="AH131" s="394"/>
    </row>
    <row r="132" spans="1:34" ht="12.75" customHeight="1">
      <c r="A132" s="394"/>
      <c r="B132" s="394"/>
      <c r="C132" s="394"/>
      <c r="D132" s="394"/>
      <c r="E132" s="394"/>
      <c r="F132" s="394"/>
      <c r="G132" s="394"/>
      <c r="H132" s="394"/>
      <c r="I132" s="394"/>
      <c r="J132" s="394"/>
      <c r="K132" s="394"/>
      <c r="L132" s="394"/>
      <c r="M132" s="394"/>
      <c r="N132" s="394"/>
      <c r="O132" s="394"/>
      <c r="P132" s="394"/>
      <c r="Q132" s="394"/>
      <c r="R132" s="394"/>
      <c r="S132" s="394"/>
      <c r="T132" s="394"/>
      <c r="U132" s="394"/>
      <c r="V132" s="394"/>
      <c r="W132" s="394"/>
      <c r="X132" s="394"/>
      <c r="Y132" s="394"/>
      <c r="Z132" s="394"/>
      <c r="AA132" s="394"/>
      <c r="AB132" s="394"/>
      <c r="AC132" s="394"/>
      <c r="AD132" s="394"/>
      <c r="AE132" s="394"/>
      <c r="AF132" s="394"/>
      <c r="AG132" s="394"/>
      <c r="AH132" s="394"/>
    </row>
    <row r="133" spans="1:34" ht="12.75" customHeight="1">
      <c r="A133" s="394"/>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4"/>
      <c r="Z133" s="394"/>
      <c r="AA133" s="394"/>
      <c r="AB133" s="394"/>
      <c r="AC133" s="394"/>
      <c r="AD133" s="394"/>
      <c r="AE133" s="394"/>
      <c r="AF133" s="394"/>
      <c r="AG133" s="394"/>
      <c r="AH133" s="394"/>
    </row>
    <row r="134" spans="1:34" ht="12.75" customHeight="1">
      <c r="A134" s="394"/>
      <c r="B134" s="394"/>
      <c r="C134" s="394"/>
      <c r="D134" s="394"/>
      <c r="E134" s="394"/>
      <c r="F134" s="394"/>
      <c r="G134" s="394"/>
      <c r="H134" s="394"/>
      <c r="I134" s="394"/>
      <c r="J134" s="394"/>
      <c r="K134" s="394"/>
      <c r="L134" s="394"/>
      <c r="M134" s="394"/>
      <c r="N134" s="394"/>
      <c r="O134" s="394"/>
      <c r="P134" s="394"/>
      <c r="Q134" s="394"/>
      <c r="R134" s="394"/>
      <c r="S134" s="394"/>
      <c r="T134" s="394"/>
      <c r="U134" s="394"/>
      <c r="V134" s="394"/>
      <c r="W134" s="394"/>
      <c r="X134" s="394"/>
      <c r="Y134" s="394"/>
      <c r="Z134" s="394"/>
      <c r="AA134" s="394"/>
      <c r="AB134" s="394"/>
      <c r="AC134" s="394"/>
      <c r="AD134" s="394"/>
      <c r="AE134" s="394"/>
      <c r="AF134" s="394"/>
      <c r="AG134" s="394"/>
      <c r="AH134" s="394"/>
    </row>
    <row r="135" spans="1:34" ht="12.75" customHeight="1">
      <c r="A135" s="394"/>
      <c r="B135" s="394"/>
      <c r="C135" s="394"/>
      <c r="D135" s="394"/>
      <c r="E135" s="394"/>
      <c r="F135" s="394"/>
      <c r="G135" s="394"/>
      <c r="H135" s="394"/>
      <c r="I135" s="394"/>
      <c r="J135" s="394"/>
      <c r="K135" s="394"/>
      <c r="L135" s="394"/>
      <c r="M135" s="394"/>
      <c r="N135" s="394"/>
      <c r="O135" s="394"/>
      <c r="P135" s="394"/>
      <c r="Q135" s="394"/>
      <c r="R135" s="394"/>
      <c r="S135" s="394"/>
      <c r="T135" s="394"/>
      <c r="U135" s="394"/>
      <c r="V135" s="394"/>
      <c r="W135" s="394"/>
      <c r="X135" s="394"/>
      <c r="Y135" s="394"/>
      <c r="Z135" s="394"/>
      <c r="AA135" s="394"/>
      <c r="AB135" s="394"/>
      <c r="AC135" s="394"/>
      <c r="AD135" s="394"/>
      <c r="AE135" s="394"/>
      <c r="AF135" s="394"/>
      <c r="AG135" s="394"/>
      <c r="AH135" s="394"/>
    </row>
    <row r="136" spans="1:34" ht="12.75" customHeight="1">
      <c r="A136" s="394"/>
      <c r="B136" s="394"/>
      <c r="C136" s="394"/>
      <c r="D136" s="394"/>
      <c r="E136" s="394"/>
      <c r="F136" s="394"/>
      <c r="G136" s="394"/>
      <c r="H136" s="394"/>
      <c r="I136" s="394"/>
      <c r="J136" s="394"/>
      <c r="K136" s="394"/>
      <c r="L136" s="394"/>
      <c r="M136" s="394"/>
      <c r="N136" s="394"/>
      <c r="O136" s="394"/>
      <c r="P136" s="394"/>
      <c r="Q136" s="394"/>
      <c r="R136" s="394"/>
      <c r="S136" s="394"/>
      <c r="T136" s="394"/>
      <c r="U136" s="394"/>
      <c r="V136" s="394"/>
      <c r="W136" s="394"/>
      <c r="X136" s="394"/>
      <c r="Y136" s="394"/>
      <c r="Z136" s="394"/>
      <c r="AA136" s="394"/>
      <c r="AB136" s="394"/>
      <c r="AC136" s="394"/>
      <c r="AD136" s="394"/>
      <c r="AE136" s="394"/>
      <c r="AF136" s="394"/>
      <c r="AG136" s="394"/>
      <c r="AH136" s="394"/>
    </row>
    <row r="137" spans="1:34" ht="12.75" customHeight="1">
      <c r="A137" s="394"/>
      <c r="B137" s="394"/>
      <c r="C137" s="394"/>
      <c r="D137" s="394"/>
      <c r="E137" s="394"/>
      <c r="F137" s="394"/>
      <c r="G137" s="394"/>
      <c r="H137" s="394"/>
      <c r="I137" s="394"/>
      <c r="J137" s="394"/>
      <c r="K137" s="394"/>
      <c r="L137" s="394"/>
      <c r="M137" s="394"/>
      <c r="N137" s="394"/>
      <c r="O137" s="394"/>
      <c r="P137" s="394"/>
      <c r="Q137" s="394"/>
      <c r="R137" s="394"/>
      <c r="S137" s="394"/>
      <c r="T137" s="394"/>
      <c r="U137" s="394"/>
      <c r="V137" s="394"/>
      <c r="W137" s="394"/>
      <c r="X137" s="394"/>
      <c r="Y137" s="394"/>
      <c r="Z137" s="394"/>
      <c r="AA137" s="394"/>
      <c r="AB137" s="394"/>
      <c r="AC137" s="394"/>
      <c r="AD137" s="394"/>
      <c r="AE137" s="394"/>
      <c r="AF137" s="394"/>
      <c r="AG137" s="394"/>
      <c r="AH137" s="394"/>
    </row>
    <row r="138" spans="1:34" ht="12.75" customHeight="1">
      <c r="A138" s="394"/>
      <c r="B138" s="394"/>
      <c r="C138" s="394"/>
      <c r="D138" s="394"/>
      <c r="E138" s="394"/>
      <c r="F138" s="394"/>
      <c r="G138" s="394"/>
      <c r="H138" s="394"/>
      <c r="I138" s="394"/>
      <c r="J138" s="394"/>
      <c r="K138" s="394"/>
      <c r="L138" s="394"/>
      <c r="M138" s="394"/>
      <c r="N138" s="394"/>
      <c r="O138" s="394"/>
      <c r="P138" s="394"/>
      <c r="Q138" s="394"/>
      <c r="R138" s="394"/>
      <c r="S138" s="394"/>
      <c r="T138" s="394"/>
      <c r="U138" s="394"/>
      <c r="V138" s="394"/>
      <c r="W138" s="394"/>
      <c r="X138" s="394"/>
      <c r="Y138" s="394"/>
      <c r="Z138" s="394"/>
      <c r="AA138" s="394"/>
      <c r="AB138" s="394"/>
      <c r="AC138" s="394"/>
      <c r="AD138" s="394"/>
      <c r="AE138" s="394"/>
      <c r="AF138" s="394"/>
      <c r="AG138" s="394"/>
      <c r="AH138" s="394"/>
    </row>
    <row r="139" spans="1:34" ht="12.75" customHeight="1">
      <c r="A139" s="394"/>
      <c r="B139" s="394"/>
      <c r="C139" s="394"/>
      <c r="D139" s="394"/>
      <c r="E139" s="394"/>
      <c r="F139" s="394"/>
      <c r="G139" s="394"/>
      <c r="H139" s="394"/>
      <c r="I139" s="394"/>
      <c r="J139" s="394"/>
      <c r="K139" s="394"/>
      <c r="L139" s="394"/>
      <c r="M139" s="394"/>
      <c r="N139" s="394"/>
      <c r="O139" s="394"/>
      <c r="P139" s="394"/>
      <c r="Q139" s="394"/>
      <c r="R139" s="394"/>
      <c r="S139" s="394"/>
      <c r="T139" s="394"/>
      <c r="U139" s="394"/>
      <c r="V139" s="394"/>
      <c r="W139" s="394"/>
      <c r="X139" s="394"/>
      <c r="Y139" s="394"/>
      <c r="Z139" s="394"/>
      <c r="AA139" s="394"/>
      <c r="AB139" s="394"/>
      <c r="AC139" s="394"/>
      <c r="AD139" s="394"/>
      <c r="AE139" s="394"/>
      <c r="AF139" s="394"/>
      <c r="AG139" s="394"/>
      <c r="AH139" s="394"/>
    </row>
    <row r="140" spans="1:34" ht="12.75" customHeight="1">
      <c r="A140" s="394"/>
      <c r="B140" s="394"/>
      <c r="C140" s="394"/>
      <c r="D140" s="394"/>
      <c r="E140" s="394"/>
      <c r="F140" s="394"/>
      <c r="G140" s="394"/>
      <c r="H140" s="394"/>
      <c r="I140" s="394"/>
      <c r="J140" s="394"/>
      <c r="K140" s="394"/>
      <c r="L140" s="394"/>
      <c r="M140" s="394"/>
      <c r="N140" s="394"/>
      <c r="O140" s="394"/>
      <c r="P140" s="394"/>
      <c r="Q140" s="394"/>
      <c r="R140" s="394"/>
      <c r="S140" s="394"/>
      <c r="T140" s="394"/>
      <c r="U140" s="394"/>
      <c r="V140" s="394"/>
      <c r="W140" s="394"/>
      <c r="X140" s="394"/>
      <c r="Y140" s="394"/>
      <c r="Z140" s="394"/>
      <c r="AA140" s="394"/>
      <c r="AB140" s="394"/>
      <c r="AC140" s="394"/>
      <c r="AD140" s="394"/>
      <c r="AE140" s="394"/>
      <c r="AF140" s="394"/>
      <c r="AG140" s="394"/>
      <c r="AH140" s="394"/>
    </row>
    <row r="141" spans="1:34" ht="12.75" customHeight="1">
      <c r="A141" s="394"/>
      <c r="B141" s="394"/>
      <c r="C141" s="394"/>
      <c r="D141" s="394"/>
      <c r="E141" s="394"/>
      <c r="F141" s="394"/>
      <c r="G141" s="394"/>
      <c r="H141" s="394"/>
      <c r="I141" s="394"/>
      <c r="J141" s="394"/>
      <c r="K141" s="394"/>
      <c r="L141" s="394"/>
      <c r="M141" s="394"/>
      <c r="N141" s="394"/>
      <c r="O141" s="394"/>
      <c r="P141" s="394"/>
      <c r="Q141" s="394"/>
      <c r="R141" s="394"/>
      <c r="S141" s="394"/>
      <c r="T141" s="394"/>
      <c r="U141" s="394"/>
      <c r="V141" s="394"/>
      <c r="W141" s="394"/>
      <c r="X141" s="394"/>
      <c r="Y141" s="394"/>
      <c r="Z141" s="394"/>
      <c r="AA141" s="394"/>
      <c r="AB141" s="394"/>
      <c r="AC141" s="394"/>
      <c r="AD141" s="394"/>
      <c r="AE141" s="394"/>
      <c r="AF141" s="394"/>
      <c r="AG141" s="394"/>
      <c r="AH141" s="394"/>
    </row>
    <row r="142" spans="1:34" ht="12.75" customHeight="1">
      <c r="A142" s="394"/>
      <c r="B142" s="394"/>
      <c r="C142" s="394"/>
      <c r="D142" s="394"/>
      <c r="E142" s="394"/>
      <c r="F142" s="394"/>
      <c r="G142" s="394"/>
      <c r="H142" s="394"/>
      <c r="I142" s="394"/>
      <c r="J142" s="394"/>
      <c r="K142" s="394"/>
      <c r="L142" s="394"/>
      <c r="M142" s="394"/>
      <c r="N142" s="394"/>
      <c r="O142" s="394"/>
      <c r="P142" s="394"/>
      <c r="Q142" s="394"/>
      <c r="R142" s="394"/>
      <c r="S142" s="394"/>
      <c r="T142" s="394"/>
      <c r="U142" s="394"/>
      <c r="V142" s="394"/>
      <c r="W142" s="394"/>
      <c r="X142" s="394"/>
      <c r="Y142" s="394"/>
      <c r="Z142" s="394"/>
      <c r="AA142" s="394"/>
      <c r="AB142" s="394"/>
      <c r="AC142" s="394"/>
      <c r="AD142" s="394"/>
      <c r="AE142" s="394"/>
      <c r="AF142" s="394"/>
      <c r="AG142" s="394"/>
      <c r="AH142" s="394"/>
    </row>
    <row r="143" spans="1:34" ht="12.75" customHeight="1">
      <c r="A143" s="394"/>
      <c r="B143" s="394"/>
      <c r="C143" s="394"/>
      <c r="D143" s="394"/>
      <c r="E143" s="394"/>
      <c r="F143" s="394"/>
      <c r="G143" s="394"/>
      <c r="H143" s="394"/>
      <c r="I143" s="394"/>
      <c r="J143" s="394"/>
      <c r="K143" s="394"/>
      <c r="L143" s="394"/>
      <c r="M143" s="394"/>
      <c r="N143" s="394"/>
      <c r="O143" s="394"/>
      <c r="P143" s="394"/>
      <c r="Q143" s="394"/>
      <c r="R143" s="394"/>
      <c r="S143" s="394"/>
      <c r="T143" s="394"/>
      <c r="U143" s="394"/>
      <c r="V143" s="394"/>
      <c r="W143" s="394"/>
      <c r="X143" s="394"/>
      <c r="Y143" s="394"/>
      <c r="Z143" s="394"/>
      <c r="AA143" s="394"/>
      <c r="AB143" s="394"/>
      <c r="AC143" s="394"/>
      <c r="AD143" s="394"/>
      <c r="AE143" s="394"/>
      <c r="AF143" s="394"/>
      <c r="AG143" s="394"/>
      <c r="AH143" s="394"/>
    </row>
    <row r="144" spans="1:34" ht="12.75" customHeight="1">
      <c r="A144" s="394"/>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row>
    <row r="145" spans="1:34" ht="12.75" customHeight="1">
      <c r="A145" s="394"/>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row>
    <row r="146" spans="1:34" ht="12.75" customHeight="1">
      <c r="A146" s="394"/>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row>
    <row r="147" spans="1:34" ht="12.75" customHeight="1">
      <c r="A147" s="394"/>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row>
    <row r="148" spans="1:34" ht="12.75" customHeight="1">
      <c r="A148" s="394"/>
      <c r="B148" s="394"/>
      <c r="C148" s="394"/>
      <c r="D148" s="394"/>
      <c r="E148" s="394"/>
      <c r="F148" s="394"/>
      <c r="G148" s="394"/>
      <c r="H148" s="394"/>
      <c r="I148" s="394"/>
      <c r="J148" s="394"/>
      <c r="K148" s="394"/>
      <c r="L148" s="394"/>
      <c r="M148" s="394"/>
      <c r="N148" s="394"/>
      <c r="O148" s="394"/>
      <c r="P148" s="394"/>
      <c r="Q148" s="394"/>
      <c r="R148" s="394"/>
      <c r="S148" s="394"/>
      <c r="T148" s="394"/>
      <c r="U148" s="394"/>
      <c r="V148" s="394"/>
      <c r="W148" s="394"/>
      <c r="X148" s="394"/>
      <c r="Y148" s="394"/>
      <c r="Z148" s="394"/>
      <c r="AA148" s="394"/>
      <c r="AB148" s="394"/>
      <c r="AC148" s="394"/>
      <c r="AD148" s="394"/>
      <c r="AE148" s="394"/>
      <c r="AF148" s="394"/>
      <c r="AG148" s="394"/>
      <c r="AH148" s="394"/>
    </row>
    <row r="149" spans="1:34" ht="12.75" customHeight="1">
      <c r="A149" s="394"/>
      <c r="B149" s="394"/>
      <c r="C149" s="394"/>
      <c r="D149" s="394"/>
      <c r="E149" s="394"/>
      <c r="F149" s="394"/>
      <c r="G149" s="394"/>
      <c r="H149" s="394"/>
      <c r="I149" s="394"/>
      <c r="J149" s="394"/>
      <c r="K149" s="394"/>
      <c r="L149" s="394"/>
      <c r="M149" s="394"/>
      <c r="N149" s="394"/>
      <c r="O149" s="394"/>
      <c r="P149" s="394"/>
      <c r="Q149" s="394"/>
      <c r="R149" s="394"/>
      <c r="S149" s="394"/>
      <c r="T149" s="394"/>
      <c r="U149" s="394"/>
      <c r="V149" s="394"/>
      <c r="W149" s="394"/>
      <c r="X149" s="394"/>
      <c r="Y149" s="394"/>
      <c r="Z149" s="394"/>
      <c r="AA149" s="394"/>
      <c r="AB149" s="394"/>
      <c r="AC149" s="394"/>
      <c r="AD149" s="394"/>
      <c r="AE149" s="394"/>
      <c r="AF149" s="394"/>
      <c r="AG149" s="394"/>
      <c r="AH149" s="394"/>
    </row>
    <row r="150" spans="1:34" ht="12.75" customHeight="1">
      <c r="A150" s="394"/>
      <c r="B150" s="394"/>
      <c r="C150" s="394"/>
      <c r="D150" s="394"/>
      <c r="E150" s="394"/>
      <c r="F150" s="394"/>
      <c r="G150" s="394"/>
      <c r="H150" s="394"/>
      <c r="I150" s="394"/>
      <c r="J150" s="394"/>
      <c r="K150" s="394"/>
      <c r="L150" s="394"/>
      <c r="M150" s="394"/>
      <c r="N150" s="394"/>
      <c r="O150" s="394"/>
      <c r="P150" s="394"/>
      <c r="Q150" s="394"/>
      <c r="R150" s="394"/>
      <c r="S150" s="394"/>
      <c r="T150" s="394"/>
      <c r="U150" s="394"/>
      <c r="V150" s="394"/>
      <c r="W150" s="394"/>
      <c r="X150" s="394"/>
      <c r="Y150" s="394"/>
      <c r="Z150" s="394"/>
      <c r="AA150" s="394"/>
      <c r="AB150" s="394"/>
      <c r="AC150" s="394"/>
      <c r="AD150" s="394"/>
      <c r="AE150" s="394"/>
      <c r="AF150" s="394"/>
      <c r="AG150" s="394"/>
      <c r="AH150" s="394"/>
    </row>
    <row r="151" spans="1:34" ht="12.75" customHeight="1">
      <c r="A151" s="394"/>
      <c r="B151" s="394"/>
      <c r="C151" s="394"/>
      <c r="D151" s="394"/>
      <c r="E151" s="394"/>
      <c r="F151" s="394"/>
      <c r="G151" s="394"/>
      <c r="H151" s="394"/>
      <c r="I151" s="394"/>
      <c r="J151" s="394"/>
      <c r="K151" s="394"/>
      <c r="L151" s="394"/>
      <c r="M151" s="394"/>
      <c r="N151" s="394"/>
      <c r="O151" s="394"/>
      <c r="P151" s="394"/>
      <c r="Q151" s="394"/>
      <c r="R151" s="394"/>
      <c r="S151" s="394"/>
      <c r="T151" s="394"/>
      <c r="U151" s="394"/>
      <c r="V151" s="394"/>
      <c r="W151" s="394"/>
      <c r="X151" s="394"/>
      <c r="Y151" s="394"/>
      <c r="Z151" s="394"/>
      <c r="AA151" s="394"/>
      <c r="AB151" s="394"/>
      <c r="AC151" s="394"/>
      <c r="AD151" s="394"/>
      <c r="AE151" s="394"/>
      <c r="AF151" s="394"/>
      <c r="AG151" s="394"/>
      <c r="AH151" s="394"/>
    </row>
    <row r="152" spans="1:34" ht="12.75" customHeight="1">
      <c r="A152" s="394"/>
      <c r="B152" s="394"/>
      <c r="C152" s="394"/>
      <c r="D152" s="394"/>
      <c r="E152" s="394"/>
      <c r="F152" s="394"/>
      <c r="G152" s="394"/>
      <c r="H152" s="394"/>
      <c r="I152" s="394"/>
      <c r="J152" s="394"/>
      <c r="K152" s="394"/>
      <c r="L152" s="394"/>
      <c r="M152" s="394"/>
      <c r="N152" s="394"/>
      <c r="O152" s="394"/>
      <c r="P152" s="394"/>
      <c r="Q152" s="394"/>
      <c r="R152" s="394"/>
      <c r="S152" s="394"/>
      <c r="T152" s="394"/>
      <c r="U152" s="394"/>
      <c r="V152" s="394"/>
      <c r="W152" s="394"/>
      <c r="X152" s="394"/>
      <c r="Y152" s="394"/>
      <c r="Z152" s="394"/>
      <c r="AA152" s="394"/>
      <c r="AB152" s="394"/>
      <c r="AC152" s="394"/>
      <c r="AD152" s="394"/>
      <c r="AE152" s="394"/>
      <c r="AF152" s="394"/>
      <c r="AG152" s="394"/>
      <c r="AH152" s="394"/>
    </row>
    <row r="153" spans="1:34" ht="12.75" customHeight="1">
      <c r="A153" s="394"/>
      <c r="B153" s="394"/>
      <c r="C153" s="394"/>
      <c r="D153" s="394"/>
      <c r="E153" s="394"/>
      <c r="F153" s="394"/>
      <c r="G153" s="394"/>
      <c r="H153" s="394"/>
      <c r="I153" s="394"/>
      <c r="J153" s="394"/>
      <c r="K153" s="394"/>
      <c r="L153" s="394"/>
      <c r="M153" s="394"/>
      <c r="N153" s="394"/>
      <c r="O153" s="394"/>
      <c r="P153" s="394"/>
      <c r="Q153" s="394"/>
      <c r="R153" s="394"/>
      <c r="S153" s="394"/>
      <c r="T153" s="394"/>
      <c r="U153" s="394"/>
      <c r="V153" s="394"/>
      <c r="W153" s="394"/>
      <c r="X153" s="394"/>
      <c r="Y153" s="394"/>
      <c r="Z153" s="394"/>
      <c r="AA153" s="394"/>
      <c r="AB153" s="394"/>
      <c r="AC153" s="394"/>
      <c r="AD153" s="394"/>
      <c r="AE153" s="394"/>
      <c r="AF153" s="394"/>
      <c r="AG153" s="394"/>
      <c r="AH153" s="394"/>
    </row>
    <row r="154" spans="1:34" ht="12.75" customHeight="1">
      <c r="A154" s="394"/>
      <c r="B154" s="394"/>
      <c r="C154" s="394"/>
      <c r="D154" s="394"/>
      <c r="E154" s="394"/>
      <c r="F154" s="394"/>
      <c r="G154" s="394"/>
      <c r="H154" s="394"/>
      <c r="I154" s="394"/>
      <c r="J154" s="394"/>
      <c r="K154" s="394"/>
      <c r="L154" s="394"/>
      <c r="M154" s="394"/>
      <c r="N154" s="394"/>
      <c r="O154" s="394"/>
      <c r="P154" s="394"/>
      <c r="Q154" s="394"/>
      <c r="R154" s="394"/>
      <c r="S154" s="394"/>
      <c r="T154" s="394"/>
      <c r="U154" s="394"/>
      <c r="V154" s="394"/>
      <c r="W154" s="394"/>
      <c r="X154" s="394"/>
      <c r="Y154" s="394"/>
      <c r="Z154" s="394"/>
      <c r="AA154" s="394"/>
      <c r="AB154" s="394"/>
      <c r="AC154" s="394"/>
      <c r="AD154" s="394"/>
      <c r="AE154" s="394"/>
      <c r="AF154" s="394"/>
      <c r="AG154" s="394"/>
      <c r="AH154" s="394"/>
    </row>
    <row r="155" spans="1:34" ht="12.75" customHeight="1">
      <c r="A155" s="394"/>
      <c r="B155" s="394"/>
      <c r="C155" s="394"/>
      <c r="D155" s="394"/>
      <c r="E155" s="394"/>
      <c r="F155" s="394"/>
      <c r="G155" s="394"/>
      <c r="H155" s="394"/>
      <c r="I155" s="394"/>
      <c r="J155" s="394"/>
      <c r="K155" s="394"/>
      <c r="L155" s="394"/>
      <c r="M155" s="394"/>
      <c r="N155" s="394"/>
      <c r="O155" s="394"/>
      <c r="P155" s="394"/>
      <c r="Q155" s="394"/>
      <c r="R155" s="394"/>
      <c r="S155" s="394"/>
      <c r="T155" s="394"/>
      <c r="U155" s="394"/>
      <c r="V155" s="394"/>
      <c r="W155" s="394"/>
      <c r="X155" s="394"/>
      <c r="Y155" s="394"/>
      <c r="Z155" s="394"/>
      <c r="AA155" s="394"/>
      <c r="AB155" s="394"/>
      <c r="AC155" s="394"/>
      <c r="AD155" s="394"/>
      <c r="AE155" s="394"/>
      <c r="AF155" s="394"/>
      <c r="AG155" s="394"/>
      <c r="AH155" s="394"/>
    </row>
    <row r="156" spans="1:34" ht="12.75" customHeight="1">
      <c r="A156" s="394"/>
      <c r="B156" s="394"/>
      <c r="C156" s="394"/>
      <c r="D156" s="394"/>
      <c r="E156" s="394"/>
      <c r="F156" s="394"/>
      <c r="G156" s="394"/>
      <c r="H156" s="394"/>
      <c r="I156" s="394"/>
      <c r="J156" s="394"/>
      <c r="K156" s="394"/>
      <c r="L156" s="394"/>
      <c r="M156" s="394"/>
      <c r="N156" s="394"/>
      <c r="O156" s="394"/>
      <c r="P156" s="394"/>
      <c r="Q156" s="394"/>
      <c r="R156" s="394"/>
      <c r="S156" s="394"/>
      <c r="T156" s="394"/>
      <c r="U156" s="394"/>
      <c r="V156" s="394"/>
      <c r="W156" s="394"/>
      <c r="X156" s="394"/>
      <c r="Y156" s="394"/>
      <c r="Z156" s="394"/>
      <c r="AA156" s="394"/>
      <c r="AB156" s="394"/>
      <c r="AC156" s="394"/>
      <c r="AD156" s="394"/>
      <c r="AE156" s="394"/>
      <c r="AF156" s="394"/>
      <c r="AG156" s="394"/>
      <c r="AH156" s="394"/>
    </row>
    <row r="157" spans="1:34" ht="12.75" customHeight="1">
      <c r="A157" s="394"/>
      <c r="B157" s="394"/>
      <c r="C157" s="394"/>
      <c r="D157" s="394"/>
      <c r="E157" s="394"/>
      <c r="F157" s="394"/>
      <c r="G157" s="394"/>
      <c r="H157" s="394"/>
      <c r="I157" s="394"/>
      <c r="J157" s="394"/>
      <c r="K157" s="394"/>
      <c r="L157" s="394"/>
      <c r="M157" s="394"/>
      <c r="N157" s="394"/>
      <c r="O157" s="394"/>
      <c r="P157" s="394"/>
      <c r="Q157" s="394"/>
      <c r="R157" s="394"/>
      <c r="S157" s="394"/>
      <c r="T157" s="394"/>
      <c r="U157" s="394"/>
      <c r="V157" s="394"/>
      <c r="W157" s="394"/>
      <c r="X157" s="394"/>
      <c r="Y157" s="394"/>
      <c r="Z157" s="394"/>
      <c r="AA157" s="394"/>
      <c r="AB157" s="394"/>
      <c r="AC157" s="394"/>
      <c r="AD157" s="394"/>
      <c r="AE157" s="394"/>
      <c r="AF157" s="394"/>
      <c r="AG157" s="394"/>
      <c r="AH157" s="394"/>
    </row>
    <row r="158" spans="1:34" ht="12.75" customHeight="1">
      <c r="A158" s="394"/>
      <c r="B158" s="394"/>
      <c r="C158" s="394"/>
      <c r="D158" s="394"/>
      <c r="E158" s="394"/>
      <c r="F158" s="394"/>
      <c r="G158" s="394"/>
      <c r="H158" s="394"/>
      <c r="I158" s="394"/>
      <c r="J158" s="394"/>
      <c r="K158" s="394"/>
      <c r="L158" s="394"/>
      <c r="M158" s="394"/>
      <c r="N158" s="394"/>
      <c r="O158" s="394"/>
      <c r="P158" s="394"/>
      <c r="Q158" s="394"/>
      <c r="R158" s="394"/>
      <c r="S158" s="394"/>
      <c r="T158" s="394"/>
      <c r="U158" s="394"/>
      <c r="V158" s="394"/>
      <c r="W158" s="394"/>
      <c r="X158" s="394"/>
      <c r="Y158" s="394"/>
      <c r="Z158" s="394"/>
      <c r="AA158" s="394"/>
      <c r="AB158" s="394"/>
      <c r="AC158" s="394"/>
      <c r="AD158" s="394"/>
      <c r="AE158" s="394"/>
      <c r="AF158" s="394"/>
      <c r="AG158" s="394"/>
      <c r="AH158" s="394"/>
    </row>
    <row r="159" spans="1:34" ht="12.75" customHeight="1">
      <c r="A159" s="394"/>
      <c r="B159" s="394"/>
      <c r="C159" s="394"/>
      <c r="D159" s="394"/>
      <c r="E159" s="394"/>
      <c r="F159" s="394"/>
      <c r="G159" s="394"/>
      <c r="H159" s="394"/>
      <c r="I159" s="394"/>
      <c r="J159" s="394"/>
      <c r="K159" s="394"/>
      <c r="L159" s="394"/>
      <c r="M159" s="394"/>
      <c r="N159" s="394"/>
      <c r="O159" s="394"/>
      <c r="P159" s="394"/>
      <c r="Q159" s="394"/>
      <c r="R159" s="394"/>
      <c r="S159" s="394"/>
      <c r="T159" s="394"/>
      <c r="U159" s="394"/>
      <c r="V159" s="394"/>
      <c r="W159" s="394"/>
      <c r="X159" s="394"/>
      <c r="Y159" s="394"/>
      <c r="Z159" s="394"/>
      <c r="AA159" s="394"/>
      <c r="AB159" s="394"/>
      <c r="AC159" s="394"/>
      <c r="AD159" s="394"/>
      <c r="AE159" s="394"/>
      <c r="AF159" s="394"/>
      <c r="AG159" s="394"/>
      <c r="AH159" s="394"/>
    </row>
    <row r="160" spans="1:34" ht="12.75" customHeight="1">
      <c r="A160" s="394"/>
      <c r="B160" s="394"/>
      <c r="C160" s="394"/>
      <c r="D160" s="394"/>
      <c r="E160" s="394"/>
      <c r="F160" s="394"/>
      <c r="G160" s="394"/>
      <c r="H160" s="394"/>
      <c r="I160" s="394"/>
      <c r="J160" s="394"/>
      <c r="K160" s="394"/>
      <c r="L160" s="394"/>
      <c r="M160" s="394"/>
      <c r="N160" s="394"/>
      <c r="O160" s="394"/>
      <c r="P160" s="394"/>
      <c r="Q160" s="394"/>
      <c r="R160" s="394"/>
      <c r="S160" s="394"/>
      <c r="T160" s="394"/>
      <c r="U160" s="394"/>
      <c r="V160" s="394"/>
      <c r="W160" s="394"/>
      <c r="X160" s="394"/>
      <c r="Y160" s="394"/>
      <c r="Z160" s="394"/>
      <c r="AA160" s="394"/>
      <c r="AB160" s="394"/>
      <c r="AC160" s="394"/>
      <c r="AD160" s="394"/>
      <c r="AE160" s="394"/>
      <c r="AF160" s="394"/>
      <c r="AG160" s="394"/>
      <c r="AH160" s="394"/>
    </row>
    <row r="161" spans="1:34" ht="12.75" customHeight="1">
      <c r="A161" s="394"/>
      <c r="B161" s="394"/>
      <c r="C161" s="394"/>
      <c r="D161" s="394"/>
      <c r="E161" s="394"/>
      <c r="F161" s="394"/>
      <c r="G161" s="394"/>
      <c r="H161" s="394"/>
      <c r="I161" s="394"/>
      <c r="J161" s="394"/>
      <c r="K161" s="394"/>
      <c r="L161" s="394"/>
      <c r="M161" s="394"/>
      <c r="N161" s="394"/>
      <c r="O161" s="394"/>
      <c r="P161" s="394"/>
      <c r="Q161" s="394"/>
      <c r="R161" s="394"/>
      <c r="S161" s="394"/>
      <c r="T161" s="394"/>
      <c r="U161" s="394"/>
      <c r="V161" s="394"/>
      <c r="W161" s="394"/>
      <c r="X161" s="394"/>
      <c r="Y161" s="394"/>
      <c r="Z161" s="394"/>
      <c r="AA161" s="394"/>
      <c r="AB161" s="394"/>
      <c r="AC161" s="394"/>
      <c r="AD161" s="394"/>
      <c r="AE161" s="394"/>
      <c r="AF161" s="394"/>
      <c r="AG161" s="394"/>
      <c r="AH161" s="394"/>
    </row>
    <row r="162" spans="1:34" ht="12.75" customHeight="1">
      <c r="A162" s="394"/>
      <c r="B162" s="394"/>
      <c r="C162" s="394"/>
      <c r="D162" s="394"/>
      <c r="E162" s="394"/>
      <c r="F162" s="394"/>
      <c r="G162" s="394"/>
      <c r="H162" s="394"/>
      <c r="I162" s="394"/>
      <c r="J162" s="394"/>
      <c r="K162" s="394"/>
      <c r="L162" s="394"/>
      <c r="M162" s="394"/>
      <c r="N162" s="394"/>
      <c r="O162" s="394"/>
      <c r="P162" s="394"/>
      <c r="Q162" s="394"/>
      <c r="R162" s="394"/>
      <c r="S162" s="394"/>
      <c r="T162" s="394"/>
      <c r="U162" s="394"/>
      <c r="V162" s="394"/>
      <c r="W162" s="394"/>
      <c r="X162" s="394"/>
      <c r="Y162" s="394"/>
      <c r="Z162" s="394"/>
      <c r="AA162" s="394"/>
      <c r="AB162" s="394"/>
      <c r="AC162" s="394"/>
      <c r="AD162" s="394"/>
      <c r="AE162" s="394"/>
      <c r="AF162" s="394"/>
      <c r="AG162" s="394"/>
      <c r="AH162" s="394"/>
    </row>
    <row r="163" spans="1:34" ht="12.75" customHeight="1">
      <c r="A163" s="394"/>
      <c r="B163" s="394"/>
      <c r="C163" s="394"/>
      <c r="D163" s="394"/>
      <c r="E163" s="394"/>
      <c r="F163" s="394"/>
      <c r="G163" s="394"/>
      <c r="H163" s="394"/>
      <c r="I163" s="394"/>
      <c r="J163" s="394"/>
      <c r="K163" s="394"/>
      <c r="L163" s="394"/>
      <c r="M163" s="394"/>
      <c r="N163" s="394"/>
      <c r="O163" s="394"/>
      <c r="P163" s="394"/>
      <c r="Q163" s="394"/>
      <c r="R163" s="394"/>
      <c r="S163" s="394"/>
      <c r="T163" s="394"/>
      <c r="U163" s="394"/>
      <c r="V163" s="394"/>
      <c r="W163" s="394"/>
      <c r="X163" s="394"/>
      <c r="Y163" s="394"/>
      <c r="Z163" s="394"/>
      <c r="AA163" s="394"/>
      <c r="AB163" s="394"/>
      <c r="AC163" s="394"/>
      <c r="AD163" s="394"/>
      <c r="AE163" s="394"/>
      <c r="AF163" s="394"/>
      <c r="AG163" s="394"/>
      <c r="AH163" s="394"/>
    </row>
    <row r="164" spans="1:34" ht="12.75" customHeight="1">
      <c r="A164" s="394"/>
      <c r="B164" s="394"/>
      <c r="C164" s="394"/>
      <c r="D164" s="394"/>
      <c r="E164" s="394"/>
      <c r="F164" s="394"/>
      <c r="G164" s="394"/>
      <c r="H164" s="394"/>
      <c r="I164" s="394"/>
      <c r="J164" s="394"/>
      <c r="K164" s="394"/>
      <c r="L164" s="394"/>
      <c r="M164" s="394"/>
      <c r="N164" s="394"/>
      <c r="O164" s="394"/>
      <c r="P164" s="394"/>
      <c r="Q164" s="394"/>
      <c r="R164" s="394"/>
      <c r="S164" s="394"/>
      <c r="T164" s="394"/>
      <c r="U164" s="394"/>
      <c r="V164" s="394"/>
      <c r="W164" s="394"/>
      <c r="X164" s="394"/>
      <c r="Y164" s="394"/>
      <c r="Z164" s="394"/>
      <c r="AA164" s="394"/>
      <c r="AB164" s="394"/>
      <c r="AC164" s="394"/>
      <c r="AD164" s="394"/>
      <c r="AE164" s="394"/>
      <c r="AF164" s="394"/>
      <c r="AG164" s="394"/>
      <c r="AH164" s="394"/>
    </row>
    <row r="165" spans="1:34" ht="12.75" customHeight="1">
      <c r="A165" s="394"/>
      <c r="B165" s="394"/>
      <c r="C165" s="394"/>
      <c r="D165" s="394"/>
      <c r="E165" s="394"/>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c r="AH165" s="394"/>
    </row>
    <row r="166" spans="1:34" ht="12.75" customHeight="1">
      <c r="A166" s="394"/>
      <c r="B166" s="394"/>
      <c r="C166" s="394"/>
      <c r="D166" s="394"/>
      <c r="E166" s="394"/>
      <c r="F166" s="394"/>
      <c r="G166" s="394"/>
      <c r="H166" s="394"/>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row>
    <row r="167" spans="1:34" ht="12.75" customHeight="1">
      <c r="A167" s="394"/>
      <c r="B167" s="394"/>
      <c r="C167" s="394"/>
      <c r="D167" s="394"/>
      <c r="E167" s="394"/>
      <c r="F167" s="394"/>
      <c r="G167" s="394"/>
      <c r="H167" s="394"/>
      <c r="I167" s="394"/>
      <c r="J167" s="394"/>
      <c r="K167" s="394"/>
      <c r="L167" s="394"/>
      <c r="M167" s="394"/>
      <c r="N167" s="394"/>
      <c r="O167" s="394"/>
      <c r="P167" s="394"/>
      <c r="Q167" s="394"/>
      <c r="R167" s="394"/>
      <c r="S167" s="394"/>
      <c r="T167" s="394"/>
      <c r="U167" s="394"/>
      <c r="V167" s="394"/>
      <c r="W167" s="394"/>
      <c r="X167" s="394"/>
      <c r="Y167" s="394"/>
      <c r="Z167" s="394"/>
      <c r="AA167" s="394"/>
      <c r="AB167" s="394"/>
      <c r="AC167" s="394"/>
      <c r="AD167" s="394"/>
      <c r="AE167" s="394"/>
      <c r="AF167" s="394"/>
      <c r="AG167" s="394"/>
      <c r="AH167" s="394"/>
    </row>
    <row r="168" spans="1:34" ht="12.75" customHeight="1">
      <c r="A168" s="394"/>
      <c r="B168" s="394"/>
      <c r="C168" s="394"/>
      <c r="D168" s="394"/>
      <c r="E168" s="394"/>
      <c r="F168" s="394"/>
      <c r="G168" s="394"/>
      <c r="H168" s="394"/>
      <c r="I168" s="394"/>
      <c r="J168" s="394"/>
      <c r="K168" s="394"/>
      <c r="L168" s="394"/>
      <c r="M168" s="394"/>
      <c r="N168" s="394"/>
      <c r="O168" s="394"/>
      <c r="P168" s="394"/>
      <c r="Q168" s="394"/>
      <c r="R168" s="394"/>
      <c r="S168" s="394"/>
      <c r="T168" s="394"/>
      <c r="U168" s="394"/>
      <c r="V168" s="394"/>
      <c r="W168" s="394"/>
      <c r="X168" s="394"/>
      <c r="Y168" s="394"/>
      <c r="Z168" s="394"/>
      <c r="AA168" s="394"/>
      <c r="AB168" s="394"/>
      <c r="AC168" s="394"/>
      <c r="AD168" s="394"/>
      <c r="AE168" s="394"/>
      <c r="AF168" s="394"/>
      <c r="AG168" s="394"/>
      <c r="AH168" s="394"/>
    </row>
    <row r="169" spans="1:34" ht="12.75" customHeight="1">
      <c r="A169" s="394"/>
      <c r="B169" s="394"/>
      <c r="C169" s="394"/>
      <c r="D169" s="394"/>
      <c r="E169" s="394"/>
      <c r="F169" s="394"/>
      <c r="G169" s="394"/>
      <c r="H169" s="394"/>
      <c r="I169" s="394"/>
      <c r="J169" s="394"/>
      <c r="K169" s="394"/>
      <c r="L169" s="394"/>
      <c r="M169" s="394"/>
      <c r="N169" s="394"/>
      <c r="O169" s="394"/>
      <c r="P169" s="394"/>
      <c r="Q169" s="394"/>
      <c r="R169" s="394"/>
      <c r="S169" s="394"/>
      <c r="T169" s="394"/>
      <c r="U169" s="394"/>
      <c r="V169" s="394"/>
      <c r="W169" s="394"/>
      <c r="X169" s="394"/>
      <c r="Y169" s="394"/>
      <c r="Z169" s="394"/>
      <c r="AA169" s="394"/>
      <c r="AB169" s="394"/>
      <c r="AC169" s="394"/>
      <c r="AD169" s="394"/>
      <c r="AE169" s="394"/>
      <c r="AF169" s="394"/>
      <c r="AG169" s="394"/>
      <c r="AH169" s="394"/>
    </row>
    <row r="170" spans="1:34" ht="12.75" customHeight="1">
      <c r="A170" s="394"/>
      <c r="B170" s="394"/>
      <c r="C170" s="394"/>
      <c r="D170" s="394"/>
      <c r="E170" s="394"/>
      <c r="F170" s="394"/>
      <c r="G170" s="394"/>
      <c r="H170" s="394"/>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row>
    <row r="171" spans="1:34" ht="12.75" customHeight="1">
      <c r="A171" s="394"/>
      <c r="B171" s="394"/>
      <c r="C171" s="394"/>
      <c r="D171" s="394"/>
      <c r="E171" s="394"/>
      <c r="F171" s="394"/>
      <c r="G171" s="394"/>
      <c r="H171" s="394"/>
      <c r="I171" s="394"/>
      <c r="J171" s="394"/>
      <c r="K171" s="394"/>
      <c r="L171" s="394"/>
      <c r="M171" s="394"/>
      <c r="N171" s="394"/>
      <c r="O171" s="394"/>
      <c r="P171" s="394"/>
      <c r="Q171" s="394"/>
      <c r="R171" s="394"/>
      <c r="S171" s="394"/>
      <c r="T171" s="394"/>
      <c r="U171" s="394"/>
      <c r="V171" s="394"/>
      <c r="W171" s="394"/>
      <c r="X171" s="394"/>
      <c r="Y171" s="394"/>
      <c r="Z171" s="394"/>
      <c r="AA171" s="394"/>
      <c r="AB171" s="394"/>
      <c r="AC171" s="394"/>
      <c r="AD171" s="394"/>
      <c r="AE171" s="394"/>
      <c r="AF171" s="394"/>
      <c r="AG171" s="394"/>
      <c r="AH171" s="394"/>
    </row>
    <row r="172" spans="1:34" ht="12.75" customHeight="1">
      <c r="A172" s="394"/>
      <c r="B172" s="394"/>
      <c r="C172" s="394"/>
      <c r="D172" s="39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C172" s="394"/>
      <c r="AD172" s="394"/>
      <c r="AE172" s="394"/>
      <c r="AF172" s="394"/>
      <c r="AG172" s="394"/>
      <c r="AH172" s="394"/>
    </row>
    <row r="173" spans="1:34" ht="12.75" customHeight="1">
      <c r="A173" s="394"/>
      <c r="B173" s="394"/>
      <c r="C173" s="394"/>
      <c r="D173" s="394"/>
      <c r="E173" s="394"/>
      <c r="F173" s="394"/>
      <c r="G173" s="394"/>
      <c r="H173" s="394"/>
      <c r="I173" s="394"/>
      <c r="J173" s="394"/>
      <c r="K173" s="394"/>
      <c r="L173" s="394"/>
      <c r="M173" s="394"/>
      <c r="N173" s="394"/>
      <c r="O173" s="394"/>
      <c r="P173" s="394"/>
      <c r="Q173" s="394"/>
      <c r="R173" s="394"/>
      <c r="S173" s="394"/>
      <c r="T173" s="394"/>
      <c r="U173" s="394"/>
      <c r="V173" s="394"/>
      <c r="W173" s="394"/>
      <c r="X173" s="394"/>
      <c r="Y173" s="394"/>
      <c r="Z173" s="394"/>
      <c r="AA173" s="394"/>
      <c r="AB173" s="394"/>
      <c r="AC173" s="394"/>
      <c r="AD173" s="394"/>
      <c r="AE173" s="394"/>
      <c r="AF173" s="394"/>
      <c r="AG173" s="394"/>
      <c r="AH173" s="394"/>
    </row>
    <row r="174" spans="1:34" ht="12.75" customHeight="1">
      <c r="A174" s="394"/>
      <c r="B174" s="394"/>
      <c r="C174" s="394"/>
      <c r="D174" s="394"/>
      <c r="E174" s="394"/>
      <c r="F174" s="394"/>
      <c r="G174" s="394"/>
      <c r="H174" s="394"/>
      <c r="I174" s="394"/>
      <c r="J174" s="394"/>
      <c r="K174" s="394"/>
      <c r="L174" s="394"/>
      <c r="M174" s="394"/>
      <c r="N174" s="394"/>
      <c r="O174" s="394"/>
      <c r="P174" s="394"/>
      <c r="Q174" s="394"/>
      <c r="R174" s="394"/>
      <c r="S174" s="394"/>
      <c r="T174" s="394"/>
      <c r="U174" s="394"/>
      <c r="V174" s="394"/>
      <c r="W174" s="394"/>
      <c r="X174" s="394"/>
      <c r="Y174" s="394"/>
      <c r="Z174" s="394"/>
      <c r="AA174" s="394"/>
      <c r="AB174" s="394"/>
      <c r="AC174" s="394"/>
      <c r="AD174" s="394"/>
      <c r="AE174" s="394"/>
      <c r="AF174" s="394"/>
      <c r="AG174" s="394"/>
      <c r="AH174" s="394"/>
    </row>
    <row r="175" spans="1:34" ht="12.75" customHeight="1">
      <c r="A175" s="394"/>
      <c r="B175" s="394"/>
      <c r="C175" s="394"/>
      <c r="D175" s="394"/>
      <c r="E175" s="394"/>
      <c r="F175" s="394"/>
      <c r="G175" s="394"/>
      <c r="H175" s="394"/>
      <c r="I175" s="394"/>
      <c r="J175" s="394"/>
      <c r="K175" s="394"/>
      <c r="L175" s="394"/>
      <c r="M175" s="394"/>
      <c r="N175" s="394"/>
      <c r="O175" s="394"/>
      <c r="P175" s="394"/>
      <c r="Q175" s="394"/>
      <c r="R175" s="394"/>
      <c r="S175" s="394"/>
      <c r="T175" s="394"/>
      <c r="U175" s="394"/>
      <c r="V175" s="394"/>
      <c r="W175" s="394"/>
      <c r="X175" s="394"/>
      <c r="Y175" s="394"/>
      <c r="Z175" s="394"/>
      <c r="AA175" s="394"/>
      <c r="AB175" s="394"/>
      <c r="AC175" s="394"/>
      <c r="AD175" s="394"/>
      <c r="AE175" s="394"/>
      <c r="AF175" s="394"/>
      <c r="AG175" s="394"/>
      <c r="AH175" s="394"/>
    </row>
    <row r="176" spans="1:34" ht="12.75" customHeight="1">
      <c r="A176" s="394"/>
      <c r="B176" s="394"/>
      <c r="C176" s="394"/>
      <c r="D176" s="394"/>
      <c r="E176" s="394"/>
      <c r="F176" s="394"/>
      <c r="G176" s="394"/>
      <c r="H176" s="394"/>
      <c r="I176" s="394"/>
      <c r="J176" s="394"/>
      <c r="K176" s="394"/>
      <c r="L176" s="394"/>
      <c r="M176" s="394"/>
      <c r="N176" s="394"/>
      <c r="O176" s="394"/>
      <c r="P176" s="394"/>
      <c r="Q176" s="394"/>
      <c r="R176" s="394"/>
      <c r="S176" s="394"/>
      <c r="T176" s="394"/>
      <c r="U176" s="394"/>
      <c r="V176" s="394"/>
      <c r="W176" s="394"/>
      <c r="X176" s="394"/>
      <c r="Y176" s="394"/>
      <c r="Z176" s="394"/>
      <c r="AA176" s="394"/>
      <c r="AB176" s="394"/>
      <c r="AC176" s="394"/>
      <c r="AD176" s="394"/>
      <c r="AE176" s="394"/>
      <c r="AF176" s="394"/>
      <c r="AG176" s="394"/>
      <c r="AH176" s="394"/>
    </row>
    <row r="177" spans="1:34" ht="12.75" customHeight="1">
      <c r="A177" s="394"/>
      <c r="B177" s="394"/>
      <c r="C177" s="394"/>
      <c r="D177" s="394"/>
      <c r="E177" s="394"/>
      <c r="F177" s="394"/>
      <c r="G177" s="394"/>
      <c r="H177" s="394"/>
      <c r="I177" s="394"/>
      <c r="J177" s="394"/>
      <c r="K177" s="394"/>
      <c r="L177" s="394"/>
      <c r="M177" s="394"/>
      <c r="N177" s="394"/>
      <c r="O177" s="394"/>
      <c r="P177" s="394"/>
      <c r="Q177" s="394"/>
      <c r="R177" s="394"/>
      <c r="S177" s="394"/>
      <c r="T177" s="394"/>
      <c r="U177" s="394"/>
      <c r="V177" s="394"/>
      <c r="W177" s="394"/>
      <c r="X177" s="394"/>
      <c r="Y177" s="394"/>
      <c r="Z177" s="394"/>
      <c r="AA177" s="394"/>
      <c r="AB177" s="394"/>
      <c r="AC177" s="394"/>
      <c r="AD177" s="394"/>
      <c r="AE177" s="394"/>
      <c r="AF177" s="394"/>
      <c r="AG177" s="394"/>
      <c r="AH177" s="394"/>
    </row>
    <row r="178" spans="1:34" ht="12.75" customHeight="1">
      <c r="A178" s="394"/>
      <c r="B178" s="394"/>
      <c r="C178" s="394"/>
      <c r="D178" s="394"/>
      <c r="E178" s="394"/>
      <c r="F178" s="394"/>
      <c r="G178" s="394"/>
      <c r="H178" s="394"/>
      <c r="I178" s="394"/>
      <c r="J178" s="394"/>
      <c r="K178" s="394"/>
      <c r="L178" s="394"/>
      <c r="M178" s="394"/>
      <c r="N178" s="394"/>
      <c r="O178" s="394"/>
      <c r="P178" s="394"/>
      <c r="Q178" s="394"/>
      <c r="R178" s="394"/>
      <c r="S178" s="394"/>
      <c r="T178" s="394"/>
      <c r="U178" s="394"/>
      <c r="V178" s="394"/>
      <c r="W178" s="394"/>
      <c r="X178" s="394"/>
      <c r="Y178" s="394"/>
      <c r="Z178" s="394"/>
      <c r="AA178" s="394"/>
      <c r="AB178" s="394"/>
      <c r="AC178" s="394"/>
      <c r="AD178" s="394"/>
      <c r="AE178" s="394"/>
      <c r="AF178" s="394"/>
      <c r="AG178" s="394"/>
      <c r="AH178" s="394"/>
    </row>
    <row r="179" spans="1:34" ht="12.75" customHeight="1">
      <c r="A179" s="394"/>
      <c r="B179" s="394"/>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row>
    <row r="180" spans="1:34" ht="12.75" customHeight="1">
      <c r="A180" s="394"/>
      <c r="B180" s="394"/>
      <c r="C180" s="394"/>
      <c r="D180" s="394"/>
      <c r="E180" s="394"/>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row>
    <row r="181" spans="1:34" ht="12.75" customHeight="1">
      <c r="A181" s="394"/>
      <c r="B181" s="394"/>
      <c r="C181" s="394"/>
      <c r="D181" s="394"/>
      <c r="E181" s="394"/>
      <c r="F181" s="394"/>
      <c r="G181" s="394"/>
      <c r="H181" s="394"/>
      <c r="I181" s="394"/>
      <c r="J181" s="394"/>
      <c r="K181" s="394"/>
      <c r="L181" s="394"/>
      <c r="M181" s="394"/>
      <c r="N181" s="394"/>
      <c r="O181" s="394"/>
      <c r="P181" s="394"/>
      <c r="Q181" s="394"/>
      <c r="R181" s="394"/>
      <c r="S181" s="394"/>
      <c r="T181" s="394"/>
      <c r="U181" s="394"/>
      <c r="V181" s="394"/>
      <c r="W181" s="394"/>
      <c r="X181" s="394"/>
      <c r="Y181" s="394"/>
      <c r="Z181" s="394"/>
      <c r="AA181" s="394"/>
      <c r="AB181" s="394"/>
      <c r="AC181" s="394"/>
      <c r="AD181" s="394"/>
      <c r="AE181" s="394"/>
      <c r="AF181" s="394"/>
      <c r="AG181" s="394"/>
      <c r="AH181" s="394"/>
    </row>
    <row r="182" spans="1:34" ht="12.75" customHeight="1">
      <c r="A182" s="394"/>
      <c r="B182" s="394"/>
      <c r="C182" s="394"/>
      <c r="D182" s="394"/>
      <c r="E182" s="394"/>
      <c r="F182" s="394"/>
      <c r="G182" s="394"/>
      <c r="H182" s="394"/>
      <c r="I182" s="394"/>
      <c r="J182" s="394"/>
      <c r="K182" s="394"/>
      <c r="L182" s="394"/>
      <c r="M182" s="394"/>
      <c r="N182" s="394"/>
      <c r="O182" s="394"/>
      <c r="P182" s="394"/>
      <c r="Q182" s="394"/>
      <c r="R182" s="394"/>
      <c r="S182" s="394"/>
      <c r="T182" s="394"/>
      <c r="U182" s="394"/>
      <c r="V182" s="394"/>
      <c r="W182" s="394"/>
      <c r="X182" s="394"/>
      <c r="Y182" s="394"/>
      <c r="Z182" s="394"/>
      <c r="AA182" s="394"/>
      <c r="AB182" s="394"/>
      <c r="AC182" s="394"/>
      <c r="AD182" s="394"/>
      <c r="AE182" s="394"/>
      <c r="AF182" s="394"/>
      <c r="AG182" s="394"/>
      <c r="AH182" s="394"/>
    </row>
    <row r="183" spans="1:34" ht="12.75" customHeight="1">
      <c r="A183" s="394"/>
      <c r="B183" s="394"/>
      <c r="C183" s="394"/>
      <c r="D183" s="394"/>
      <c r="E183" s="394"/>
      <c r="F183" s="394"/>
      <c r="G183" s="394"/>
      <c r="H183" s="394"/>
      <c r="I183" s="394"/>
      <c r="J183" s="394"/>
      <c r="K183" s="394"/>
      <c r="L183" s="394"/>
      <c r="M183" s="394"/>
      <c r="N183" s="394"/>
      <c r="O183" s="394"/>
      <c r="P183" s="394"/>
      <c r="Q183" s="394"/>
      <c r="R183" s="394"/>
      <c r="S183" s="394"/>
      <c r="T183" s="394"/>
      <c r="U183" s="394"/>
      <c r="V183" s="394"/>
      <c r="W183" s="394"/>
      <c r="X183" s="394"/>
      <c r="Y183" s="394"/>
      <c r="Z183" s="394"/>
      <c r="AA183" s="394"/>
      <c r="AB183" s="394"/>
      <c r="AC183" s="394"/>
      <c r="AD183" s="394"/>
      <c r="AE183" s="394"/>
      <c r="AF183" s="394"/>
      <c r="AG183" s="394"/>
      <c r="AH183" s="394"/>
    </row>
    <row r="184" spans="1:34" ht="12.75" customHeight="1">
      <c r="A184" s="394"/>
      <c r="B184" s="394"/>
      <c r="C184" s="394"/>
      <c r="D184" s="394"/>
      <c r="E184" s="394"/>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row>
    <row r="185" spans="1:34" ht="12.75" customHeight="1">
      <c r="A185" s="394"/>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row>
    <row r="186" spans="1:34" ht="12.75" customHeight="1">
      <c r="A186" s="394"/>
      <c r="B186" s="394"/>
      <c r="C186" s="394"/>
      <c r="D186" s="394"/>
      <c r="E186" s="394"/>
      <c r="F186" s="394"/>
      <c r="G186" s="394"/>
      <c r="H186" s="394"/>
      <c r="I186" s="394"/>
      <c r="J186" s="394"/>
      <c r="K186" s="394"/>
      <c r="L186" s="394"/>
      <c r="M186" s="394"/>
      <c r="N186" s="394"/>
      <c r="O186" s="394"/>
      <c r="P186" s="394"/>
      <c r="Q186" s="394"/>
      <c r="R186" s="394"/>
      <c r="S186" s="394"/>
      <c r="T186" s="394"/>
      <c r="U186" s="394"/>
      <c r="V186" s="394"/>
      <c r="W186" s="394"/>
      <c r="X186" s="394"/>
      <c r="Y186" s="394"/>
      <c r="Z186" s="394"/>
      <c r="AA186" s="394"/>
      <c r="AB186" s="394"/>
      <c r="AC186" s="394"/>
      <c r="AD186" s="394"/>
      <c r="AE186" s="394"/>
      <c r="AF186" s="394"/>
      <c r="AG186" s="394"/>
      <c r="AH186" s="394"/>
    </row>
    <row r="187" spans="1:34" ht="12.75" customHeight="1">
      <c r="A187" s="394"/>
      <c r="B187" s="394"/>
      <c r="C187" s="394"/>
      <c r="D187" s="394"/>
      <c r="E187" s="394"/>
      <c r="F187" s="394"/>
      <c r="G187" s="394"/>
      <c r="H187" s="394"/>
      <c r="I187" s="394"/>
      <c r="J187" s="394"/>
      <c r="K187" s="394"/>
      <c r="L187" s="394"/>
      <c r="M187" s="394"/>
      <c r="N187" s="394"/>
      <c r="O187" s="394"/>
      <c r="P187" s="394"/>
      <c r="Q187" s="394"/>
      <c r="R187" s="394"/>
      <c r="S187" s="394"/>
      <c r="T187" s="394"/>
      <c r="U187" s="394"/>
      <c r="V187" s="394"/>
      <c r="W187" s="394"/>
      <c r="X187" s="394"/>
      <c r="Y187" s="394"/>
      <c r="Z187" s="394"/>
      <c r="AA187" s="394"/>
      <c r="AB187" s="394"/>
      <c r="AC187" s="394"/>
      <c r="AD187" s="394"/>
      <c r="AE187" s="394"/>
      <c r="AF187" s="394"/>
      <c r="AG187" s="394"/>
      <c r="AH187" s="394"/>
    </row>
    <row r="188" spans="1:34" ht="12.75" customHeight="1">
      <c r="A188" s="394"/>
      <c r="B188" s="394"/>
      <c r="C188" s="394"/>
      <c r="D188" s="394"/>
      <c r="E188" s="394"/>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row>
    <row r="189" spans="1:34" ht="12.75" customHeight="1">
      <c r="A189" s="394"/>
      <c r="B189" s="394"/>
      <c r="C189" s="394"/>
      <c r="D189" s="394"/>
      <c r="E189" s="394"/>
      <c r="F189" s="394"/>
      <c r="G189" s="394"/>
      <c r="H189" s="394"/>
      <c r="I189" s="394"/>
      <c r="J189" s="394"/>
      <c r="K189" s="394"/>
      <c r="L189" s="394"/>
      <c r="M189" s="394"/>
      <c r="N189" s="394"/>
      <c r="O189" s="394"/>
      <c r="P189" s="394"/>
      <c r="Q189" s="394"/>
      <c r="R189" s="394"/>
      <c r="S189" s="394"/>
      <c r="T189" s="394"/>
      <c r="U189" s="394"/>
      <c r="V189" s="394"/>
      <c r="W189" s="394"/>
      <c r="X189" s="394"/>
      <c r="Y189" s="394"/>
      <c r="Z189" s="394"/>
      <c r="AA189" s="394"/>
      <c r="AB189" s="394"/>
      <c r="AC189" s="394"/>
      <c r="AD189" s="394"/>
      <c r="AE189" s="394"/>
      <c r="AF189" s="394"/>
      <c r="AG189" s="394"/>
      <c r="AH189" s="394"/>
    </row>
    <row r="190" spans="1:34" ht="12.75" customHeight="1">
      <c r="A190" s="394"/>
      <c r="B190" s="394"/>
      <c r="C190" s="394"/>
      <c r="D190" s="394"/>
      <c r="E190" s="394"/>
      <c r="F190" s="394"/>
      <c r="G190" s="394"/>
      <c r="H190" s="394"/>
      <c r="I190" s="394"/>
      <c r="J190" s="394"/>
      <c r="K190" s="394"/>
      <c r="L190" s="394"/>
      <c r="M190" s="394"/>
      <c r="N190" s="394"/>
      <c r="O190" s="394"/>
      <c r="P190" s="394"/>
      <c r="Q190" s="394"/>
      <c r="R190" s="394"/>
      <c r="S190" s="394"/>
      <c r="T190" s="394"/>
      <c r="U190" s="394"/>
      <c r="V190" s="394"/>
      <c r="W190" s="394"/>
      <c r="X190" s="394"/>
      <c r="Y190" s="394"/>
      <c r="Z190" s="394"/>
      <c r="AA190" s="394"/>
      <c r="AB190" s="394"/>
      <c r="AC190" s="394"/>
      <c r="AD190" s="394"/>
      <c r="AE190" s="394"/>
      <c r="AF190" s="394"/>
      <c r="AG190" s="394"/>
      <c r="AH190" s="394"/>
    </row>
    <row r="191" spans="1:34" ht="12.75" customHeight="1">
      <c r="A191" s="394"/>
      <c r="B191" s="394"/>
      <c r="C191" s="394"/>
      <c r="D191" s="394"/>
      <c r="E191" s="394"/>
      <c r="F191" s="394"/>
      <c r="G191" s="394"/>
      <c r="H191" s="394"/>
      <c r="I191" s="394"/>
      <c r="J191" s="394"/>
      <c r="K191" s="394"/>
      <c r="L191" s="394"/>
      <c r="M191" s="394"/>
      <c r="N191" s="394"/>
      <c r="O191" s="394"/>
      <c r="P191" s="394"/>
      <c r="Q191" s="394"/>
      <c r="R191" s="394"/>
      <c r="S191" s="394"/>
      <c r="T191" s="394"/>
      <c r="U191" s="394"/>
      <c r="V191" s="394"/>
      <c r="W191" s="394"/>
      <c r="X191" s="394"/>
      <c r="Y191" s="394"/>
      <c r="Z191" s="394"/>
      <c r="AA191" s="394"/>
      <c r="AB191" s="394"/>
      <c r="AC191" s="394"/>
      <c r="AD191" s="394"/>
      <c r="AE191" s="394"/>
      <c r="AF191" s="394"/>
      <c r="AG191" s="394"/>
      <c r="AH191" s="394"/>
    </row>
    <row r="192" spans="1:34" ht="12.75" customHeight="1">
      <c r="A192" s="394"/>
      <c r="B192" s="394"/>
      <c r="C192" s="394"/>
      <c r="D192" s="394"/>
      <c r="E192" s="394"/>
      <c r="F192" s="394"/>
      <c r="G192" s="394"/>
      <c r="H192" s="394"/>
      <c r="I192" s="394"/>
      <c r="J192" s="394"/>
      <c r="K192" s="394"/>
      <c r="L192" s="394"/>
      <c r="M192" s="394"/>
      <c r="N192" s="394"/>
      <c r="O192" s="394"/>
      <c r="P192" s="394"/>
      <c r="Q192" s="394"/>
      <c r="R192" s="394"/>
      <c r="S192" s="394"/>
      <c r="T192" s="394"/>
      <c r="U192" s="394"/>
      <c r="V192" s="394"/>
      <c r="W192" s="394"/>
      <c r="X192" s="394"/>
      <c r="Y192" s="394"/>
      <c r="Z192" s="394"/>
      <c r="AA192" s="394"/>
      <c r="AB192" s="394"/>
      <c r="AC192" s="394"/>
      <c r="AD192" s="394"/>
      <c r="AE192" s="394"/>
      <c r="AF192" s="394"/>
      <c r="AG192" s="394"/>
      <c r="AH192" s="394"/>
    </row>
    <row r="193" spans="1:34" ht="12.75" customHeight="1">
      <c r="A193" s="394"/>
      <c r="B193" s="394"/>
      <c r="C193" s="394"/>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394"/>
      <c r="AA193" s="394"/>
      <c r="AB193" s="394"/>
      <c r="AC193" s="394"/>
      <c r="AD193" s="394"/>
      <c r="AE193" s="394"/>
      <c r="AF193" s="394"/>
      <c r="AG193" s="394"/>
      <c r="AH193" s="394"/>
    </row>
    <row r="194" spans="1:34" ht="12.75" customHeight="1">
      <c r="A194" s="394"/>
      <c r="B194" s="394"/>
      <c r="C194" s="394"/>
      <c r="D194" s="394"/>
      <c r="E194" s="394"/>
      <c r="F194" s="394"/>
      <c r="G194" s="394"/>
      <c r="H194" s="394"/>
      <c r="I194" s="394"/>
      <c r="J194" s="394"/>
      <c r="K194" s="394"/>
      <c r="L194" s="394"/>
      <c r="M194" s="394"/>
      <c r="N194" s="394"/>
      <c r="O194" s="394"/>
      <c r="P194" s="394"/>
      <c r="Q194" s="394"/>
      <c r="R194" s="394"/>
      <c r="S194" s="394"/>
      <c r="T194" s="394"/>
      <c r="U194" s="394"/>
      <c r="V194" s="394"/>
      <c r="W194" s="394"/>
      <c r="X194" s="394"/>
      <c r="Y194" s="394"/>
      <c r="Z194" s="394"/>
      <c r="AA194" s="394"/>
      <c r="AB194" s="394"/>
      <c r="AC194" s="394"/>
      <c r="AD194" s="394"/>
      <c r="AE194" s="394"/>
      <c r="AF194" s="394"/>
      <c r="AG194" s="394"/>
      <c r="AH194" s="394"/>
    </row>
    <row r="195" spans="1:34" ht="12.75" customHeight="1">
      <c r="A195" s="394"/>
      <c r="B195" s="394"/>
      <c r="C195" s="394"/>
      <c r="D195" s="394"/>
      <c r="E195" s="394"/>
      <c r="F195" s="394"/>
      <c r="G195" s="394"/>
      <c r="H195" s="394"/>
      <c r="I195" s="394"/>
      <c r="J195" s="394"/>
      <c r="K195" s="394"/>
      <c r="L195" s="394"/>
      <c r="M195" s="394"/>
      <c r="N195" s="394"/>
      <c r="O195" s="394"/>
      <c r="P195" s="394"/>
      <c r="Q195" s="394"/>
      <c r="R195" s="394"/>
      <c r="S195" s="394"/>
      <c r="T195" s="394"/>
      <c r="U195" s="394"/>
      <c r="V195" s="394"/>
      <c r="W195" s="394"/>
      <c r="X195" s="394"/>
      <c r="Y195" s="394"/>
      <c r="Z195" s="394"/>
      <c r="AA195" s="394"/>
      <c r="AB195" s="394"/>
      <c r="AC195" s="394"/>
      <c r="AD195" s="394"/>
      <c r="AE195" s="394"/>
      <c r="AF195" s="394"/>
      <c r="AG195" s="394"/>
      <c r="AH195" s="394"/>
    </row>
    <row r="196" spans="1:34" ht="12.75" customHeight="1">
      <c r="A196" s="394"/>
      <c r="B196" s="394"/>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row>
    <row r="197" spans="1:34" ht="12.75" customHeight="1">
      <c r="A197" s="394"/>
      <c r="B197" s="394"/>
      <c r="C197" s="394"/>
      <c r="D197" s="39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C197" s="394"/>
      <c r="AD197" s="394"/>
      <c r="AE197" s="394"/>
      <c r="AF197" s="394"/>
      <c r="AG197" s="394"/>
      <c r="AH197" s="394"/>
    </row>
    <row r="198" spans="1:34" ht="12.75" customHeight="1">
      <c r="A198" s="394"/>
      <c r="B198" s="394"/>
      <c r="C198" s="394"/>
      <c r="D198" s="394"/>
      <c r="E198" s="394"/>
      <c r="F198" s="394"/>
      <c r="G198" s="394"/>
      <c r="H198" s="394"/>
      <c r="I198" s="394"/>
      <c r="J198" s="394"/>
      <c r="K198" s="394"/>
      <c r="L198" s="394"/>
      <c r="M198" s="394"/>
      <c r="N198" s="394"/>
      <c r="O198" s="394"/>
      <c r="P198" s="394"/>
      <c r="Q198" s="394"/>
      <c r="R198" s="394"/>
      <c r="S198" s="394"/>
      <c r="T198" s="394"/>
      <c r="U198" s="394"/>
      <c r="V198" s="394"/>
      <c r="W198" s="394"/>
      <c r="X198" s="394"/>
      <c r="Y198" s="394"/>
      <c r="Z198" s="394"/>
      <c r="AA198" s="394"/>
      <c r="AB198" s="394"/>
      <c r="AC198" s="394"/>
      <c r="AD198" s="394"/>
      <c r="AE198" s="394"/>
      <c r="AF198" s="394"/>
      <c r="AG198" s="394"/>
      <c r="AH198" s="394"/>
    </row>
    <row r="199" spans="1:34" ht="12.75" customHeight="1">
      <c r="A199" s="394"/>
      <c r="B199" s="394"/>
      <c r="C199" s="394"/>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row>
    <row r="200" spans="1:34" ht="12.75" customHeight="1">
      <c r="A200" s="394"/>
      <c r="B200" s="394"/>
      <c r="C200" s="394"/>
      <c r="D200" s="394"/>
      <c r="E200" s="394"/>
      <c r="F200" s="394"/>
      <c r="G200" s="394"/>
      <c r="H200" s="394"/>
      <c r="I200" s="394"/>
      <c r="J200" s="394"/>
      <c r="K200" s="394"/>
      <c r="L200" s="394"/>
      <c r="M200" s="394"/>
      <c r="N200" s="394"/>
      <c r="O200" s="394"/>
      <c r="P200" s="394"/>
      <c r="Q200" s="394"/>
      <c r="R200" s="394"/>
      <c r="S200" s="394"/>
      <c r="T200" s="394"/>
      <c r="U200" s="394"/>
      <c r="V200" s="394"/>
      <c r="W200" s="394"/>
      <c r="X200" s="394"/>
      <c r="Y200" s="394"/>
      <c r="Z200" s="394"/>
      <c r="AA200" s="394"/>
      <c r="AB200" s="394"/>
      <c r="AC200" s="394"/>
      <c r="AD200" s="394"/>
      <c r="AE200" s="394"/>
      <c r="AF200" s="394"/>
      <c r="AG200" s="394"/>
      <c r="AH200" s="394"/>
    </row>
    <row r="201" spans="1:34" ht="12.75" customHeight="1">
      <c r="A201" s="394"/>
      <c r="B201" s="394"/>
      <c r="C201" s="394"/>
      <c r="D201" s="394"/>
      <c r="E201" s="394"/>
      <c r="F201" s="394"/>
      <c r="G201" s="394"/>
      <c r="H201" s="394"/>
      <c r="I201" s="394"/>
      <c r="J201" s="394"/>
      <c r="K201" s="394"/>
      <c r="L201" s="394"/>
      <c r="M201" s="394"/>
      <c r="N201" s="394"/>
      <c r="O201" s="394"/>
      <c r="P201" s="394"/>
      <c r="Q201" s="394"/>
      <c r="R201" s="394"/>
      <c r="S201" s="394"/>
      <c r="T201" s="394"/>
      <c r="U201" s="394"/>
      <c r="V201" s="394"/>
      <c r="W201" s="394"/>
      <c r="X201" s="394"/>
      <c r="Y201" s="394"/>
      <c r="Z201" s="394"/>
      <c r="AA201" s="394"/>
      <c r="AB201" s="394"/>
      <c r="AC201" s="394"/>
      <c r="AD201" s="394"/>
      <c r="AE201" s="394"/>
      <c r="AF201" s="394"/>
      <c r="AG201" s="394"/>
      <c r="AH201" s="394"/>
    </row>
    <row r="202" spans="1:34" ht="12.75" customHeight="1">
      <c r="A202" s="394"/>
      <c r="B202" s="394"/>
      <c r="C202" s="394"/>
      <c r="D202" s="394"/>
      <c r="E202" s="394"/>
      <c r="F202" s="394"/>
      <c r="G202" s="394"/>
      <c r="H202" s="394"/>
      <c r="I202" s="394"/>
      <c r="J202" s="394"/>
      <c r="K202" s="394"/>
      <c r="L202" s="394"/>
      <c r="M202" s="394"/>
      <c r="N202" s="394"/>
      <c r="O202" s="394"/>
      <c r="P202" s="394"/>
      <c r="Q202" s="394"/>
      <c r="R202" s="394"/>
      <c r="S202" s="394"/>
      <c r="T202" s="394"/>
      <c r="U202" s="394"/>
      <c r="V202" s="394"/>
      <c r="W202" s="394"/>
      <c r="X202" s="394"/>
      <c r="Y202" s="394"/>
      <c r="Z202" s="394"/>
      <c r="AA202" s="394"/>
      <c r="AB202" s="394"/>
      <c r="AC202" s="394"/>
      <c r="AD202" s="394"/>
      <c r="AE202" s="394"/>
      <c r="AF202" s="394"/>
      <c r="AG202" s="394"/>
      <c r="AH202" s="394"/>
    </row>
    <row r="203" spans="1:34" ht="12.75" customHeight="1">
      <c r="A203" s="394"/>
      <c r="B203" s="394"/>
      <c r="C203" s="394"/>
      <c r="D203" s="394"/>
      <c r="E203" s="394"/>
      <c r="F203" s="394"/>
      <c r="G203" s="394"/>
      <c r="H203" s="394"/>
      <c r="I203" s="394"/>
      <c r="J203" s="394"/>
      <c r="K203" s="394"/>
      <c r="L203" s="394"/>
      <c r="M203" s="394"/>
      <c r="N203" s="394"/>
      <c r="O203" s="394"/>
      <c r="P203" s="394"/>
      <c r="Q203" s="394"/>
      <c r="R203" s="394"/>
      <c r="S203" s="394"/>
      <c r="T203" s="394"/>
      <c r="U203" s="394"/>
      <c r="V203" s="394"/>
      <c r="W203" s="394"/>
      <c r="X203" s="394"/>
      <c r="Y203" s="394"/>
      <c r="Z203" s="394"/>
      <c r="AA203" s="394"/>
      <c r="AB203" s="394"/>
      <c r="AC203" s="394"/>
      <c r="AD203" s="394"/>
      <c r="AE203" s="394"/>
      <c r="AF203" s="394"/>
      <c r="AG203" s="394"/>
      <c r="AH203" s="394"/>
    </row>
    <row r="204" spans="1:34" ht="12.75" customHeight="1">
      <c r="A204" s="394"/>
      <c r="B204" s="394"/>
      <c r="C204" s="394"/>
      <c r="D204" s="394"/>
      <c r="E204" s="394"/>
      <c r="F204" s="394"/>
      <c r="G204" s="394"/>
      <c r="H204" s="394"/>
      <c r="I204" s="394"/>
      <c r="J204" s="394"/>
      <c r="K204" s="394"/>
      <c r="L204" s="394"/>
      <c r="M204" s="394"/>
      <c r="N204" s="394"/>
      <c r="O204" s="394"/>
      <c r="P204" s="394"/>
      <c r="Q204" s="394"/>
      <c r="R204" s="394"/>
      <c r="S204" s="394"/>
      <c r="T204" s="394"/>
      <c r="U204" s="394"/>
      <c r="V204" s="394"/>
      <c r="W204" s="394"/>
      <c r="X204" s="394"/>
      <c r="Y204" s="394"/>
      <c r="Z204" s="394"/>
      <c r="AA204" s="394"/>
      <c r="AB204" s="394"/>
      <c r="AC204" s="394"/>
      <c r="AD204" s="394"/>
      <c r="AE204" s="394"/>
      <c r="AF204" s="394"/>
      <c r="AG204" s="394"/>
      <c r="AH204" s="394"/>
    </row>
    <row r="205" spans="1:34" ht="12.75" customHeight="1">
      <c r="A205" s="394"/>
      <c r="B205" s="394"/>
      <c r="C205" s="394"/>
      <c r="D205" s="394"/>
      <c r="E205" s="394"/>
      <c r="F205" s="394"/>
      <c r="G205" s="394"/>
      <c r="H205" s="394"/>
      <c r="I205" s="394"/>
      <c r="J205" s="394"/>
      <c r="K205" s="394"/>
      <c r="L205" s="394"/>
      <c r="M205" s="394"/>
      <c r="N205" s="394"/>
      <c r="O205" s="394"/>
      <c r="P205" s="394"/>
      <c r="Q205" s="394"/>
      <c r="R205" s="394"/>
      <c r="S205" s="394"/>
      <c r="T205" s="394"/>
      <c r="U205" s="394"/>
      <c r="V205" s="394"/>
      <c r="W205" s="394"/>
      <c r="X205" s="394"/>
      <c r="Y205" s="394"/>
      <c r="Z205" s="394"/>
      <c r="AA205" s="394"/>
      <c r="AB205" s="394"/>
      <c r="AC205" s="394"/>
      <c r="AD205" s="394"/>
      <c r="AE205" s="394"/>
      <c r="AF205" s="394"/>
      <c r="AG205" s="394"/>
      <c r="AH205" s="394"/>
    </row>
    <row r="206" spans="1:34" ht="12.75" customHeight="1">
      <c r="A206" s="394"/>
      <c r="B206" s="394"/>
      <c r="C206" s="394"/>
      <c r="D206" s="394"/>
      <c r="E206" s="394"/>
      <c r="F206" s="394"/>
      <c r="G206" s="394"/>
      <c r="H206" s="394"/>
      <c r="I206" s="394"/>
      <c r="J206" s="394"/>
      <c r="K206" s="394"/>
      <c r="L206" s="394"/>
      <c r="M206" s="394"/>
      <c r="N206" s="394"/>
      <c r="O206" s="394"/>
      <c r="P206" s="394"/>
      <c r="Q206" s="394"/>
      <c r="R206" s="394"/>
      <c r="S206" s="394"/>
      <c r="T206" s="394"/>
      <c r="U206" s="394"/>
      <c r="V206" s="394"/>
      <c r="W206" s="394"/>
      <c r="X206" s="394"/>
      <c r="Y206" s="394"/>
      <c r="Z206" s="394"/>
      <c r="AA206" s="394"/>
      <c r="AB206" s="394"/>
      <c r="AC206" s="394"/>
      <c r="AD206" s="394"/>
      <c r="AE206" s="394"/>
      <c r="AF206" s="394"/>
      <c r="AG206" s="394"/>
      <c r="AH206" s="394"/>
    </row>
    <row r="207" spans="1:34" ht="12.75" customHeight="1">
      <c r="A207" s="394"/>
      <c r="B207" s="394"/>
      <c r="C207" s="394"/>
      <c r="D207" s="394"/>
      <c r="E207" s="394"/>
      <c r="F207" s="394"/>
      <c r="G207" s="394"/>
      <c r="H207" s="394"/>
      <c r="I207" s="394"/>
      <c r="J207" s="394"/>
      <c r="K207" s="394"/>
      <c r="L207" s="394"/>
      <c r="M207" s="394"/>
      <c r="N207" s="394"/>
      <c r="O207" s="394"/>
      <c r="P207" s="394"/>
      <c r="Q207" s="394"/>
      <c r="R207" s="394"/>
      <c r="S207" s="394"/>
      <c r="T207" s="394"/>
      <c r="U207" s="394"/>
      <c r="V207" s="394"/>
      <c r="W207" s="394"/>
      <c r="X207" s="394"/>
      <c r="Y207" s="394"/>
      <c r="Z207" s="394"/>
      <c r="AA207" s="394"/>
      <c r="AB207" s="394"/>
      <c r="AC207" s="394"/>
      <c r="AD207" s="394"/>
      <c r="AE207" s="394"/>
      <c r="AF207" s="394"/>
      <c r="AG207" s="394"/>
      <c r="AH207" s="394"/>
    </row>
    <row r="208" spans="1:34" ht="12.75" customHeight="1">
      <c r="A208" s="394"/>
      <c r="B208" s="394"/>
      <c r="C208" s="394"/>
      <c r="D208" s="394"/>
      <c r="E208" s="394"/>
      <c r="F208" s="394"/>
      <c r="G208" s="394"/>
      <c r="H208" s="394"/>
      <c r="I208" s="394"/>
      <c r="J208" s="394"/>
      <c r="K208" s="394"/>
      <c r="L208" s="394"/>
      <c r="M208" s="394"/>
      <c r="N208" s="394"/>
      <c r="O208" s="394"/>
      <c r="P208" s="394"/>
      <c r="Q208" s="394"/>
      <c r="R208" s="394"/>
      <c r="S208" s="394"/>
      <c r="T208" s="394"/>
      <c r="U208" s="394"/>
      <c r="V208" s="394"/>
      <c r="W208" s="394"/>
      <c r="X208" s="394"/>
      <c r="Y208" s="394"/>
      <c r="Z208" s="394"/>
      <c r="AA208" s="394"/>
      <c r="AB208" s="394"/>
      <c r="AC208" s="394"/>
      <c r="AD208" s="394"/>
      <c r="AE208" s="394"/>
      <c r="AF208" s="394"/>
      <c r="AG208" s="394"/>
      <c r="AH208" s="394"/>
    </row>
    <row r="209" spans="1:34" ht="12.75" customHeight="1">
      <c r="A209" s="394"/>
      <c r="B209" s="394"/>
      <c r="C209" s="394"/>
      <c r="D209" s="394"/>
      <c r="E209" s="394"/>
      <c r="F209" s="394"/>
      <c r="G209" s="394"/>
      <c r="H209" s="394"/>
      <c r="I209" s="394"/>
      <c r="J209" s="394"/>
      <c r="K209" s="394"/>
      <c r="L209" s="394"/>
      <c r="M209" s="394"/>
      <c r="N209" s="394"/>
      <c r="O209" s="394"/>
      <c r="P209" s="394"/>
      <c r="Q209" s="394"/>
      <c r="R209" s="394"/>
      <c r="S209" s="394"/>
      <c r="T209" s="394"/>
      <c r="U209" s="394"/>
      <c r="V209" s="394"/>
      <c r="W209" s="394"/>
      <c r="X209" s="394"/>
      <c r="Y209" s="394"/>
      <c r="Z209" s="394"/>
      <c r="AA209" s="394"/>
      <c r="AB209" s="394"/>
      <c r="AC209" s="394"/>
      <c r="AD209" s="394"/>
      <c r="AE209" s="394"/>
      <c r="AF209" s="394"/>
      <c r="AG209" s="394"/>
      <c r="AH209" s="394"/>
    </row>
    <row r="210" spans="1:34" ht="12.75" customHeight="1">
      <c r="A210" s="394"/>
      <c r="B210" s="394"/>
      <c r="C210" s="394"/>
      <c r="D210" s="394"/>
      <c r="E210" s="394"/>
      <c r="F210" s="394"/>
      <c r="G210" s="394"/>
      <c r="H210" s="394"/>
      <c r="I210" s="394"/>
      <c r="J210" s="394"/>
      <c r="K210" s="394"/>
      <c r="L210" s="394"/>
      <c r="M210" s="394"/>
      <c r="N210" s="394"/>
      <c r="O210" s="394"/>
      <c r="P210" s="394"/>
      <c r="Q210" s="394"/>
      <c r="R210" s="394"/>
      <c r="S210" s="394"/>
      <c r="T210" s="394"/>
      <c r="U210" s="394"/>
      <c r="V210" s="394"/>
      <c r="W210" s="394"/>
      <c r="X210" s="394"/>
      <c r="Y210" s="394"/>
      <c r="Z210" s="394"/>
      <c r="AA210" s="394"/>
      <c r="AB210" s="394"/>
      <c r="AC210" s="394"/>
      <c r="AD210" s="394"/>
      <c r="AE210" s="394"/>
      <c r="AF210" s="394"/>
      <c r="AG210" s="394"/>
      <c r="AH210" s="394"/>
    </row>
    <row r="211" spans="1:34" ht="12.75" customHeight="1">
      <c r="A211" s="394"/>
      <c r="B211" s="394"/>
      <c r="C211" s="394"/>
      <c r="D211" s="394"/>
      <c r="E211" s="394"/>
      <c r="F211" s="394"/>
      <c r="G211" s="394"/>
      <c r="H211" s="394"/>
      <c r="I211" s="394"/>
      <c r="J211" s="394"/>
      <c r="K211" s="394"/>
      <c r="L211" s="394"/>
      <c r="M211" s="394"/>
      <c r="N211" s="394"/>
      <c r="O211" s="394"/>
      <c r="P211" s="394"/>
      <c r="Q211" s="394"/>
      <c r="R211" s="394"/>
      <c r="S211" s="394"/>
      <c r="T211" s="394"/>
      <c r="U211" s="394"/>
      <c r="V211" s="394"/>
      <c r="W211" s="394"/>
      <c r="X211" s="394"/>
      <c r="Y211" s="394"/>
      <c r="Z211" s="394"/>
      <c r="AA211" s="394"/>
      <c r="AB211" s="394"/>
      <c r="AC211" s="394"/>
      <c r="AD211" s="394"/>
      <c r="AE211" s="394"/>
      <c r="AF211" s="394"/>
      <c r="AG211" s="394"/>
      <c r="AH211" s="394"/>
    </row>
    <row r="212" spans="1:34" ht="12.75" customHeight="1">
      <c r="A212" s="394"/>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row>
    <row r="213" spans="1:34" ht="12.75" customHeight="1">
      <c r="A213" s="394"/>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row>
    <row r="214" spans="1:34" ht="12.75" customHeight="1">
      <c r="A214" s="394"/>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row>
    <row r="215" spans="1:34" ht="12.75" customHeight="1">
      <c r="A215" s="394"/>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row>
    <row r="216" spans="1:34" ht="12.75" customHeight="1">
      <c r="A216" s="394"/>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row>
    <row r="217" spans="1:34" ht="12.75" customHeight="1">
      <c r="A217" s="394"/>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row>
    <row r="218" spans="1:34" ht="12.75" customHeight="1">
      <c r="A218" s="394"/>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row>
    <row r="219" spans="1:34" ht="12.75" customHeight="1">
      <c r="A219" s="394"/>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row>
    <row r="220" spans="1:34" ht="12.75" customHeight="1">
      <c r="A220" s="394"/>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row>
    <row r="221" spans="1:34" ht="12.75" customHeight="1">
      <c r="A221" s="394"/>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row>
    <row r="222" spans="1:34" ht="12.75" customHeight="1">
      <c r="A222" s="394"/>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row>
    <row r="223" spans="1:34" ht="12.75" customHeight="1">
      <c r="A223" s="394"/>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row>
    <row r="224" spans="1:34" ht="12.75" customHeight="1">
      <c r="A224" s="394"/>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row>
    <row r="225" spans="1:34" ht="12.75" customHeight="1">
      <c r="A225" s="394"/>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row>
    <row r="226" spans="1:34" ht="12.75" customHeight="1">
      <c r="A226" s="394"/>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row>
    <row r="227" spans="1:34" ht="12.75" customHeight="1">
      <c r="A227" s="394"/>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row>
    <row r="228" spans="1:34" ht="12.75" customHeight="1">
      <c r="A228" s="394"/>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row>
    <row r="229" spans="1:34" ht="12.75" customHeight="1">
      <c r="A229" s="394"/>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row>
    <row r="230" spans="1:34" ht="12.75" customHeight="1">
      <c r="A230" s="394"/>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row>
    <row r="231" spans="1:34" ht="12.75" customHeight="1">
      <c r="A231" s="394"/>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row>
    <row r="232" spans="1:34" ht="12.75" customHeight="1">
      <c r="A232" s="394"/>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row>
    <row r="233" spans="1:34" ht="12.75" customHeight="1">
      <c r="A233" s="394"/>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row>
    <row r="234" spans="1:34" ht="12.75" customHeight="1">
      <c r="A234" s="394"/>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row>
    <row r="235" spans="1:34" ht="12.75" customHeight="1">
      <c r="A235" s="394"/>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row>
    <row r="236" spans="1:34" ht="12.75" customHeight="1">
      <c r="A236" s="394"/>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row>
    <row r="237" spans="1:34" ht="12.75" customHeight="1">
      <c r="A237" s="394"/>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row>
    <row r="238" spans="1:34" ht="12.75" customHeight="1">
      <c r="A238" s="394"/>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row>
    <row r="239" spans="1:34" ht="12.75" customHeight="1">
      <c r="A239" s="394"/>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row>
    <row r="240" spans="1:34" ht="12.75" customHeight="1">
      <c r="A240" s="394"/>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row>
    <row r="241" spans="1:34" ht="12.75" customHeight="1">
      <c r="A241" s="394"/>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row>
    <row r="242" spans="1:34" ht="12.75" customHeight="1">
      <c r="A242" s="394"/>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row>
    <row r="243" spans="1:34" ht="12.75" customHeight="1">
      <c r="A243" s="394"/>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row>
    <row r="244" spans="1:34" ht="12.75" customHeight="1">
      <c r="A244" s="394"/>
      <c r="B244" s="394"/>
      <c r="C244" s="394"/>
      <c r="D244" s="394"/>
      <c r="E244" s="394"/>
      <c r="F244" s="394"/>
      <c r="G244" s="394"/>
      <c r="H244" s="394"/>
      <c r="I244" s="394"/>
      <c r="J244" s="394"/>
      <c r="K244" s="394"/>
      <c r="L244" s="394"/>
      <c r="M244" s="394"/>
      <c r="N244" s="394"/>
      <c r="O244" s="394"/>
      <c r="P244" s="394"/>
      <c r="Q244" s="394"/>
      <c r="R244" s="394"/>
      <c r="S244" s="394"/>
      <c r="T244" s="394"/>
      <c r="U244" s="394"/>
      <c r="V244" s="394"/>
      <c r="W244" s="394"/>
      <c r="X244" s="394"/>
      <c r="Y244" s="394"/>
      <c r="Z244" s="394"/>
      <c r="AA244" s="394"/>
      <c r="AB244" s="394"/>
      <c r="AC244" s="394"/>
      <c r="AD244" s="394"/>
      <c r="AE244" s="394"/>
      <c r="AF244" s="394"/>
      <c r="AG244" s="394"/>
      <c r="AH244" s="394"/>
    </row>
    <row r="245" spans="1:34" ht="12.75" customHeight="1">
      <c r="A245" s="394"/>
      <c r="B245" s="394"/>
      <c r="C245" s="394"/>
      <c r="D245" s="394"/>
      <c r="E245" s="394"/>
      <c r="F245" s="394"/>
      <c r="G245" s="394"/>
      <c r="H245" s="394"/>
      <c r="I245" s="394"/>
      <c r="J245" s="394"/>
      <c r="K245" s="394"/>
      <c r="L245" s="394"/>
      <c r="M245" s="394"/>
      <c r="N245" s="394"/>
      <c r="O245" s="394"/>
      <c r="P245" s="394"/>
      <c r="Q245" s="394"/>
      <c r="R245" s="394"/>
      <c r="S245" s="394"/>
      <c r="T245" s="394"/>
      <c r="U245" s="394"/>
      <c r="V245" s="394"/>
      <c r="W245" s="394"/>
      <c r="X245" s="394"/>
      <c r="Y245" s="394"/>
      <c r="Z245" s="394"/>
      <c r="AA245" s="394"/>
      <c r="AB245" s="394"/>
      <c r="AC245" s="394"/>
      <c r="AD245" s="394"/>
      <c r="AE245" s="394"/>
      <c r="AF245" s="394"/>
      <c r="AG245" s="394"/>
      <c r="AH245" s="394"/>
    </row>
    <row r="246" spans="1:34" ht="12.75" customHeight="1">
      <c r="A246" s="394"/>
      <c r="B246" s="394"/>
      <c r="C246" s="394"/>
      <c r="D246" s="394"/>
      <c r="E246" s="394"/>
      <c r="F246" s="394"/>
      <c r="G246" s="394"/>
      <c r="H246" s="394"/>
      <c r="I246" s="394"/>
      <c r="J246" s="394"/>
      <c r="K246" s="394"/>
      <c r="L246" s="394"/>
      <c r="M246" s="394"/>
      <c r="N246" s="394"/>
      <c r="O246" s="394"/>
      <c r="P246" s="394"/>
      <c r="Q246" s="394"/>
      <c r="R246" s="394"/>
      <c r="S246" s="394"/>
      <c r="T246" s="394"/>
      <c r="U246" s="394"/>
      <c r="V246" s="394"/>
      <c r="W246" s="394"/>
      <c r="X246" s="394"/>
      <c r="Y246" s="394"/>
      <c r="Z246" s="394"/>
      <c r="AA246" s="394"/>
      <c r="AB246" s="394"/>
      <c r="AC246" s="394"/>
      <c r="AD246" s="394"/>
      <c r="AE246" s="394"/>
      <c r="AF246" s="394"/>
      <c r="AG246" s="394"/>
      <c r="AH246" s="394"/>
    </row>
    <row r="247" spans="1:34" ht="12.75" customHeight="1">
      <c r="A247" s="394"/>
      <c r="B247" s="394"/>
      <c r="C247" s="394"/>
      <c r="D247" s="394"/>
      <c r="E247" s="394"/>
      <c r="F247" s="394"/>
      <c r="G247" s="394"/>
      <c r="H247" s="394"/>
      <c r="I247" s="394"/>
      <c r="J247" s="394"/>
      <c r="K247" s="394"/>
      <c r="L247" s="394"/>
      <c r="M247" s="394"/>
      <c r="N247" s="394"/>
      <c r="O247" s="394"/>
      <c r="P247" s="394"/>
      <c r="Q247" s="394"/>
      <c r="R247" s="394"/>
      <c r="S247" s="394"/>
      <c r="T247" s="394"/>
      <c r="U247" s="394"/>
      <c r="V247" s="394"/>
      <c r="W247" s="394"/>
      <c r="X247" s="394"/>
      <c r="Y247" s="394"/>
      <c r="Z247" s="394"/>
      <c r="AA247" s="394"/>
      <c r="AB247" s="394"/>
      <c r="AC247" s="394"/>
      <c r="AD247" s="394"/>
      <c r="AE247" s="394"/>
      <c r="AF247" s="394"/>
      <c r="AG247" s="394"/>
      <c r="AH247" s="394"/>
    </row>
    <row r="248" spans="1:34" ht="12.75" customHeight="1">
      <c r="A248" s="394"/>
      <c r="B248" s="394"/>
      <c r="C248" s="394"/>
      <c r="D248" s="394"/>
      <c r="E248" s="394"/>
      <c r="F248" s="394"/>
      <c r="G248" s="394"/>
      <c r="H248" s="394"/>
      <c r="I248" s="394"/>
      <c r="J248" s="394"/>
      <c r="K248" s="394"/>
      <c r="L248" s="394"/>
      <c r="M248" s="394"/>
      <c r="N248" s="394"/>
      <c r="O248" s="394"/>
      <c r="P248" s="394"/>
      <c r="Q248" s="394"/>
      <c r="R248" s="394"/>
      <c r="S248" s="394"/>
      <c r="T248" s="394"/>
      <c r="U248" s="394"/>
      <c r="V248" s="394"/>
      <c r="W248" s="394"/>
      <c r="X248" s="394"/>
      <c r="Y248" s="394"/>
      <c r="Z248" s="394"/>
      <c r="AA248" s="394"/>
      <c r="AB248" s="394"/>
      <c r="AC248" s="394"/>
      <c r="AD248" s="394"/>
      <c r="AE248" s="394"/>
      <c r="AF248" s="394"/>
      <c r="AG248" s="394"/>
      <c r="AH248" s="394"/>
    </row>
    <row r="249" spans="1:34" ht="12.75" customHeight="1">
      <c r="A249" s="394"/>
      <c r="B249" s="394"/>
      <c r="C249" s="394"/>
      <c r="D249" s="394"/>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row>
    <row r="250" spans="1:34" ht="12.75" customHeight="1">
      <c r="A250" s="394"/>
      <c r="B250" s="394"/>
      <c r="C250" s="394"/>
      <c r="D250" s="394"/>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row>
    <row r="251" spans="1:34" ht="12.75" customHeight="1">
      <c r="A251" s="394"/>
      <c r="B251" s="394"/>
      <c r="C251" s="394"/>
      <c r="D251" s="394"/>
      <c r="E251" s="394"/>
      <c r="F251" s="394"/>
      <c r="G251" s="394"/>
      <c r="H251" s="394"/>
      <c r="I251" s="394"/>
      <c r="J251" s="394"/>
      <c r="K251" s="394"/>
      <c r="L251" s="394"/>
      <c r="M251" s="394"/>
      <c r="N251" s="394"/>
      <c r="O251" s="394"/>
      <c r="P251" s="394"/>
      <c r="Q251" s="394"/>
      <c r="R251" s="394"/>
      <c r="S251" s="394"/>
      <c r="T251" s="394"/>
      <c r="U251" s="394"/>
      <c r="V251" s="394"/>
      <c r="W251" s="394"/>
      <c r="X251" s="394"/>
      <c r="Y251" s="394"/>
      <c r="Z251" s="394"/>
      <c r="AA251" s="394"/>
      <c r="AB251" s="394"/>
      <c r="AC251" s="394"/>
      <c r="AD251" s="394"/>
      <c r="AE251" s="394"/>
      <c r="AF251" s="394"/>
      <c r="AG251" s="394"/>
      <c r="AH251" s="394"/>
    </row>
    <row r="252" spans="1:34" ht="12.75" customHeight="1">
      <c r="A252" s="394"/>
      <c r="B252" s="394"/>
      <c r="C252" s="394"/>
      <c r="D252" s="394"/>
      <c r="E252" s="394"/>
      <c r="F252" s="394"/>
      <c r="G252" s="394"/>
      <c r="H252" s="394"/>
      <c r="I252" s="394"/>
      <c r="J252" s="394"/>
      <c r="K252" s="394"/>
      <c r="L252" s="394"/>
      <c r="M252" s="394"/>
      <c r="N252" s="394"/>
      <c r="O252" s="394"/>
      <c r="P252" s="394"/>
      <c r="Q252" s="394"/>
      <c r="R252" s="394"/>
      <c r="S252" s="394"/>
      <c r="T252" s="394"/>
      <c r="U252" s="394"/>
      <c r="V252" s="394"/>
      <c r="W252" s="394"/>
      <c r="X252" s="394"/>
      <c r="Y252" s="394"/>
      <c r="Z252" s="394"/>
      <c r="AA252" s="394"/>
      <c r="AB252" s="394"/>
      <c r="AC252" s="394"/>
      <c r="AD252" s="394"/>
      <c r="AE252" s="394"/>
      <c r="AF252" s="394"/>
      <c r="AG252" s="394"/>
      <c r="AH252" s="394"/>
    </row>
    <row r="253" spans="1:34" ht="12.75" customHeight="1">
      <c r="A253" s="394"/>
      <c r="B253" s="394"/>
      <c r="C253" s="394"/>
      <c r="D253" s="394"/>
      <c r="E253" s="394"/>
      <c r="F253" s="394"/>
      <c r="G253" s="394"/>
      <c r="H253" s="394"/>
      <c r="I253" s="394"/>
      <c r="J253" s="394"/>
      <c r="K253" s="394"/>
      <c r="L253" s="394"/>
      <c r="M253" s="394"/>
      <c r="N253" s="394"/>
      <c r="O253" s="394"/>
      <c r="P253" s="394"/>
      <c r="Q253" s="394"/>
      <c r="R253" s="394"/>
      <c r="S253" s="394"/>
      <c r="T253" s="394"/>
      <c r="U253" s="394"/>
      <c r="V253" s="394"/>
      <c r="W253" s="394"/>
      <c r="X253" s="394"/>
      <c r="Y253" s="394"/>
      <c r="Z253" s="394"/>
      <c r="AA253" s="394"/>
      <c r="AB253" s="394"/>
      <c r="AC253" s="394"/>
      <c r="AD253" s="394"/>
      <c r="AE253" s="394"/>
      <c r="AF253" s="394"/>
      <c r="AG253" s="394"/>
      <c r="AH253" s="394"/>
    </row>
    <row r="254" spans="1:34" ht="12.75" customHeight="1">
      <c r="A254" s="394"/>
      <c r="B254" s="394"/>
      <c r="C254" s="394"/>
      <c r="D254" s="394"/>
      <c r="E254" s="394"/>
      <c r="F254" s="394"/>
      <c r="G254" s="394"/>
      <c r="H254" s="394"/>
      <c r="I254" s="394"/>
      <c r="J254" s="394"/>
      <c r="K254" s="394"/>
      <c r="L254" s="394"/>
      <c r="M254" s="394"/>
      <c r="N254" s="394"/>
      <c r="O254" s="394"/>
      <c r="P254" s="394"/>
      <c r="Q254" s="394"/>
      <c r="R254" s="394"/>
      <c r="S254" s="394"/>
      <c r="T254" s="394"/>
      <c r="U254" s="394"/>
      <c r="V254" s="394"/>
      <c r="W254" s="394"/>
      <c r="X254" s="394"/>
      <c r="Y254" s="394"/>
      <c r="Z254" s="394"/>
      <c r="AA254" s="394"/>
      <c r="AB254" s="394"/>
      <c r="AC254" s="394"/>
      <c r="AD254" s="394"/>
      <c r="AE254" s="394"/>
      <c r="AF254" s="394"/>
      <c r="AG254" s="394"/>
      <c r="AH254" s="394"/>
    </row>
    <row r="255" spans="1:34" ht="12.75" customHeight="1">
      <c r="A255" s="394"/>
      <c r="B255" s="394"/>
      <c r="C255" s="394"/>
      <c r="D255" s="394"/>
      <c r="E255" s="394"/>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row>
    <row r="256" spans="1:34" ht="12.75" customHeight="1">
      <c r="A256" s="394"/>
      <c r="B256" s="394"/>
      <c r="C256" s="394"/>
      <c r="D256" s="394"/>
      <c r="E256" s="394"/>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row>
    <row r="257" spans="1:34" ht="12.75" customHeight="1">
      <c r="A257" s="394"/>
      <c r="B257" s="394"/>
      <c r="C257" s="394"/>
      <c r="D257" s="394"/>
      <c r="E257" s="394"/>
      <c r="F257" s="394"/>
      <c r="G257" s="394"/>
      <c r="H257" s="394"/>
      <c r="I257" s="394"/>
      <c r="J257" s="394"/>
      <c r="K257" s="394"/>
      <c r="L257" s="394"/>
      <c r="M257" s="394"/>
      <c r="N257" s="394"/>
      <c r="O257" s="394"/>
      <c r="P257" s="394"/>
      <c r="Q257" s="394"/>
      <c r="R257" s="394"/>
      <c r="S257" s="394"/>
      <c r="T257" s="394"/>
      <c r="U257" s="394"/>
      <c r="V257" s="394"/>
      <c r="W257" s="394"/>
      <c r="X257" s="394"/>
      <c r="Y257" s="394"/>
      <c r="Z257" s="394"/>
      <c r="AA257" s="394"/>
      <c r="AB257" s="394"/>
      <c r="AC257" s="394"/>
      <c r="AD257" s="394"/>
      <c r="AE257" s="394"/>
      <c r="AF257" s="394"/>
      <c r="AG257" s="394"/>
      <c r="AH257" s="394"/>
    </row>
    <row r="258" spans="1:34" ht="12.75" customHeight="1">
      <c r="A258" s="394"/>
      <c r="B258" s="394"/>
      <c r="C258" s="394"/>
      <c r="D258" s="394"/>
      <c r="E258" s="394"/>
      <c r="F258" s="394"/>
      <c r="G258" s="394"/>
      <c r="H258" s="394"/>
      <c r="I258" s="394"/>
      <c r="J258" s="394"/>
      <c r="K258" s="394"/>
      <c r="L258" s="394"/>
      <c r="M258" s="394"/>
      <c r="N258" s="394"/>
      <c r="O258" s="394"/>
      <c r="P258" s="394"/>
      <c r="Q258" s="394"/>
      <c r="R258" s="394"/>
      <c r="S258" s="394"/>
      <c r="T258" s="394"/>
      <c r="U258" s="394"/>
      <c r="V258" s="394"/>
      <c r="W258" s="394"/>
      <c r="X258" s="394"/>
      <c r="Y258" s="394"/>
      <c r="Z258" s="394"/>
      <c r="AA258" s="394"/>
      <c r="AB258" s="394"/>
      <c r="AC258" s="394"/>
      <c r="AD258" s="394"/>
      <c r="AE258" s="394"/>
      <c r="AF258" s="394"/>
      <c r="AG258" s="394"/>
      <c r="AH258" s="394"/>
    </row>
    <row r="259" spans="1:34" ht="12.75" customHeight="1">
      <c r="A259" s="394"/>
      <c r="B259" s="394"/>
      <c r="C259" s="394"/>
      <c r="D259" s="394"/>
      <c r="E259" s="394"/>
      <c r="F259" s="394"/>
      <c r="G259" s="394"/>
      <c r="H259" s="394"/>
      <c r="I259" s="394"/>
      <c r="J259" s="394"/>
      <c r="K259" s="394"/>
      <c r="L259" s="394"/>
      <c r="M259" s="394"/>
      <c r="N259" s="394"/>
      <c r="O259" s="394"/>
      <c r="P259" s="394"/>
      <c r="Q259" s="394"/>
      <c r="R259" s="394"/>
      <c r="S259" s="394"/>
      <c r="T259" s="394"/>
      <c r="U259" s="394"/>
      <c r="V259" s="394"/>
      <c r="W259" s="394"/>
      <c r="X259" s="394"/>
      <c r="Y259" s="394"/>
      <c r="Z259" s="394"/>
      <c r="AA259" s="394"/>
      <c r="AB259" s="394"/>
      <c r="AC259" s="394"/>
      <c r="AD259" s="394"/>
      <c r="AE259" s="394"/>
      <c r="AF259" s="394"/>
      <c r="AG259" s="394"/>
      <c r="AH259" s="394"/>
    </row>
    <row r="260" spans="1:34" ht="12.75" customHeight="1">
      <c r="A260" s="394"/>
      <c r="B260" s="394"/>
      <c r="C260" s="394"/>
      <c r="D260" s="394"/>
      <c r="E260" s="394"/>
      <c r="F260" s="394"/>
      <c r="G260" s="394"/>
      <c r="H260" s="394"/>
      <c r="I260" s="394"/>
      <c r="J260" s="394"/>
      <c r="K260" s="394"/>
      <c r="L260" s="394"/>
      <c r="M260" s="394"/>
      <c r="N260" s="394"/>
      <c r="O260" s="394"/>
      <c r="P260" s="394"/>
      <c r="Q260" s="394"/>
      <c r="R260" s="394"/>
      <c r="S260" s="394"/>
      <c r="T260" s="394"/>
      <c r="U260" s="394"/>
      <c r="V260" s="394"/>
      <c r="W260" s="394"/>
      <c r="X260" s="394"/>
      <c r="Y260" s="394"/>
      <c r="Z260" s="394"/>
      <c r="AA260" s="394"/>
      <c r="AB260" s="394"/>
      <c r="AC260" s="394"/>
      <c r="AD260" s="394"/>
      <c r="AE260" s="394"/>
      <c r="AF260" s="394"/>
      <c r="AG260" s="394"/>
      <c r="AH260" s="394"/>
    </row>
    <row r="261" spans="1:34" ht="12.75" customHeight="1">
      <c r="A261" s="394"/>
      <c r="B261" s="394"/>
      <c r="C261" s="394"/>
      <c r="D261" s="394"/>
      <c r="E261" s="394"/>
      <c r="F261" s="394"/>
      <c r="G261" s="394"/>
      <c r="H261" s="394"/>
      <c r="I261" s="394"/>
      <c r="J261" s="394"/>
      <c r="K261" s="394"/>
      <c r="L261" s="394"/>
      <c r="M261" s="394"/>
      <c r="N261" s="394"/>
      <c r="O261" s="394"/>
      <c r="P261" s="394"/>
      <c r="Q261" s="394"/>
      <c r="R261" s="394"/>
      <c r="S261" s="394"/>
      <c r="T261" s="394"/>
      <c r="U261" s="394"/>
      <c r="V261" s="394"/>
      <c r="W261" s="394"/>
      <c r="X261" s="394"/>
      <c r="Y261" s="394"/>
      <c r="Z261" s="394"/>
      <c r="AA261" s="394"/>
      <c r="AB261" s="394"/>
      <c r="AC261" s="394"/>
      <c r="AD261" s="394"/>
      <c r="AE261" s="394"/>
      <c r="AF261" s="394"/>
      <c r="AG261" s="394"/>
      <c r="AH261" s="394"/>
    </row>
    <row r="262" spans="1:34" ht="12.75" customHeight="1">
      <c r="A262" s="394"/>
      <c r="B262" s="394"/>
      <c r="C262" s="394"/>
      <c r="D262" s="394"/>
      <c r="E262" s="394"/>
      <c r="F262" s="394"/>
      <c r="G262" s="394"/>
      <c r="H262" s="394"/>
      <c r="I262" s="394"/>
      <c r="J262" s="394"/>
      <c r="K262" s="394"/>
      <c r="L262" s="394"/>
      <c r="M262" s="394"/>
      <c r="N262" s="394"/>
      <c r="O262" s="394"/>
      <c r="P262" s="394"/>
      <c r="Q262" s="394"/>
      <c r="R262" s="394"/>
      <c r="S262" s="394"/>
      <c r="T262" s="394"/>
      <c r="U262" s="394"/>
      <c r="V262" s="394"/>
      <c r="W262" s="394"/>
      <c r="X262" s="394"/>
      <c r="Y262" s="394"/>
      <c r="Z262" s="394"/>
      <c r="AA262" s="394"/>
      <c r="AB262" s="394"/>
      <c r="AC262" s="394"/>
      <c r="AD262" s="394"/>
      <c r="AE262" s="394"/>
      <c r="AF262" s="394"/>
      <c r="AG262" s="394"/>
      <c r="AH262" s="394"/>
    </row>
    <row r="263" spans="1:34" ht="12.75" customHeight="1">
      <c r="A263" s="394"/>
      <c r="B263" s="394"/>
      <c r="C263" s="394"/>
      <c r="D263" s="394"/>
      <c r="E263" s="394"/>
      <c r="F263" s="394"/>
      <c r="G263" s="394"/>
      <c r="H263" s="394"/>
      <c r="I263" s="394"/>
      <c r="J263" s="394"/>
      <c r="K263" s="394"/>
      <c r="L263" s="394"/>
      <c r="M263" s="394"/>
      <c r="N263" s="394"/>
      <c r="O263" s="394"/>
      <c r="P263" s="394"/>
      <c r="Q263" s="394"/>
      <c r="R263" s="394"/>
      <c r="S263" s="394"/>
      <c r="T263" s="394"/>
      <c r="U263" s="394"/>
      <c r="V263" s="394"/>
      <c r="W263" s="394"/>
      <c r="X263" s="394"/>
      <c r="Y263" s="394"/>
      <c r="Z263" s="394"/>
      <c r="AA263" s="394"/>
      <c r="AB263" s="394"/>
      <c r="AC263" s="394"/>
      <c r="AD263" s="394"/>
      <c r="AE263" s="394"/>
      <c r="AF263" s="394"/>
      <c r="AG263" s="394"/>
      <c r="AH263" s="394"/>
    </row>
    <row r="264" spans="1:34" ht="12.75" customHeight="1">
      <c r="A264" s="394"/>
      <c r="B264" s="394"/>
      <c r="C264" s="394"/>
      <c r="D264" s="394"/>
      <c r="E264" s="394"/>
      <c r="F264" s="394"/>
      <c r="G264" s="394"/>
      <c r="H264" s="394"/>
      <c r="I264" s="394"/>
      <c r="J264" s="394"/>
      <c r="K264" s="394"/>
      <c r="L264" s="394"/>
      <c r="M264" s="394"/>
      <c r="N264" s="394"/>
      <c r="O264" s="394"/>
      <c r="P264" s="394"/>
      <c r="Q264" s="394"/>
      <c r="R264" s="394"/>
      <c r="S264" s="394"/>
      <c r="T264" s="394"/>
      <c r="U264" s="394"/>
      <c r="V264" s="394"/>
      <c r="W264" s="394"/>
      <c r="X264" s="394"/>
      <c r="Y264" s="394"/>
      <c r="Z264" s="394"/>
      <c r="AA264" s="394"/>
      <c r="AB264" s="394"/>
      <c r="AC264" s="394"/>
      <c r="AD264" s="394"/>
      <c r="AE264" s="394"/>
      <c r="AF264" s="394"/>
      <c r="AG264" s="394"/>
      <c r="AH264" s="394"/>
    </row>
    <row r="265" spans="1:34" ht="12.75" customHeight="1">
      <c r="A265" s="394"/>
      <c r="B265" s="394"/>
      <c r="C265" s="394"/>
      <c r="D265" s="394"/>
      <c r="E265" s="394"/>
      <c r="F265" s="394"/>
      <c r="G265" s="394"/>
      <c r="H265" s="394"/>
      <c r="I265" s="394"/>
      <c r="J265" s="394"/>
      <c r="K265" s="394"/>
      <c r="L265" s="394"/>
      <c r="M265" s="394"/>
      <c r="N265" s="394"/>
      <c r="O265" s="394"/>
      <c r="P265" s="394"/>
      <c r="Q265" s="394"/>
      <c r="R265" s="394"/>
      <c r="S265" s="394"/>
      <c r="T265" s="394"/>
      <c r="U265" s="394"/>
      <c r="V265" s="394"/>
      <c r="W265" s="394"/>
      <c r="X265" s="394"/>
      <c r="Y265" s="394"/>
      <c r="Z265" s="394"/>
      <c r="AA265" s="394"/>
      <c r="AB265" s="394"/>
      <c r="AC265" s="394"/>
      <c r="AD265" s="394"/>
      <c r="AE265" s="394"/>
      <c r="AF265" s="394"/>
      <c r="AG265" s="394"/>
      <c r="AH265" s="394"/>
    </row>
    <row r="266" spans="1:34" ht="12.75" customHeight="1">
      <c r="A266" s="394"/>
      <c r="B266" s="394"/>
      <c r="C266" s="394"/>
      <c r="D266" s="394"/>
      <c r="E266" s="394"/>
      <c r="F266" s="394"/>
      <c r="G266" s="394"/>
      <c r="H266" s="394"/>
      <c r="I266" s="394"/>
      <c r="J266" s="394"/>
      <c r="K266" s="394"/>
      <c r="L266" s="394"/>
      <c r="M266" s="394"/>
      <c r="N266" s="394"/>
      <c r="O266" s="394"/>
      <c r="P266" s="394"/>
      <c r="Q266" s="394"/>
      <c r="R266" s="394"/>
      <c r="S266" s="394"/>
      <c r="T266" s="394"/>
      <c r="U266" s="394"/>
      <c r="V266" s="394"/>
      <c r="W266" s="394"/>
      <c r="X266" s="394"/>
      <c r="Y266" s="394"/>
      <c r="Z266" s="394"/>
      <c r="AA266" s="394"/>
      <c r="AB266" s="394"/>
      <c r="AC266" s="394"/>
      <c r="AD266" s="394"/>
      <c r="AE266" s="394"/>
      <c r="AF266" s="394"/>
      <c r="AG266" s="394"/>
      <c r="AH266" s="394"/>
    </row>
    <row r="267" spans="1:34" ht="12.75" customHeight="1">
      <c r="A267" s="394"/>
      <c r="B267" s="394"/>
      <c r="C267" s="394"/>
      <c r="D267" s="394"/>
      <c r="E267" s="394"/>
      <c r="F267" s="394"/>
      <c r="G267" s="394"/>
      <c r="H267" s="394"/>
      <c r="I267" s="394"/>
      <c r="J267" s="394"/>
      <c r="K267" s="394"/>
      <c r="L267" s="394"/>
      <c r="M267" s="394"/>
      <c r="N267" s="394"/>
      <c r="O267" s="394"/>
      <c r="P267" s="394"/>
      <c r="Q267" s="394"/>
      <c r="R267" s="394"/>
      <c r="S267" s="394"/>
      <c r="T267" s="394"/>
      <c r="U267" s="394"/>
      <c r="V267" s="394"/>
      <c r="W267" s="394"/>
      <c r="X267" s="394"/>
      <c r="Y267" s="394"/>
      <c r="Z267" s="394"/>
      <c r="AA267" s="394"/>
      <c r="AB267" s="394"/>
      <c r="AC267" s="394"/>
      <c r="AD267" s="394"/>
      <c r="AE267" s="394"/>
      <c r="AF267" s="394"/>
      <c r="AG267" s="394"/>
      <c r="AH267" s="394"/>
    </row>
    <row r="268" spans="1:34" ht="12.75" customHeight="1">
      <c r="A268" s="394"/>
      <c r="B268" s="394"/>
      <c r="C268" s="394"/>
      <c r="D268" s="394"/>
      <c r="E268" s="394"/>
      <c r="F268" s="394"/>
      <c r="G268" s="394"/>
      <c r="H268" s="394"/>
      <c r="I268" s="394"/>
      <c r="J268" s="394"/>
      <c r="K268" s="394"/>
      <c r="L268" s="394"/>
      <c r="M268" s="394"/>
      <c r="N268" s="394"/>
      <c r="O268" s="394"/>
      <c r="P268" s="394"/>
      <c r="Q268" s="394"/>
      <c r="R268" s="394"/>
      <c r="S268" s="394"/>
      <c r="T268" s="394"/>
      <c r="U268" s="394"/>
      <c r="V268" s="394"/>
      <c r="W268" s="394"/>
      <c r="X268" s="394"/>
      <c r="Y268" s="394"/>
      <c r="Z268" s="394"/>
      <c r="AA268" s="394"/>
      <c r="AB268" s="394"/>
      <c r="AC268" s="394"/>
      <c r="AD268" s="394"/>
      <c r="AE268" s="394"/>
      <c r="AF268" s="394"/>
      <c r="AG268" s="394"/>
      <c r="AH268" s="394"/>
    </row>
    <row r="269" spans="1:34" ht="12.75" customHeight="1">
      <c r="A269" s="394"/>
      <c r="B269" s="394"/>
      <c r="C269" s="394"/>
      <c r="D269" s="394"/>
      <c r="E269" s="394"/>
      <c r="F269" s="394"/>
      <c r="G269" s="394"/>
      <c r="H269" s="394"/>
      <c r="I269" s="394"/>
      <c r="J269" s="394"/>
      <c r="K269" s="394"/>
      <c r="L269" s="394"/>
      <c r="M269" s="394"/>
      <c r="N269" s="394"/>
      <c r="O269" s="394"/>
      <c r="P269" s="394"/>
      <c r="Q269" s="394"/>
      <c r="R269" s="394"/>
      <c r="S269" s="394"/>
      <c r="T269" s="394"/>
      <c r="U269" s="394"/>
      <c r="V269" s="394"/>
      <c r="W269" s="394"/>
      <c r="X269" s="394"/>
      <c r="Y269" s="394"/>
      <c r="Z269" s="394"/>
      <c r="AA269" s="394"/>
      <c r="AB269" s="394"/>
      <c r="AC269" s="394"/>
      <c r="AD269" s="394"/>
      <c r="AE269" s="394"/>
      <c r="AF269" s="394"/>
      <c r="AG269" s="394"/>
      <c r="AH269" s="394"/>
    </row>
    <row r="270" spans="1:34" ht="12.75" customHeight="1">
      <c r="A270" s="394"/>
      <c r="B270" s="394"/>
      <c r="C270" s="394"/>
      <c r="D270" s="394"/>
      <c r="E270" s="394"/>
      <c r="F270" s="394"/>
      <c r="G270" s="394"/>
      <c r="H270" s="394"/>
      <c r="I270" s="394"/>
      <c r="J270" s="394"/>
      <c r="K270" s="394"/>
      <c r="L270" s="394"/>
      <c r="M270" s="394"/>
      <c r="N270" s="394"/>
      <c r="O270" s="394"/>
      <c r="P270" s="394"/>
      <c r="Q270" s="394"/>
      <c r="R270" s="394"/>
      <c r="S270" s="394"/>
      <c r="T270" s="394"/>
      <c r="U270" s="394"/>
      <c r="V270" s="394"/>
      <c r="W270" s="394"/>
      <c r="X270" s="394"/>
      <c r="Y270" s="394"/>
      <c r="Z270" s="394"/>
      <c r="AA270" s="394"/>
      <c r="AB270" s="394"/>
      <c r="AC270" s="394"/>
      <c r="AD270" s="394"/>
      <c r="AE270" s="394"/>
      <c r="AF270" s="394"/>
      <c r="AG270" s="394"/>
      <c r="AH270" s="394"/>
    </row>
    <row r="271" spans="1:34" ht="12.75" customHeight="1">
      <c r="A271" s="394"/>
      <c r="B271" s="394"/>
      <c r="C271" s="394"/>
      <c r="D271" s="394"/>
      <c r="E271" s="394"/>
      <c r="F271" s="394"/>
      <c r="G271" s="394"/>
      <c r="H271" s="394"/>
      <c r="I271" s="394"/>
      <c r="J271" s="394"/>
      <c r="K271" s="394"/>
      <c r="L271" s="394"/>
      <c r="M271" s="394"/>
      <c r="N271" s="394"/>
      <c r="O271" s="394"/>
      <c r="P271" s="394"/>
      <c r="Q271" s="394"/>
      <c r="R271" s="394"/>
      <c r="S271" s="394"/>
      <c r="T271" s="394"/>
      <c r="U271" s="394"/>
      <c r="V271" s="394"/>
      <c r="W271" s="394"/>
      <c r="X271" s="394"/>
      <c r="Y271" s="394"/>
      <c r="Z271" s="394"/>
      <c r="AA271" s="394"/>
      <c r="AB271" s="394"/>
      <c r="AC271" s="394"/>
      <c r="AD271" s="394"/>
      <c r="AE271" s="394"/>
      <c r="AF271" s="394"/>
      <c r="AG271" s="394"/>
      <c r="AH271" s="394"/>
    </row>
    <row r="272" spans="1:34" ht="12.75" customHeight="1">
      <c r="A272" s="394"/>
      <c r="B272" s="394"/>
      <c r="C272" s="394"/>
      <c r="D272" s="394"/>
      <c r="E272" s="394"/>
      <c r="F272" s="394"/>
      <c r="G272" s="394"/>
      <c r="H272" s="394"/>
      <c r="I272" s="394"/>
      <c r="J272" s="394"/>
      <c r="K272" s="394"/>
      <c r="L272" s="394"/>
      <c r="M272" s="394"/>
      <c r="N272" s="394"/>
      <c r="O272" s="394"/>
      <c r="P272" s="394"/>
      <c r="Q272" s="394"/>
      <c r="R272" s="394"/>
      <c r="S272" s="394"/>
      <c r="T272" s="394"/>
      <c r="U272" s="394"/>
      <c r="V272" s="394"/>
      <c r="W272" s="394"/>
      <c r="X272" s="394"/>
      <c r="Y272" s="394"/>
      <c r="Z272" s="394"/>
      <c r="AA272" s="394"/>
      <c r="AB272" s="394"/>
      <c r="AC272" s="394"/>
      <c r="AD272" s="394"/>
      <c r="AE272" s="394"/>
      <c r="AF272" s="394"/>
      <c r="AG272" s="394"/>
      <c r="AH272" s="394"/>
    </row>
    <row r="273" spans="1:34" ht="12.75" customHeight="1">
      <c r="A273" s="394"/>
      <c r="B273" s="394"/>
      <c r="C273" s="394"/>
      <c r="D273" s="394"/>
      <c r="E273" s="394"/>
      <c r="F273" s="394"/>
      <c r="G273" s="394"/>
      <c r="H273" s="394"/>
      <c r="I273" s="394"/>
      <c r="J273" s="394"/>
      <c r="K273" s="394"/>
      <c r="L273" s="394"/>
      <c r="M273" s="394"/>
      <c r="N273" s="394"/>
      <c r="O273" s="394"/>
      <c r="P273" s="394"/>
      <c r="Q273" s="394"/>
      <c r="R273" s="394"/>
      <c r="S273" s="394"/>
      <c r="T273" s="394"/>
      <c r="U273" s="394"/>
      <c r="V273" s="394"/>
      <c r="W273" s="394"/>
      <c r="X273" s="394"/>
      <c r="Y273" s="394"/>
      <c r="Z273" s="394"/>
      <c r="AA273" s="394"/>
      <c r="AB273" s="394"/>
      <c r="AC273" s="394"/>
      <c r="AD273" s="394"/>
      <c r="AE273" s="394"/>
      <c r="AF273" s="394"/>
      <c r="AG273" s="394"/>
      <c r="AH273" s="394"/>
    </row>
    <row r="274" spans="1:34" ht="12.75" customHeight="1">
      <c r="A274" s="394"/>
      <c r="B274" s="394"/>
      <c r="C274" s="394"/>
      <c r="D274" s="394"/>
      <c r="E274" s="394"/>
      <c r="F274" s="394"/>
      <c r="G274" s="394"/>
      <c r="H274" s="394"/>
      <c r="I274" s="394"/>
      <c r="J274" s="394"/>
      <c r="K274" s="394"/>
      <c r="L274" s="394"/>
      <c r="M274" s="394"/>
      <c r="N274" s="394"/>
      <c r="O274" s="394"/>
      <c r="P274" s="394"/>
      <c r="Q274" s="394"/>
      <c r="R274" s="394"/>
      <c r="S274" s="394"/>
      <c r="T274" s="394"/>
      <c r="U274" s="394"/>
      <c r="V274" s="394"/>
      <c r="W274" s="394"/>
      <c r="X274" s="394"/>
      <c r="Y274" s="394"/>
      <c r="Z274" s="394"/>
      <c r="AA274" s="394"/>
      <c r="AB274" s="394"/>
      <c r="AC274" s="394"/>
      <c r="AD274" s="394"/>
      <c r="AE274" s="394"/>
      <c r="AF274" s="394"/>
      <c r="AG274" s="394"/>
      <c r="AH274" s="394"/>
    </row>
    <row r="275" spans="1:34" ht="12.75" customHeight="1">
      <c r="A275" s="394"/>
      <c r="B275" s="394"/>
      <c r="C275" s="394"/>
      <c r="D275" s="394"/>
      <c r="E275" s="394"/>
      <c r="F275" s="394"/>
      <c r="G275" s="394"/>
      <c r="H275" s="394"/>
      <c r="I275" s="394"/>
      <c r="J275" s="394"/>
      <c r="K275" s="394"/>
      <c r="L275" s="394"/>
      <c r="M275" s="394"/>
      <c r="N275" s="394"/>
      <c r="O275" s="394"/>
      <c r="P275" s="394"/>
      <c r="Q275" s="394"/>
      <c r="R275" s="394"/>
      <c r="S275" s="394"/>
      <c r="T275" s="394"/>
      <c r="U275" s="394"/>
      <c r="V275" s="394"/>
      <c r="W275" s="394"/>
      <c r="X275" s="394"/>
      <c r="Y275" s="394"/>
      <c r="Z275" s="394"/>
      <c r="AA275" s="394"/>
      <c r="AB275" s="394"/>
      <c r="AC275" s="394"/>
      <c r="AD275" s="394"/>
      <c r="AE275" s="394"/>
      <c r="AF275" s="394"/>
      <c r="AG275" s="394"/>
      <c r="AH275" s="394"/>
    </row>
    <row r="276" spans="1:34" ht="12.75" customHeight="1">
      <c r="A276" s="394"/>
      <c r="B276" s="394"/>
      <c r="C276" s="394"/>
      <c r="D276" s="394"/>
      <c r="E276" s="394"/>
      <c r="F276" s="394"/>
      <c r="G276" s="394"/>
      <c r="H276" s="394"/>
      <c r="I276" s="394"/>
      <c r="J276" s="394"/>
      <c r="K276" s="394"/>
      <c r="L276" s="394"/>
      <c r="M276" s="394"/>
      <c r="N276" s="394"/>
      <c r="O276" s="394"/>
      <c r="P276" s="394"/>
      <c r="Q276" s="394"/>
      <c r="R276" s="394"/>
      <c r="S276" s="394"/>
      <c r="T276" s="394"/>
      <c r="U276" s="394"/>
      <c r="V276" s="394"/>
      <c r="W276" s="394"/>
      <c r="X276" s="394"/>
      <c r="Y276" s="394"/>
      <c r="Z276" s="394"/>
      <c r="AA276" s="394"/>
      <c r="AB276" s="394"/>
      <c r="AC276" s="394"/>
      <c r="AD276" s="394"/>
      <c r="AE276" s="394"/>
      <c r="AF276" s="394"/>
      <c r="AG276" s="394"/>
      <c r="AH276" s="394"/>
    </row>
    <row r="277" spans="1:34" ht="12.75" customHeight="1">
      <c r="A277" s="394"/>
      <c r="B277" s="394"/>
      <c r="C277" s="394"/>
      <c r="D277" s="394"/>
      <c r="E277" s="394"/>
      <c r="F277" s="394"/>
      <c r="G277" s="394"/>
      <c r="H277" s="394"/>
      <c r="I277" s="394"/>
      <c r="J277" s="394"/>
      <c r="K277" s="394"/>
      <c r="L277" s="394"/>
      <c r="M277" s="394"/>
      <c r="N277" s="394"/>
      <c r="O277" s="394"/>
      <c r="P277" s="394"/>
      <c r="Q277" s="394"/>
      <c r="R277" s="394"/>
      <c r="S277" s="394"/>
      <c r="T277" s="394"/>
      <c r="U277" s="394"/>
      <c r="V277" s="394"/>
      <c r="W277" s="394"/>
      <c r="X277" s="394"/>
      <c r="Y277" s="394"/>
      <c r="Z277" s="394"/>
      <c r="AA277" s="394"/>
      <c r="AB277" s="394"/>
      <c r="AC277" s="394"/>
      <c r="AD277" s="394"/>
      <c r="AE277" s="394"/>
      <c r="AF277" s="394"/>
      <c r="AG277" s="394"/>
      <c r="AH277" s="394"/>
    </row>
    <row r="278" spans="1:34" ht="12.75" customHeight="1">
      <c r="A278" s="394"/>
      <c r="B278" s="394"/>
      <c r="C278" s="394"/>
      <c r="D278" s="394"/>
      <c r="E278" s="394"/>
      <c r="F278" s="394"/>
      <c r="G278" s="394"/>
      <c r="H278" s="394"/>
      <c r="I278" s="394"/>
      <c r="J278" s="394"/>
      <c r="K278" s="394"/>
      <c r="L278" s="394"/>
      <c r="M278" s="394"/>
      <c r="N278" s="394"/>
      <c r="O278" s="394"/>
      <c r="P278" s="394"/>
      <c r="Q278" s="394"/>
      <c r="R278" s="394"/>
      <c r="S278" s="394"/>
      <c r="T278" s="394"/>
      <c r="U278" s="394"/>
      <c r="V278" s="394"/>
      <c r="W278" s="394"/>
      <c r="X278" s="394"/>
      <c r="Y278" s="394"/>
      <c r="Z278" s="394"/>
      <c r="AA278" s="394"/>
      <c r="AB278" s="394"/>
      <c r="AC278" s="394"/>
      <c r="AD278" s="394"/>
      <c r="AE278" s="394"/>
      <c r="AF278" s="394"/>
      <c r="AG278" s="394"/>
      <c r="AH278" s="394"/>
    </row>
    <row r="279" spans="1:34" ht="12.75" customHeight="1">
      <c r="A279" s="394"/>
      <c r="B279" s="394"/>
      <c r="C279" s="394"/>
      <c r="D279" s="394"/>
      <c r="E279" s="394"/>
      <c r="F279" s="394"/>
      <c r="G279" s="394"/>
      <c r="H279" s="394"/>
      <c r="I279" s="394"/>
      <c r="J279" s="394"/>
      <c r="K279" s="394"/>
      <c r="L279" s="394"/>
      <c r="M279" s="394"/>
      <c r="N279" s="394"/>
      <c r="O279" s="394"/>
      <c r="P279" s="394"/>
      <c r="Q279" s="394"/>
      <c r="R279" s="394"/>
      <c r="S279" s="394"/>
      <c r="T279" s="394"/>
      <c r="U279" s="394"/>
      <c r="V279" s="394"/>
      <c r="W279" s="394"/>
      <c r="X279" s="394"/>
      <c r="Y279" s="394"/>
      <c r="Z279" s="394"/>
      <c r="AA279" s="394"/>
      <c r="AB279" s="394"/>
      <c r="AC279" s="394"/>
      <c r="AD279" s="394"/>
      <c r="AE279" s="394"/>
      <c r="AF279" s="394"/>
      <c r="AG279" s="394"/>
      <c r="AH279" s="394"/>
    </row>
    <row r="280" spans="1:34" ht="12.75" customHeight="1">
      <c r="A280" s="394"/>
      <c r="B280" s="394"/>
      <c r="C280" s="394"/>
      <c r="D280" s="394"/>
      <c r="E280" s="394"/>
      <c r="F280" s="394"/>
      <c r="G280" s="394"/>
      <c r="H280" s="394"/>
      <c r="I280" s="394"/>
      <c r="J280" s="394"/>
      <c r="K280" s="394"/>
      <c r="L280" s="394"/>
      <c r="M280" s="394"/>
      <c r="N280" s="394"/>
      <c r="O280" s="394"/>
      <c r="P280" s="394"/>
      <c r="Q280" s="394"/>
      <c r="R280" s="394"/>
      <c r="S280" s="394"/>
      <c r="T280" s="394"/>
      <c r="U280" s="394"/>
      <c r="V280" s="394"/>
      <c r="W280" s="394"/>
      <c r="X280" s="394"/>
      <c r="Y280" s="394"/>
      <c r="Z280" s="394"/>
      <c r="AA280" s="394"/>
      <c r="AB280" s="394"/>
      <c r="AC280" s="394"/>
      <c r="AD280" s="394"/>
      <c r="AE280" s="394"/>
      <c r="AF280" s="394"/>
      <c r="AG280" s="394"/>
      <c r="AH280" s="394"/>
    </row>
    <row r="281" spans="1:34" ht="12.75" customHeight="1">
      <c r="A281" s="394"/>
      <c r="B281" s="394"/>
      <c r="C281" s="394"/>
      <c r="D281" s="394"/>
      <c r="E281" s="394"/>
      <c r="F281" s="394"/>
      <c r="G281" s="394"/>
      <c r="H281" s="394"/>
      <c r="I281" s="394"/>
      <c r="J281" s="394"/>
      <c r="K281" s="394"/>
      <c r="L281" s="394"/>
      <c r="M281" s="394"/>
      <c r="N281" s="394"/>
      <c r="O281" s="394"/>
      <c r="P281" s="394"/>
      <c r="Q281" s="394"/>
      <c r="R281" s="394"/>
      <c r="S281" s="394"/>
      <c r="T281" s="394"/>
      <c r="U281" s="394"/>
      <c r="V281" s="394"/>
      <c r="W281" s="394"/>
      <c r="X281" s="394"/>
      <c r="Y281" s="394"/>
      <c r="Z281" s="394"/>
      <c r="AA281" s="394"/>
      <c r="AB281" s="394"/>
      <c r="AC281" s="394"/>
      <c r="AD281" s="394"/>
      <c r="AE281" s="394"/>
      <c r="AF281" s="394"/>
      <c r="AG281" s="394"/>
      <c r="AH281" s="394"/>
    </row>
    <row r="282" spans="1:34" ht="12.75" customHeight="1">
      <c r="A282" s="394"/>
      <c r="B282" s="394"/>
      <c r="C282" s="394"/>
      <c r="D282" s="394"/>
      <c r="E282" s="394"/>
      <c r="F282" s="394"/>
      <c r="G282" s="394"/>
      <c r="H282" s="394"/>
      <c r="I282" s="394"/>
      <c r="J282" s="394"/>
      <c r="K282" s="394"/>
      <c r="L282" s="394"/>
      <c r="M282" s="394"/>
      <c r="N282" s="394"/>
      <c r="O282" s="394"/>
      <c r="P282" s="394"/>
      <c r="Q282" s="394"/>
      <c r="R282" s="394"/>
      <c r="S282" s="394"/>
      <c r="T282" s="394"/>
      <c r="U282" s="394"/>
      <c r="V282" s="394"/>
      <c r="W282" s="394"/>
      <c r="X282" s="394"/>
      <c r="Y282" s="394"/>
      <c r="Z282" s="394"/>
      <c r="AA282" s="394"/>
      <c r="AB282" s="394"/>
      <c r="AC282" s="394"/>
      <c r="AD282" s="394"/>
      <c r="AE282" s="394"/>
      <c r="AF282" s="394"/>
      <c r="AG282" s="394"/>
      <c r="AH282" s="394"/>
    </row>
    <row r="283" spans="1:34" ht="12.75" customHeight="1">
      <c r="A283" s="394"/>
      <c r="B283" s="394"/>
      <c r="C283" s="394"/>
      <c r="D283" s="394"/>
      <c r="E283" s="394"/>
      <c r="F283" s="394"/>
      <c r="G283" s="394"/>
      <c r="H283" s="394"/>
      <c r="I283" s="394"/>
      <c r="J283" s="394"/>
      <c r="K283" s="394"/>
      <c r="L283" s="394"/>
      <c r="M283" s="394"/>
      <c r="N283" s="394"/>
      <c r="O283" s="394"/>
      <c r="P283" s="394"/>
      <c r="Q283" s="394"/>
      <c r="R283" s="394"/>
      <c r="S283" s="394"/>
      <c r="T283" s="394"/>
      <c r="U283" s="394"/>
      <c r="V283" s="394"/>
      <c r="W283" s="394"/>
      <c r="X283" s="394"/>
      <c r="Y283" s="394"/>
      <c r="Z283" s="394"/>
      <c r="AA283" s="394"/>
      <c r="AB283" s="394"/>
      <c r="AC283" s="394"/>
      <c r="AD283" s="394"/>
      <c r="AE283" s="394"/>
      <c r="AF283" s="394"/>
      <c r="AG283" s="394"/>
      <c r="AH283" s="394"/>
    </row>
    <row r="284" spans="1:34" ht="12.75" customHeight="1">
      <c r="A284" s="394"/>
      <c r="B284" s="394"/>
      <c r="C284" s="394"/>
      <c r="D284" s="394"/>
      <c r="E284" s="394"/>
      <c r="F284" s="394"/>
      <c r="G284" s="394"/>
      <c r="H284" s="394"/>
      <c r="I284" s="394"/>
      <c r="J284" s="394"/>
      <c r="K284" s="394"/>
      <c r="L284" s="394"/>
      <c r="M284" s="394"/>
      <c r="N284" s="394"/>
      <c r="O284" s="394"/>
      <c r="P284" s="394"/>
      <c r="Q284" s="394"/>
      <c r="R284" s="394"/>
      <c r="S284" s="394"/>
      <c r="T284" s="394"/>
      <c r="U284" s="394"/>
      <c r="V284" s="394"/>
      <c r="W284" s="394"/>
      <c r="X284" s="394"/>
      <c r="Y284" s="394"/>
      <c r="Z284" s="394"/>
      <c r="AA284" s="394"/>
      <c r="AB284" s="394"/>
      <c r="AC284" s="394"/>
      <c r="AD284" s="394"/>
      <c r="AE284" s="394"/>
      <c r="AF284" s="394"/>
      <c r="AG284" s="394"/>
      <c r="AH284" s="394"/>
    </row>
    <row r="285" spans="1:34" ht="12.75" customHeight="1">
      <c r="A285" s="394"/>
      <c r="B285" s="394"/>
      <c r="C285" s="394"/>
      <c r="D285" s="394"/>
      <c r="E285" s="394"/>
      <c r="F285" s="394"/>
      <c r="G285" s="394"/>
      <c r="H285" s="394"/>
      <c r="I285" s="394"/>
      <c r="J285" s="394"/>
      <c r="K285" s="394"/>
      <c r="L285" s="394"/>
      <c r="M285" s="394"/>
      <c r="N285" s="394"/>
      <c r="O285" s="394"/>
      <c r="P285" s="394"/>
      <c r="Q285" s="394"/>
      <c r="R285" s="394"/>
      <c r="S285" s="394"/>
      <c r="T285" s="394"/>
      <c r="U285" s="394"/>
      <c r="V285" s="394"/>
      <c r="W285" s="394"/>
      <c r="X285" s="394"/>
      <c r="Y285" s="394"/>
      <c r="Z285" s="394"/>
      <c r="AA285" s="394"/>
      <c r="AB285" s="394"/>
      <c r="AC285" s="394"/>
      <c r="AD285" s="394"/>
      <c r="AE285" s="394"/>
      <c r="AF285" s="394"/>
      <c r="AG285" s="394"/>
      <c r="AH285" s="394"/>
    </row>
    <row r="286" spans="1:34" ht="12.75" customHeight="1">
      <c r="A286" s="394"/>
      <c r="B286" s="394"/>
      <c r="C286" s="394"/>
      <c r="D286" s="394"/>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row>
    <row r="287" spans="1:34" ht="12.75" customHeight="1">
      <c r="A287" s="394"/>
      <c r="B287" s="394"/>
      <c r="C287" s="394"/>
      <c r="D287" s="394"/>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row>
    <row r="288" spans="1:34" ht="12.75" customHeight="1">
      <c r="A288" s="394"/>
      <c r="B288" s="394"/>
      <c r="C288" s="394"/>
      <c r="D288" s="394"/>
      <c r="E288" s="394"/>
      <c r="F288" s="394"/>
      <c r="G288" s="394"/>
      <c r="H288" s="394"/>
      <c r="I288" s="394"/>
      <c r="J288" s="394"/>
      <c r="K288" s="394"/>
      <c r="L288" s="394"/>
      <c r="M288" s="394"/>
      <c r="N288" s="394"/>
      <c r="O288" s="394"/>
      <c r="P288" s="394"/>
      <c r="Q288" s="394"/>
      <c r="R288" s="394"/>
      <c r="S288" s="394"/>
      <c r="T288" s="394"/>
      <c r="U288" s="394"/>
      <c r="V288" s="394"/>
      <c r="W288" s="394"/>
      <c r="X288" s="394"/>
      <c r="Y288" s="394"/>
      <c r="Z288" s="394"/>
      <c r="AA288" s="394"/>
      <c r="AB288" s="394"/>
      <c r="AC288" s="394"/>
      <c r="AD288" s="394"/>
      <c r="AE288" s="394"/>
      <c r="AF288" s="394"/>
      <c r="AG288" s="394"/>
      <c r="AH288" s="394"/>
    </row>
    <row r="289" spans="1:34" ht="12.75" customHeight="1">
      <c r="A289" s="394"/>
      <c r="B289" s="394"/>
      <c r="C289" s="394"/>
      <c r="D289" s="394"/>
      <c r="E289" s="394"/>
      <c r="F289" s="394"/>
      <c r="G289" s="394"/>
      <c r="H289" s="394"/>
      <c r="I289" s="394"/>
      <c r="J289" s="394"/>
      <c r="K289" s="394"/>
      <c r="L289" s="394"/>
      <c r="M289" s="394"/>
      <c r="N289" s="394"/>
      <c r="O289" s="394"/>
      <c r="P289" s="394"/>
      <c r="Q289" s="394"/>
      <c r="R289" s="394"/>
      <c r="S289" s="394"/>
      <c r="T289" s="394"/>
      <c r="U289" s="394"/>
      <c r="V289" s="394"/>
      <c r="W289" s="394"/>
      <c r="X289" s="394"/>
      <c r="Y289" s="394"/>
      <c r="Z289" s="394"/>
      <c r="AA289" s="394"/>
      <c r="AB289" s="394"/>
      <c r="AC289" s="394"/>
      <c r="AD289" s="394"/>
      <c r="AE289" s="394"/>
      <c r="AF289" s="394"/>
      <c r="AG289" s="394"/>
      <c r="AH289" s="394"/>
    </row>
    <row r="290" spans="1:34" ht="12.75" customHeight="1">
      <c r="A290" s="394"/>
      <c r="B290" s="394"/>
      <c r="C290" s="394"/>
      <c r="D290" s="394"/>
      <c r="E290" s="394"/>
      <c r="F290" s="394"/>
      <c r="G290" s="394"/>
      <c r="H290" s="394"/>
      <c r="I290" s="394"/>
      <c r="J290" s="394"/>
      <c r="K290" s="394"/>
      <c r="L290" s="394"/>
      <c r="M290" s="394"/>
      <c r="N290" s="394"/>
      <c r="O290" s="394"/>
      <c r="P290" s="394"/>
      <c r="Q290" s="394"/>
      <c r="R290" s="394"/>
      <c r="S290" s="394"/>
      <c r="T290" s="394"/>
      <c r="U290" s="394"/>
      <c r="V290" s="394"/>
      <c r="W290" s="394"/>
      <c r="X290" s="394"/>
      <c r="Y290" s="394"/>
      <c r="Z290" s="394"/>
      <c r="AA290" s="394"/>
      <c r="AB290" s="394"/>
      <c r="AC290" s="394"/>
      <c r="AD290" s="394"/>
      <c r="AE290" s="394"/>
      <c r="AF290" s="394"/>
      <c r="AG290" s="394"/>
      <c r="AH290" s="394"/>
    </row>
    <row r="291" spans="1:34" ht="12.75" customHeight="1">
      <c r="A291" s="394"/>
      <c r="B291" s="394"/>
      <c r="C291" s="394"/>
      <c r="D291" s="394"/>
      <c r="E291" s="394"/>
      <c r="F291" s="394"/>
      <c r="G291" s="394"/>
      <c r="H291" s="394"/>
      <c r="I291" s="394"/>
      <c r="J291" s="394"/>
      <c r="K291" s="394"/>
      <c r="L291" s="394"/>
      <c r="M291" s="394"/>
      <c r="N291" s="394"/>
      <c r="O291" s="394"/>
      <c r="P291" s="394"/>
      <c r="Q291" s="394"/>
      <c r="R291" s="394"/>
      <c r="S291" s="394"/>
      <c r="T291" s="394"/>
      <c r="U291" s="394"/>
      <c r="V291" s="394"/>
      <c r="W291" s="394"/>
      <c r="X291" s="394"/>
      <c r="Y291" s="394"/>
      <c r="Z291" s="394"/>
      <c r="AA291" s="394"/>
      <c r="AB291" s="394"/>
      <c r="AC291" s="394"/>
      <c r="AD291" s="394"/>
      <c r="AE291" s="394"/>
      <c r="AF291" s="394"/>
      <c r="AG291" s="394"/>
      <c r="AH291" s="394"/>
    </row>
    <row r="292" spans="1:34" ht="12.75" customHeight="1">
      <c r="A292" s="394"/>
      <c r="B292" s="394"/>
      <c r="C292" s="394"/>
      <c r="D292" s="394"/>
      <c r="E292" s="394"/>
      <c r="F292" s="394"/>
      <c r="G292" s="394"/>
      <c r="H292" s="394"/>
      <c r="I292" s="394"/>
      <c r="J292" s="394"/>
      <c r="K292" s="394"/>
      <c r="L292" s="394"/>
      <c r="M292" s="394"/>
      <c r="N292" s="394"/>
      <c r="O292" s="394"/>
      <c r="P292" s="394"/>
      <c r="Q292" s="394"/>
      <c r="R292" s="394"/>
      <c r="S292" s="394"/>
      <c r="T292" s="394"/>
      <c r="U292" s="394"/>
      <c r="V292" s="394"/>
      <c r="W292" s="394"/>
      <c r="X292" s="394"/>
      <c r="Y292" s="394"/>
      <c r="Z292" s="394"/>
      <c r="AA292" s="394"/>
      <c r="AB292" s="394"/>
      <c r="AC292" s="394"/>
      <c r="AD292" s="394"/>
      <c r="AE292" s="394"/>
      <c r="AF292" s="394"/>
      <c r="AG292" s="394"/>
      <c r="AH292" s="394"/>
    </row>
    <row r="293" spans="1:34" ht="12.75" customHeight="1">
      <c r="A293" s="394"/>
      <c r="B293" s="394"/>
      <c r="C293" s="394"/>
      <c r="D293" s="394"/>
      <c r="E293" s="394"/>
      <c r="F293" s="394"/>
      <c r="G293" s="394"/>
      <c r="H293" s="394"/>
      <c r="I293" s="394"/>
      <c r="J293" s="394"/>
      <c r="K293" s="394"/>
      <c r="L293" s="394"/>
      <c r="M293" s="394"/>
      <c r="N293" s="394"/>
      <c r="O293" s="394"/>
      <c r="P293" s="394"/>
      <c r="Q293" s="394"/>
      <c r="R293" s="394"/>
      <c r="S293" s="394"/>
      <c r="T293" s="394"/>
      <c r="U293" s="394"/>
      <c r="V293" s="394"/>
      <c r="W293" s="394"/>
      <c r="X293" s="394"/>
      <c r="Y293" s="394"/>
      <c r="Z293" s="394"/>
      <c r="AA293" s="394"/>
      <c r="AB293" s="394"/>
      <c r="AC293" s="394"/>
      <c r="AD293" s="394"/>
      <c r="AE293" s="394"/>
      <c r="AF293" s="394"/>
      <c r="AG293" s="394"/>
      <c r="AH293" s="394"/>
    </row>
    <row r="294" spans="1:34" ht="12.75" customHeight="1">
      <c r="A294" s="394"/>
      <c r="B294" s="394"/>
      <c r="C294" s="394"/>
      <c r="D294" s="394"/>
      <c r="E294" s="394"/>
      <c r="F294" s="394"/>
      <c r="G294" s="394"/>
      <c r="H294" s="394"/>
      <c r="I294" s="394"/>
      <c r="J294" s="394"/>
      <c r="K294" s="394"/>
      <c r="L294" s="394"/>
      <c r="M294" s="394"/>
      <c r="N294" s="394"/>
      <c r="O294" s="394"/>
      <c r="P294" s="394"/>
      <c r="Q294" s="394"/>
      <c r="R294" s="394"/>
      <c r="S294" s="394"/>
      <c r="T294" s="394"/>
      <c r="U294" s="394"/>
      <c r="V294" s="394"/>
      <c r="W294" s="394"/>
      <c r="X294" s="394"/>
      <c r="Y294" s="394"/>
      <c r="Z294" s="394"/>
      <c r="AA294" s="394"/>
      <c r="AB294" s="394"/>
      <c r="AC294" s="394"/>
      <c r="AD294" s="394"/>
      <c r="AE294" s="394"/>
      <c r="AF294" s="394"/>
      <c r="AG294" s="394"/>
      <c r="AH294" s="394"/>
    </row>
    <row r="295" spans="1:34" ht="12.75" customHeight="1">
      <c r="A295" s="394"/>
      <c r="B295" s="394"/>
      <c r="C295" s="394"/>
      <c r="D295" s="394"/>
      <c r="E295" s="394"/>
      <c r="F295" s="394"/>
      <c r="G295" s="394"/>
      <c r="H295" s="394"/>
      <c r="I295" s="394"/>
      <c r="J295" s="394"/>
      <c r="K295" s="394"/>
      <c r="L295" s="394"/>
      <c r="M295" s="394"/>
      <c r="N295" s="394"/>
      <c r="O295" s="394"/>
      <c r="P295" s="394"/>
      <c r="Q295" s="394"/>
      <c r="R295" s="394"/>
      <c r="S295" s="394"/>
      <c r="T295" s="394"/>
      <c r="U295" s="394"/>
      <c r="V295" s="394"/>
      <c r="W295" s="394"/>
      <c r="X295" s="394"/>
      <c r="Y295" s="394"/>
      <c r="Z295" s="394"/>
      <c r="AA295" s="394"/>
      <c r="AB295" s="394"/>
      <c r="AC295" s="394"/>
      <c r="AD295" s="394"/>
      <c r="AE295" s="394"/>
      <c r="AF295" s="394"/>
      <c r="AG295" s="394"/>
      <c r="AH295" s="394"/>
    </row>
    <row r="296" spans="1:34" ht="12.75" customHeight="1">
      <c r="A296" s="394"/>
      <c r="B296" s="394"/>
      <c r="C296" s="394"/>
      <c r="D296" s="394"/>
      <c r="E296" s="394"/>
      <c r="F296" s="394"/>
      <c r="G296" s="394"/>
      <c r="H296" s="394"/>
      <c r="I296" s="394"/>
      <c r="J296" s="394"/>
      <c r="K296" s="394"/>
      <c r="L296" s="394"/>
      <c r="M296" s="394"/>
      <c r="N296" s="394"/>
      <c r="O296" s="394"/>
      <c r="P296" s="394"/>
      <c r="Q296" s="394"/>
      <c r="R296" s="394"/>
      <c r="S296" s="394"/>
      <c r="T296" s="394"/>
      <c r="U296" s="394"/>
      <c r="V296" s="394"/>
      <c r="W296" s="394"/>
      <c r="X296" s="394"/>
      <c r="Y296" s="394"/>
      <c r="Z296" s="394"/>
      <c r="AA296" s="394"/>
      <c r="AB296" s="394"/>
      <c r="AC296" s="394"/>
      <c r="AD296" s="394"/>
      <c r="AE296" s="394"/>
      <c r="AF296" s="394"/>
      <c r="AG296" s="394"/>
      <c r="AH296" s="394"/>
    </row>
    <row r="297" spans="1:34" ht="12.75" customHeight="1">
      <c r="A297" s="394"/>
      <c r="B297" s="394"/>
      <c r="C297" s="394"/>
      <c r="D297" s="394"/>
      <c r="E297" s="394"/>
      <c r="F297" s="394"/>
      <c r="G297" s="394"/>
      <c r="H297" s="394"/>
      <c r="I297" s="394"/>
      <c r="J297" s="394"/>
      <c r="K297" s="394"/>
      <c r="L297" s="394"/>
      <c r="M297" s="394"/>
      <c r="N297" s="394"/>
      <c r="O297" s="394"/>
      <c r="P297" s="394"/>
      <c r="Q297" s="394"/>
      <c r="R297" s="394"/>
      <c r="S297" s="394"/>
      <c r="T297" s="394"/>
      <c r="U297" s="394"/>
      <c r="V297" s="394"/>
      <c r="W297" s="394"/>
      <c r="X297" s="394"/>
      <c r="Y297" s="394"/>
      <c r="Z297" s="394"/>
      <c r="AA297" s="394"/>
      <c r="AB297" s="394"/>
      <c r="AC297" s="394"/>
      <c r="AD297" s="394"/>
      <c r="AE297" s="394"/>
      <c r="AF297" s="394"/>
      <c r="AG297" s="394"/>
      <c r="AH297" s="394"/>
    </row>
    <row r="298" spans="1:34" ht="12.75" customHeight="1">
      <c r="A298" s="394"/>
      <c r="B298" s="394"/>
      <c r="C298" s="394"/>
      <c r="D298" s="394"/>
      <c r="E298" s="394"/>
      <c r="F298" s="394"/>
      <c r="G298" s="394"/>
      <c r="H298" s="394"/>
      <c r="I298" s="394"/>
      <c r="J298" s="394"/>
      <c r="K298" s="394"/>
      <c r="L298" s="394"/>
      <c r="M298" s="394"/>
      <c r="N298" s="394"/>
      <c r="O298" s="394"/>
      <c r="P298" s="394"/>
      <c r="Q298" s="394"/>
      <c r="R298" s="394"/>
      <c r="S298" s="394"/>
      <c r="T298" s="394"/>
      <c r="U298" s="394"/>
      <c r="V298" s="394"/>
      <c r="W298" s="394"/>
      <c r="X298" s="394"/>
      <c r="Y298" s="394"/>
      <c r="Z298" s="394"/>
      <c r="AA298" s="394"/>
      <c r="AB298" s="394"/>
      <c r="AC298" s="394"/>
      <c r="AD298" s="394"/>
      <c r="AE298" s="394"/>
      <c r="AF298" s="394"/>
      <c r="AG298" s="394"/>
      <c r="AH298" s="394"/>
    </row>
    <row r="299" spans="1:34" ht="12.75" customHeight="1">
      <c r="A299" s="394"/>
      <c r="B299" s="394"/>
      <c r="C299" s="394"/>
      <c r="D299" s="394"/>
      <c r="E299" s="394"/>
      <c r="F299" s="394"/>
      <c r="G299" s="394"/>
      <c r="H299" s="394"/>
      <c r="I299" s="394"/>
      <c r="J299" s="394"/>
      <c r="K299" s="394"/>
      <c r="L299" s="394"/>
      <c r="M299" s="394"/>
      <c r="N299" s="394"/>
      <c r="O299" s="394"/>
      <c r="P299" s="394"/>
      <c r="Q299" s="394"/>
      <c r="R299" s="394"/>
      <c r="S299" s="394"/>
      <c r="T299" s="394"/>
      <c r="U299" s="394"/>
      <c r="V299" s="394"/>
      <c r="W299" s="394"/>
      <c r="X299" s="394"/>
      <c r="Y299" s="394"/>
      <c r="Z299" s="394"/>
      <c r="AA299" s="394"/>
      <c r="AB299" s="394"/>
      <c r="AC299" s="394"/>
      <c r="AD299" s="394"/>
      <c r="AE299" s="394"/>
      <c r="AF299" s="394"/>
      <c r="AG299" s="394"/>
      <c r="AH299" s="394"/>
    </row>
    <row r="300" spans="1:34" ht="12.75" customHeight="1">
      <c r="A300" s="394"/>
      <c r="B300" s="394"/>
      <c r="C300" s="394"/>
      <c r="D300" s="394"/>
      <c r="E300" s="394"/>
      <c r="F300" s="394"/>
      <c r="G300" s="394"/>
      <c r="H300" s="394"/>
      <c r="I300" s="394"/>
      <c r="J300" s="394"/>
      <c r="K300" s="394"/>
      <c r="L300" s="394"/>
      <c r="M300" s="394"/>
      <c r="N300" s="394"/>
      <c r="O300" s="394"/>
      <c r="P300" s="394"/>
      <c r="Q300" s="394"/>
      <c r="R300" s="394"/>
      <c r="S300" s="394"/>
      <c r="T300" s="394"/>
      <c r="U300" s="394"/>
      <c r="V300" s="394"/>
      <c r="W300" s="394"/>
      <c r="X300" s="394"/>
      <c r="Y300" s="394"/>
      <c r="Z300" s="394"/>
      <c r="AA300" s="394"/>
      <c r="AB300" s="394"/>
      <c r="AC300" s="394"/>
      <c r="AD300" s="394"/>
      <c r="AE300" s="394"/>
      <c r="AF300" s="394"/>
      <c r="AG300" s="394"/>
      <c r="AH300" s="394"/>
    </row>
    <row r="301" spans="1:34" ht="12.75" customHeight="1">
      <c r="A301" s="394"/>
      <c r="B301" s="394"/>
      <c r="C301" s="394"/>
      <c r="D301" s="394"/>
      <c r="E301" s="394"/>
      <c r="F301" s="394"/>
      <c r="G301" s="394"/>
      <c r="H301" s="394"/>
      <c r="I301" s="394"/>
      <c r="J301" s="394"/>
      <c r="K301" s="394"/>
      <c r="L301" s="394"/>
      <c r="M301" s="394"/>
      <c r="N301" s="394"/>
      <c r="O301" s="394"/>
      <c r="P301" s="394"/>
      <c r="Q301" s="394"/>
      <c r="R301" s="394"/>
      <c r="S301" s="394"/>
      <c r="T301" s="394"/>
      <c r="U301" s="394"/>
      <c r="V301" s="394"/>
      <c r="W301" s="394"/>
      <c r="X301" s="394"/>
      <c r="Y301" s="394"/>
      <c r="Z301" s="394"/>
      <c r="AA301" s="394"/>
      <c r="AB301" s="394"/>
      <c r="AC301" s="394"/>
      <c r="AD301" s="394"/>
      <c r="AE301" s="394"/>
      <c r="AF301" s="394"/>
      <c r="AG301" s="394"/>
      <c r="AH301" s="394"/>
    </row>
    <row r="302" spans="1:34" ht="12.75" customHeight="1">
      <c r="A302" s="394"/>
      <c r="B302" s="394"/>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c r="AG302" s="394"/>
      <c r="AH302" s="394"/>
    </row>
    <row r="303" spans="1:34" ht="12.75" customHeight="1">
      <c r="A303" s="394"/>
      <c r="B303" s="394"/>
      <c r="C303" s="394"/>
      <c r="D303" s="394"/>
      <c r="E303" s="394"/>
      <c r="F303" s="394"/>
      <c r="G303" s="394"/>
      <c r="H303" s="394"/>
      <c r="I303" s="394"/>
      <c r="J303" s="394"/>
      <c r="K303" s="394"/>
      <c r="L303" s="394"/>
      <c r="M303" s="394"/>
      <c r="N303" s="394"/>
      <c r="O303" s="394"/>
      <c r="P303" s="394"/>
      <c r="Q303" s="394"/>
      <c r="R303" s="394"/>
      <c r="S303" s="394"/>
      <c r="T303" s="394"/>
      <c r="U303" s="394"/>
      <c r="V303" s="394"/>
      <c r="W303" s="394"/>
      <c r="X303" s="394"/>
      <c r="Y303" s="394"/>
      <c r="Z303" s="394"/>
      <c r="AA303" s="394"/>
      <c r="AB303" s="394"/>
      <c r="AC303" s="394"/>
      <c r="AD303" s="394"/>
      <c r="AE303" s="394"/>
      <c r="AF303" s="394"/>
      <c r="AG303" s="394"/>
      <c r="AH303" s="394"/>
    </row>
    <row r="304" spans="1:34" ht="12.75" customHeight="1">
      <c r="A304" s="394"/>
      <c r="B304" s="394"/>
      <c r="C304" s="394"/>
      <c r="D304" s="394"/>
      <c r="E304" s="394"/>
      <c r="F304" s="394"/>
      <c r="G304" s="394"/>
      <c r="H304" s="394"/>
      <c r="I304" s="394"/>
      <c r="J304" s="394"/>
      <c r="K304" s="394"/>
      <c r="L304" s="394"/>
      <c r="M304" s="394"/>
      <c r="N304" s="394"/>
      <c r="O304" s="394"/>
      <c r="P304" s="394"/>
      <c r="Q304" s="394"/>
      <c r="R304" s="394"/>
      <c r="S304" s="394"/>
      <c r="T304" s="394"/>
      <c r="U304" s="394"/>
      <c r="V304" s="394"/>
      <c r="W304" s="394"/>
      <c r="X304" s="394"/>
      <c r="Y304" s="394"/>
      <c r="Z304" s="394"/>
      <c r="AA304" s="394"/>
      <c r="AB304" s="394"/>
      <c r="AC304" s="394"/>
      <c r="AD304" s="394"/>
      <c r="AE304" s="394"/>
      <c r="AF304" s="394"/>
      <c r="AG304" s="394"/>
      <c r="AH304" s="394"/>
    </row>
    <row r="305" spans="1:34" ht="12.75" customHeight="1">
      <c r="A305" s="394"/>
      <c r="B305" s="394"/>
      <c r="C305" s="394"/>
      <c r="D305" s="394"/>
      <c r="E305" s="394"/>
      <c r="F305" s="394"/>
      <c r="G305" s="394"/>
      <c r="H305" s="394"/>
      <c r="I305" s="394"/>
      <c r="J305" s="394"/>
      <c r="K305" s="394"/>
      <c r="L305" s="394"/>
      <c r="M305" s="394"/>
      <c r="N305" s="394"/>
      <c r="O305" s="394"/>
      <c r="P305" s="394"/>
      <c r="Q305" s="394"/>
      <c r="R305" s="394"/>
      <c r="S305" s="394"/>
      <c r="T305" s="394"/>
      <c r="U305" s="394"/>
      <c r="V305" s="394"/>
      <c r="W305" s="394"/>
      <c r="X305" s="394"/>
      <c r="Y305" s="394"/>
      <c r="Z305" s="394"/>
      <c r="AA305" s="394"/>
      <c r="AB305" s="394"/>
      <c r="AC305" s="394"/>
      <c r="AD305" s="394"/>
      <c r="AE305" s="394"/>
      <c r="AF305" s="394"/>
      <c r="AG305" s="394"/>
      <c r="AH305" s="394"/>
    </row>
    <row r="306" spans="1:34" ht="12.75" customHeight="1">
      <c r="A306" s="394"/>
      <c r="B306" s="394"/>
      <c r="C306" s="394"/>
      <c r="D306" s="394"/>
      <c r="E306" s="394"/>
      <c r="F306" s="394"/>
      <c r="G306" s="394"/>
      <c r="H306" s="394"/>
      <c r="I306" s="394"/>
      <c r="J306" s="394"/>
      <c r="K306" s="394"/>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row>
    <row r="307" spans="1:34" ht="12.75" customHeight="1">
      <c r="A307" s="394"/>
      <c r="B307" s="394"/>
      <c r="C307" s="394"/>
      <c r="D307" s="394"/>
      <c r="E307" s="394"/>
      <c r="F307" s="394"/>
      <c r="G307" s="394"/>
      <c r="H307" s="394"/>
      <c r="I307" s="394"/>
      <c r="J307" s="394"/>
      <c r="K307" s="394"/>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row>
    <row r="308" spans="1:34" ht="12.75" customHeight="1">
      <c r="A308" s="394"/>
      <c r="B308" s="394"/>
      <c r="C308" s="394"/>
      <c r="D308" s="394"/>
      <c r="E308" s="394"/>
      <c r="F308" s="394"/>
      <c r="G308" s="394"/>
      <c r="H308" s="394"/>
      <c r="I308" s="394"/>
      <c r="J308" s="394"/>
      <c r="K308" s="394"/>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row>
    <row r="309" spans="1:34" ht="12.75" customHeight="1">
      <c r="A309" s="394"/>
      <c r="B309" s="394"/>
      <c r="C309" s="394"/>
      <c r="D309" s="394"/>
      <c r="E309" s="394"/>
      <c r="F309" s="394"/>
      <c r="G309" s="394"/>
      <c r="H309" s="394"/>
      <c r="I309" s="394"/>
      <c r="J309" s="394"/>
      <c r="K309" s="394"/>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row>
    <row r="310" spans="1:34" ht="12.75" customHeight="1">
      <c r="A310" s="394"/>
      <c r="B310" s="394"/>
      <c r="C310" s="394"/>
      <c r="D310" s="394"/>
      <c r="E310" s="394"/>
      <c r="F310" s="394"/>
      <c r="G310" s="394"/>
      <c r="H310" s="394"/>
      <c r="I310" s="394"/>
      <c r="J310" s="394"/>
      <c r="K310" s="394"/>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row>
    <row r="311" spans="1:34" ht="12.75" customHeight="1">
      <c r="A311" s="394"/>
      <c r="B311" s="394"/>
      <c r="C311" s="394"/>
      <c r="D311" s="394"/>
      <c r="E311" s="394"/>
      <c r="F311" s="394"/>
      <c r="G311" s="394"/>
      <c r="H311" s="394"/>
      <c r="I311" s="394"/>
      <c r="J311" s="394"/>
      <c r="K311" s="394"/>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row>
    <row r="312" spans="1:34" ht="12.75" customHeight="1">
      <c r="A312" s="394"/>
      <c r="B312" s="394"/>
      <c r="C312" s="394"/>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row>
    <row r="313" spans="1:34" ht="12.75" customHeight="1">
      <c r="A313" s="394"/>
      <c r="B313" s="394"/>
      <c r="C313" s="394"/>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row>
    <row r="314" spans="1:34" ht="12.75" customHeight="1">
      <c r="A314" s="394"/>
      <c r="B314" s="394"/>
      <c r="C314" s="394"/>
      <c r="D314" s="394"/>
      <c r="E314" s="394"/>
      <c r="F314" s="394"/>
      <c r="G314" s="394"/>
      <c r="H314" s="394"/>
      <c r="I314" s="394"/>
      <c r="J314" s="394"/>
      <c r="K314" s="394"/>
      <c r="L314" s="394"/>
      <c r="M314" s="394"/>
      <c r="N314" s="394"/>
      <c r="O314" s="394"/>
      <c r="P314" s="394"/>
      <c r="Q314" s="394"/>
      <c r="R314" s="394"/>
      <c r="S314" s="394"/>
      <c r="T314" s="394"/>
      <c r="U314" s="394"/>
      <c r="V314" s="394"/>
      <c r="W314" s="394"/>
      <c r="X314" s="394"/>
      <c r="Y314" s="394"/>
      <c r="Z314" s="394"/>
      <c r="AA314" s="394"/>
      <c r="AB314" s="394"/>
      <c r="AC314" s="394"/>
      <c r="AD314" s="394"/>
      <c r="AE314" s="394"/>
      <c r="AF314" s="394"/>
      <c r="AG314" s="394"/>
      <c r="AH314" s="394"/>
    </row>
    <row r="315" spans="1:34" ht="12.75" customHeight="1">
      <c r="A315" s="394"/>
      <c r="B315" s="394"/>
      <c r="C315" s="394"/>
      <c r="D315" s="394"/>
      <c r="E315" s="394"/>
      <c r="F315" s="394"/>
      <c r="G315" s="394"/>
      <c r="H315" s="394"/>
      <c r="I315" s="394"/>
      <c r="J315" s="394"/>
      <c r="K315" s="394"/>
      <c r="L315" s="394"/>
      <c r="M315" s="394"/>
      <c r="N315" s="394"/>
      <c r="O315" s="394"/>
      <c r="P315" s="394"/>
      <c r="Q315" s="394"/>
      <c r="R315" s="394"/>
      <c r="S315" s="394"/>
      <c r="T315" s="394"/>
      <c r="U315" s="394"/>
      <c r="V315" s="394"/>
      <c r="W315" s="394"/>
      <c r="X315" s="394"/>
      <c r="Y315" s="394"/>
      <c r="Z315" s="394"/>
      <c r="AA315" s="394"/>
      <c r="AB315" s="394"/>
      <c r="AC315" s="394"/>
      <c r="AD315" s="394"/>
      <c r="AE315" s="394"/>
      <c r="AF315" s="394"/>
      <c r="AG315" s="394"/>
      <c r="AH315" s="394"/>
    </row>
    <row r="316" spans="1:34" ht="12.75" customHeight="1">
      <c r="A316" s="394"/>
      <c r="B316" s="394"/>
      <c r="C316" s="394"/>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row>
    <row r="317" spans="1:34" ht="12.75" customHeight="1">
      <c r="A317" s="394"/>
      <c r="B317" s="394"/>
      <c r="C317" s="394"/>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row>
    <row r="318" spans="1:34" ht="12.75" customHeight="1">
      <c r="A318" s="394"/>
      <c r="B318" s="394"/>
      <c r="C318" s="394"/>
      <c r="D318" s="394"/>
      <c r="E318" s="394"/>
      <c r="F318" s="394"/>
      <c r="G318" s="394"/>
      <c r="H318" s="394"/>
      <c r="I318" s="394"/>
      <c r="J318" s="394"/>
      <c r="K318" s="394"/>
      <c r="L318" s="394"/>
      <c r="M318" s="394"/>
      <c r="N318" s="394"/>
      <c r="O318" s="394"/>
      <c r="P318" s="394"/>
      <c r="Q318" s="394"/>
      <c r="R318" s="394"/>
      <c r="S318" s="394"/>
      <c r="T318" s="394"/>
      <c r="U318" s="394"/>
      <c r="V318" s="394"/>
      <c r="W318" s="394"/>
      <c r="X318" s="394"/>
      <c r="Y318" s="394"/>
      <c r="Z318" s="394"/>
      <c r="AA318" s="394"/>
      <c r="AB318" s="394"/>
      <c r="AC318" s="394"/>
      <c r="AD318" s="394"/>
      <c r="AE318" s="394"/>
      <c r="AF318" s="394"/>
      <c r="AG318" s="394"/>
      <c r="AH318" s="394"/>
    </row>
    <row r="319" spans="1:34" ht="12.75" customHeight="1">
      <c r="A319" s="394"/>
      <c r="B319" s="394"/>
      <c r="C319" s="394"/>
      <c r="D319" s="394"/>
      <c r="E319" s="394"/>
      <c r="F319" s="394"/>
      <c r="G319" s="394"/>
      <c r="H319" s="394"/>
      <c r="I319" s="394"/>
      <c r="J319" s="394"/>
      <c r="K319" s="394"/>
      <c r="L319" s="394"/>
      <c r="M319" s="394"/>
      <c r="N319" s="394"/>
      <c r="O319" s="394"/>
      <c r="P319" s="394"/>
      <c r="Q319" s="394"/>
      <c r="R319" s="394"/>
      <c r="S319" s="394"/>
      <c r="T319" s="394"/>
      <c r="U319" s="394"/>
      <c r="V319" s="394"/>
      <c r="W319" s="394"/>
      <c r="X319" s="394"/>
      <c r="Y319" s="394"/>
      <c r="Z319" s="394"/>
      <c r="AA319" s="394"/>
      <c r="AB319" s="394"/>
      <c r="AC319" s="394"/>
      <c r="AD319" s="394"/>
      <c r="AE319" s="394"/>
      <c r="AF319" s="394"/>
      <c r="AG319" s="394"/>
      <c r="AH319" s="394"/>
    </row>
    <row r="320" spans="1:34" ht="12.75" customHeight="1">
      <c r="A320" s="394"/>
      <c r="B320" s="394"/>
      <c r="C320" s="394"/>
      <c r="D320" s="394"/>
      <c r="E320" s="394"/>
      <c r="F320" s="394"/>
      <c r="G320" s="394"/>
      <c r="H320" s="394"/>
      <c r="I320" s="394"/>
      <c r="J320" s="394"/>
      <c r="K320" s="394"/>
      <c r="L320" s="394"/>
      <c r="M320" s="394"/>
      <c r="N320" s="394"/>
      <c r="O320" s="394"/>
      <c r="P320" s="394"/>
      <c r="Q320" s="394"/>
      <c r="R320" s="394"/>
      <c r="S320" s="394"/>
      <c r="T320" s="394"/>
      <c r="U320" s="394"/>
      <c r="V320" s="394"/>
      <c r="W320" s="394"/>
      <c r="X320" s="394"/>
      <c r="Y320" s="394"/>
      <c r="Z320" s="394"/>
      <c r="AA320" s="394"/>
      <c r="AB320" s="394"/>
      <c r="AC320" s="394"/>
      <c r="AD320" s="394"/>
      <c r="AE320" s="394"/>
      <c r="AF320" s="394"/>
      <c r="AG320" s="394"/>
      <c r="AH320" s="394"/>
    </row>
    <row r="321" spans="1:34" ht="12.75" customHeight="1">
      <c r="A321" s="394"/>
      <c r="B321" s="394"/>
      <c r="C321" s="394"/>
      <c r="D321" s="394"/>
      <c r="E321" s="394"/>
      <c r="F321" s="394"/>
      <c r="G321" s="394"/>
      <c r="H321" s="394"/>
      <c r="I321" s="394"/>
      <c r="J321" s="394"/>
      <c r="K321" s="394"/>
      <c r="L321" s="394"/>
      <c r="M321" s="394"/>
      <c r="N321" s="394"/>
      <c r="O321" s="394"/>
      <c r="P321" s="394"/>
      <c r="Q321" s="394"/>
      <c r="R321" s="394"/>
      <c r="S321" s="394"/>
      <c r="T321" s="394"/>
      <c r="U321" s="394"/>
      <c r="V321" s="394"/>
      <c r="W321" s="394"/>
      <c r="X321" s="394"/>
      <c r="Y321" s="394"/>
      <c r="Z321" s="394"/>
      <c r="AA321" s="394"/>
      <c r="AB321" s="394"/>
      <c r="AC321" s="394"/>
      <c r="AD321" s="394"/>
      <c r="AE321" s="394"/>
      <c r="AF321" s="394"/>
      <c r="AG321" s="394"/>
      <c r="AH321" s="394"/>
    </row>
    <row r="322" spans="1:34" ht="12.75" customHeight="1">
      <c r="A322" s="394"/>
      <c r="B322" s="394"/>
      <c r="C322" s="394"/>
      <c r="D322" s="394"/>
      <c r="E322" s="394"/>
      <c r="F322" s="394"/>
      <c r="G322" s="394"/>
      <c r="H322" s="394"/>
      <c r="I322" s="394"/>
      <c r="J322" s="394"/>
      <c r="K322" s="394"/>
      <c r="L322" s="394"/>
      <c r="M322" s="394"/>
      <c r="N322" s="394"/>
      <c r="O322" s="394"/>
      <c r="P322" s="394"/>
      <c r="Q322" s="394"/>
      <c r="R322" s="394"/>
      <c r="S322" s="394"/>
      <c r="T322" s="394"/>
      <c r="U322" s="394"/>
      <c r="V322" s="394"/>
      <c r="W322" s="394"/>
      <c r="X322" s="394"/>
      <c r="Y322" s="394"/>
      <c r="Z322" s="394"/>
      <c r="AA322" s="394"/>
      <c r="AB322" s="394"/>
      <c r="AC322" s="394"/>
      <c r="AD322" s="394"/>
      <c r="AE322" s="394"/>
      <c r="AF322" s="394"/>
      <c r="AG322" s="394"/>
      <c r="AH322" s="394"/>
    </row>
    <row r="323" spans="1:34" ht="12.75" customHeight="1">
      <c r="A323" s="394"/>
      <c r="B323" s="394"/>
      <c r="C323" s="394"/>
      <c r="D323" s="394"/>
      <c r="E323" s="394"/>
      <c r="F323" s="394"/>
      <c r="G323" s="394"/>
      <c r="H323" s="394"/>
      <c r="I323" s="394"/>
      <c r="J323" s="394"/>
      <c r="K323" s="394"/>
      <c r="L323" s="394"/>
      <c r="M323" s="394"/>
      <c r="N323" s="394"/>
      <c r="O323" s="394"/>
      <c r="P323" s="394"/>
      <c r="Q323" s="394"/>
      <c r="R323" s="394"/>
      <c r="S323" s="394"/>
      <c r="T323" s="394"/>
      <c r="U323" s="394"/>
      <c r="V323" s="394"/>
      <c r="W323" s="394"/>
      <c r="X323" s="394"/>
      <c r="Y323" s="394"/>
      <c r="Z323" s="394"/>
      <c r="AA323" s="394"/>
      <c r="AB323" s="394"/>
      <c r="AC323" s="394"/>
      <c r="AD323" s="394"/>
      <c r="AE323" s="394"/>
      <c r="AF323" s="394"/>
      <c r="AG323" s="394"/>
      <c r="AH323" s="394"/>
    </row>
    <row r="324" spans="1:34" ht="12.75" customHeight="1">
      <c r="A324" s="394"/>
      <c r="B324" s="394"/>
      <c r="C324" s="394"/>
      <c r="D324" s="394"/>
      <c r="E324" s="394"/>
      <c r="F324" s="394"/>
      <c r="G324" s="394"/>
      <c r="H324" s="394"/>
      <c r="I324" s="394"/>
      <c r="J324" s="394"/>
      <c r="K324" s="394"/>
      <c r="L324" s="394"/>
      <c r="M324" s="394"/>
      <c r="N324" s="394"/>
      <c r="O324" s="394"/>
      <c r="P324" s="394"/>
      <c r="Q324" s="394"/>
      <c r="R324" s="394"/>
      <c r="S324" s="394"/>
      <c r="T324" s="394"/>
      <c r="U324" s="394"/>
      <c r="V324" s="394"/>
      <c r="W324" s="394"/>
      <c r="X324" s="394"/>
      <c r="Y324" s="394"/>
      <c r="Z324" s="394"/>
      <c r="AA324" s="394"/>
      <c r="AB324" s="394"/>
      <c r="AC324" s="394"/>
      <c r="AD324" s="394"/>
      <c r="AE324" s="394"/>
      <c r="AF324" s="394"/>
      <c r="AG324" s="394"/>
      <c r="AH324" s="394"/>
    </row>
    <row r="325" spans="1:34" ht="12.75" customHeight="1">
      <c r="A325" s="394"/>
      <c r="B325" s="394"/>
      <c r="C325" s="394"/>
      <c r="D325" s="394"/>
      <c r="E325" s="394"/>
      <c r="F325" s="394"/>
      <c r="G325" s="394"/>
      <c r="H325" s="394"/>
      <c r="I325" s="394"/>
      <c r="J325" s="394"/>
      <c r="K325" s="394"/>
      <c r="L325" s="394"/>
      <c r="M325" s="394"/>
      <c r="N325" s="394"/>
      <c r="O325" s="394"/>
      <c r="P325" s="394"/>
      <c r="Q325" s="394"/>
      <c r="R325" s="394"/>
      <c r="S325" s="394"/>
      <c r="T325" s="394"/>
      <c r="U325" s="394"/>
      <c r="V325" s="394"/>
      <c r="W325" s="394"/>
      <c r="X325" s="394"/>
      <c r="Y325" s="394"/>
      <c r="Z325" s="394"/>
      <c r="AA325" s="394"/>
      <c r="AB325" s="394"/>
      <c r="AC325" s="394"/>
      <c r="AD325" s="394"/>
      <c r="AE325" s="394"/>
      <c r="AF325" s="394"/>
      <c r="AG325" s="394"/>
      <c r="AH325" s="394"/>
    </row>
    <row r="326" spans="1:34" ht="12.75" customHeight="1">
      <c r="A326" s="394"/>
      <c r="B326" s="394"/>
      <c r="C326" s="394"/>
      <c r="D326" s="394"/>
      <c r="E326" s="394"/>
      <c r="F326" s="394"/>
      <c r="G326" s="394"/>
      <c r="H326" s="394"/>
      <c r="I326" s="394"/>
      <c r="J326" s="394"/>
      <c r="K326" s="394"/>
      <c r="L326" s="394"/>
      <c r="M326" s="394"/>
      <c r="N326" s="394"/>
      <c r="O326" s="394"/>
      <c r="P326" s="394"/>
      <c r="Q326" s="394"/>
      <c r="R326" s="394"/>
      <c r="S326" s="394"/>
      <c r="T326" s="394"/>
      <c r="U326" s="394"/>
      <c r="V326" s="394"/>
      <c r="W326" s="394"/>
      <c r="X326" s="394"/>
      <c r="Y326" s="394"/>
      <c r="Z326" s="394"/>
      <c r="AA326" s="394"/>
      <c r="AB326" s="394"/>
      <c r="AC326" s="394"/>
      <c r="AD326" s="394"/>
      <c r="AE326" s="394"/>
      <c r="AF326" s="394"/>
      <c r="AG326" s="394"/>
      <c r="AH326" s="394"/>
    </row>
    <row r="327" spans="1:34" ht="12.75" customHeight="1">
      <c r="A327" s="394"/>
      <c r="B327" s="394"/>
      <c r="C327" s="394"/>
      <c r="D327" s="394"/>
      <c r="E327" s="394"/>
      <c r="F327" s="394"/>
      <c r="G327" s="394"/>
      <c r="H327" s="394"/>
      <c r="I327" s="394"/>
      <c r="J327" s="394"/>
      <c r="K327" s="394"/>
      <c r="L327" s="394"/>
      <c r="M327" s="394"/>
      <c r="N327" s="394"/>
      <c r="O327" s="394"/>
      <c r="P327" s="394"/>
      <c r="Q327" s="394"/>
      <c r="R327" s="394"/>
      <c r="S327" s="394"/>
      <c r="T327" s="394"/>
      <c r="U327" s="394"/>
      <c r="V327" s="394"/>
      <c r="W327" s="394"/>
      <c r="X327" s="394"/>
      <c r="Y327" s="394"/>
      <c r="Z327" s="394"/>
      <c r="AA327" s="394"/>
      <c r="AB327" s="394"/>
      <c r="AC327" s="394"/>
      <c r="AD327" s="394"/>
      <c r="AE327" s="394"/>
      <c r="AF327" s="394"/>
      <c r="AG327" s="394"/>
      <c r="AH327" s="394"/>
    </row>
    <row r="328" spans="1:34" ht="12.75" customHeight="1">
      <c r="A328" s="394"/>
      <c r="B328" s="394"/>
      <c r="C328" s="394"/>
      <c r="D328" s="394"/>
      <c r="E328" s="394"/>
      <c r="F328" s="394"/>
      <c r="G328" s="394"/>
      <c r="H328" s="394"/>
      <c r="I328" s="394"/>
      <c r="J328" s="394"/>
      <c r="K328" s="394"/>
      <c r="L328" s="394"/>
      <c r="M328" s="394"/>
      <c r="N328" s="394"/>
      <c r="O328" s="394"/>
      <c r="P328" s="394"/>
      <c r="Q328" s="394"/>
      <c r="R328" s="394"/>
      <c r="S328" s="394"/>
      <c r="T328" s="394"/>
      <c r="U328" s="394"/>
      <c r="V328" s="394"/>
      <c r="W328" s="394"/>
      <c r="X328" s="394"/>
      <c r="Y328" s="394"/>
      <c r="Z328" s="394"/>
      <c r="AA328" s="394"/>
      <c r="AB328" s="394"/>
      <c r="AC328" s="394"/>
      <c r="AD328" s="394"/>
      <c r="AE328" s="394"/>
      <c r="AF328" s="394"/>
      <c r="AG328" s="394"/>
      <c r="AH328" s="394"/>
    </row>
    <row r="329" spans="1:34" ht="12.75" customHeight="1">
      <c r="A329" s="394"/>
      <c r="B329" s="394"/>
      <c r="C329" s="394"/>
      <c r="D329" s="394"/>
      <c r="E329" s="394"/>
      <c r="F329" s="394"/>
      <c r="G329" s="394"/>
      <c r="H329" s="394"/>
      <c r="I329" s="394"/>
      <c r="J329" s="394"/>
      <c r="K329" s="394"/>
      <c r="L329" s="394"/>
      <c r="M329" s="394"/>
      <c r="N329" s="394"/>
      <c r="O329" s="394"/>
      <c r="P329" s="394"/>
      <c r="Q329" s="394"/>
      <c r="R329" s="394"/>
      <c r="S329" s="394"/>
      <c r="T329" s="394"/>
      <c r="U329" s="394"/>
      <c r="V329" s="394"/>
      <c r="W329" s="394"/>
      <c r="X329" s="394"/>
      <c r="Y329" s="394"/>
      <c r="Z329" s="394"/>
      <c r="AA329" s="394"/>
      <c r="AB329" s="394"/>
      <c r="AC329" s="394"/>
      <c r="AD329" s="394"/>
      <c r="AE329" s="394"/>
      <c r="AF329" s="394"/>
      <c r="AG329" s="394"/>
      <c r="AH329" s="394"/>
    </row>
    <row r="330" spans="1:34" ht="12.75" customHeight="1">
      <c r="A330" s="394"/>
      <c r="B330" s="394"/>
      <c r="C330" s="394"/>
      <c r="D330" s="394"/>
      <c r="E330" s="394"/>
      <c r="F330" s="394"/>
      <c r="G330" s="394"/>
      <c r="H330" s="394"/>
      <c r="I330" s="394"/>
      <c r="J330" s="394"/>
      <c r="K330" s="394"/>
      <c r="L330" s="394"/>
      <c r="M330" s="394"/>
      <c r="N330" s="394"/>
      <c r="O330" s="394"/>
      <c r="P330" s="394"/>
      <c r="Q330" s="394"/>
      <c r="R330" s="394"/>
      <c r="S330" s="394"/>
      <c r="T330" s="394"/>
      <c r="U330" s="394"/>
      <c r="V330" s="394"/>
      <c r="W330" s="394"/>
      <c r="X330" s="394"/>
      <c r="Y330" s="394"/>
      <c r="Z330" s="394"/>
      <c r="AA330" s="394"/>
      <c r="AB330" s="394"/>
      <c r="AC330" s="394"/>
      <c r="AD330" s="394"/>
      <c r="AE330" s="394"/>
      <c r="AF330" s="394"/>
      <c r="AG330" s="394"/>
      <c r="AH330" s="394"/>
    </row>
    <row r="331" spans="1:34" ht="12.75" customHeight="1">
      <c r="A331" s="394"/>
      <c r="B331" s="394"/>
      <c r="C331" s="394"/>
      <c r="D331" s="394"/>
      <c r="E331" s="394"/>
      <c r="F331" s="394"/>
      <c r="G331" s="394"/>
      <c r="H331" s="394"/>
      <c r="I331" s="394"/>
      <c r="J331" s="394"/>
      <c r="K331" s="394"/>
      <c r="L331" s="394"/>
      <c r="M331" s="394"/>
      <c r="N331" s="394"/>
      <c r="O331" s="394"/>
      <c r="P331" s="394"/>
      <c r="Q331" s="394"/>
      <c r="R331" s="394"/>
      <c r="S331" s="394"/>
      <c r="T331" s="394"/>
      <c r="U331" s="394"/>
      <c r="V331" s="394"/>
      <c r="W331" s="394"/>
      <c r="X331" s="394"/>
      <c r="Y331" s="394"/>
      <c r="Z331" s="394"/>
      <c r="AA331" s="394"/>
      <c r="AB331" s="394"/>
      <c r="AC331" s="394"/>
      <c r="AD331" s="394"/>
      <c r="AE331" s="394"/>
      <c r="AF331" s="394"/>
      <c r="AG331" s="394"/>
      <c r="AH331" s="394"/>
    </row>
    <row r="332" spans="1:34" ht="12.75" customHeight="1">
      <c r="A332" s="394"/>
      <c r="B332" s="394"/>
      <c r="C332" s="394"/>
      <c r="D332" s="394"/>
      <c r="E332" s="394"/>
      <c r="F332" s="394"/>
      <c r="G332" s="394"/>
      <c r="H332" s="394"/>
      <c r="I332" s="394"/>
      <c r="J332" s="394"/>
      <c r="K332" s="394"/>
      <c r="L332" s="394"/>
      <c r="M332" s="394"/>
      <c r="N332" s="394"/>
      <c r="O332" s="394"/>
      <c r="P332" s="394"/>
      <c r="Q332" s="394"/>
      <c r="R332" s="394"/>
      <c r="S332" s="394"/>
      <c r="T332" s="394"/>
      <c r="U332" s="394"/>
      <c r="V332" s="394"/>
      <c r="W332" s="394"/>
      <c r="X332" s="394"/>
      <c r="Y332" s="394"/>
      <c r="Z332" s="394"/>
      <c r="AA332" s="394"/>
      <c r="AB332" s="394"/>
      <c r="AC332" s="394"/>
      <c r="AD332" s="394"/>
      <c r="AE332" s="394"/>
      <c r="AF332" s="394"/>
      <c r="AG332" s="394"/>
      <c r="AH332" s="394"/>
    </row>
    <row r="333" spans="1:34" ht="12.75" customHeight="1">
      <c r="A333" s="394"/>
      <c r="B333" s="394"/>
      <c r="C333" s="394"/>
      <c r="D333" s="394"/>
      <c r="E333" s="394"/>
      <c r="F333" s="394"/>
      <c r="G333" s="394"/>
      <c r="H333" s="394"/>
      <c r="I333" s="394"/>
      <c r="J333" s="394"/>
      <c r="K333" s="394"/>
      <c r="L333" s="394"/>
      <c r="M333" s="394"/>
      <c r="N333" s="394"/>
      <c r="O333" s="394"/>
      <c r="P333" s="394"/>
      <c r="Q333" s="394"/>
      <c r="R333" s="394"/>
      <c r="S333" s="394"/>
      <c r="T333" s="394"/>
      <c r="U333" s="394"/>
      <c r="V333" s="394"/>
      <c r="W333" s="394"/>
      <c r="X333" s="394"/>
      <c r="Y333" s="394"/>
      <c r="Z333" s="394"/>
      <c r="AA333" s="394"/>
      <c r="AB333" s="394"/>
      <c r="AC333" s="394"/>
      <c r="AD333" s="394"/>
      <c r="AE333" s="394"/>
      <c r="AF333" s="394"/>
      <c r="AG333" s="394"/>
      <c r="AH333" s="394"/>
    </row>
    <row r="334" spans="1:34" ht="12.75" customHeight="1">
      <c r="A334" s="394"/>
      <c r="B334" s="394"/>
      <c r="C334" s="394"/>
      <c r="D334" s="394"/>
      <c r="E334" s="394"/>
      <c r="F334" s="394"/>
      <c r="G334" s="394"/>
      <c r="H334" s="394"/>
      <c r="I334" s="394"/>
      <c r="J334" s="394"/>
      <c r="K334" s="394"/>
      <c r="L334" s="394"/>
      <c r="M334" s="394"/>
      <c r="N334" s="394"/>
      <c r="O334" s="394"/>
      <c r="P334" s="394"/>
      <c r="Q334" s="394"/>
      <c r="R334" s="394"/>
      <c r="S334" s="394"/>
      <c r="T334" s="394"/>
      <c r="U334" s="394"/>
      <c r="V334" s="394"/>
      <c r="W334" s="394"/>
      <c r="X334" s="394"/>
      <c r="Y334" s="394"/>
      <c r="Z334" s="394"/>
      <c r="AA334" s="394"/>
      <c r="AB334" s="394"/>
      <c r="AC334" s="394"/>
      <c r="AD334" s="394"/>
      <c r="AE334" s="394"/>
      <c r="AF334" s="394"/>
      <c r="AG334" s="394"/>
      <c r="AH334" s="394"/>
    </row>
    <row r="335" spans="1:34" ht="12.75" customHeight="1">
      <c r="A335" s="394"/>
      <c r="B335" s="394"/>
      <c r="C335" s="394"/>
      <c r="D335" s="394"/>
      <c r="E335" s="394"/>
      <c r="F335" s="394"/>
      <c r="G335" s="394"/>
      <c r="H335" s="394"/>
      <c r="I335" s="394"/>
      <c r="J335" s="394"/>
      <c r="K335" s="394"/>
      <c r="L335" s="394"/>
      <c r="M335" s="394"/>
      <c r="N335" s="394"/>
      <c r="O335" s="394"/>
      <c r="P335" s="394"/>
      <c r="Q335" s="394"/>
      <c r="R335" s="394"/>
      <c r="S335" s="394"/>
      <c r="T335" s="394"/>
      <c r="U335" s="394"/>
      <c r="V335" s="394"/>
      <c r="W335" s="394"/>
      <c r="X335" s="394"/>
      <c r="Y335" s="394"/>
      <c r="Z335" s="394"/>
      <c r="AA335" s="394"/>
      <c r="AB335" s="394"/>
      <c r="AC335" s="394"/>
      <c r="AD335" s="394"/>
      <c r="AE335" s="394"/>
      <c r="AF335" s="394"/>
      <c r="AG335" s="394"/>
      <c r="AH335" s="394"/>
    </row>
    <row r="336" spans="1:34" ht="12.75" customHeight="1">
      <c r="A336" s="394"/>
      <c r="B336" s="394"/>
      <c r="C336" s="394"/>
      <c r="D336" s="394"/>
      <c r="E336" s="394"/>
      <c r="F336" s="394"/>
      <c r="G336" s="394"/>
      <c r="H336" s="394"/>
      <c r="I336" s="394"/>
      <c r="J336" s="394"/>
      <c r="K336" s="394"/>
      <c r="L336" s="394"/>
      <c r="M336" s="394"/>
      <c r="N336" s="394"/>
      <c r="O336" s="394"/>
      <c r="P336" s="394"/>
      <c r="Q336" s="394"/>
      <c r="R336" s="394"/>
      <c r="S336" s="394"/>
      <c r="T336" s="394"/>
      <c r="U336" s="394"/>
      <c r="V336" s="394"/>
      <c r="W336" s="394"/>
      <c r="X336" s="394"/>
      <c r="Y336" s="394"/>
      <c r="Z336" s="394"/>
      <c r="AA336" s="394"/>
      <c r="AB336" s="394"/>
      <c r="AC336" s="394"/>
      <c r="AD336" s="394"/>
      <c r="AE336" s="394"/>
      <c r="AF336" s="394"/>
      <c r="AG336" s="394"/>
      <c r="AH336" s="394"/>
    </row>
    <row r="337" spans="1:34" ht="12.75" customHeight="1">
      <c r="A337" s="394"/>
      <c r="B337" s="394"/>
      <c r="C337" s="394"/>
      <c r="D337" s="394"/>
      <c r="E337" s="394"/>
      <c r="F337" s="394"/>
      <c r="G337" s="394"/>
      <c r="H337" s="394"/>
      <c r="I337" s="394"/>
      <c r="J337" s="394"/>
      <c r="K337" s="394"/>
      <c r="L337" s="394"/>
      <c r="M337" s="394"/>
      <c r="N337" s="394"/>
      <c r="O337" s="394"/>
      <c r="P337" s="394"/>
      <c r="Q337" s="394"/>
      <c r="R337" s="394"/>
      <c r="S337" s="394"/>
      <c r="T337" s="394"/>
      <c r="U337" s="394"/>
      <c r="V337" s="394"/>
      <c r="W337" s="394"/>
      <c r="X337" s="394"/>
      <c r="Y337" s="394"/>
      <c r="Z337" s="394"/>
      <c r="AA337" s="394"/>
      <c r="AB337" s="394"/>
      <c r="AC337" s="394"/>
      <c r="AD337" s="394"/>
      <c r="AE337" s="394"/>
      <c r="AF337" s="394"/>
      <c r="AG337" s="394"/>
      <c r="AH337" s="394"/>
    </row>
    <row r="338" spans="1:34" ht="12.75" customHeight="1">
      <c r="A338" s="394"/>
      <c r="B338" s="394"/>
      <c r="C338" s="394"/>
      <c r="D338" s="394"/>
      <c r="E338" s="394"/>
      <c r="F338" s="394"/>
      <c r="G338" s="394"/>
      <c r="H338" s="394"/>
      <c r="I338" s="394"/>
      <c r="J338" s="394"/>
      <c r="K338" s="394"/>
      <c r="L338" s="394"/>
      <c r="M338" s="394"/>
      <c r="N338" s="394"/>
      <c r="O338" s="394"/>
      <c r="P338" s="394"/>
      <c r="Q338" s="394"/>
      <c r="R338" s="394"/>
      <c r="S338" s="394"/>
      <c r="T338" s="394"/>
      <c r="U338" s="394"/>
      <c r="V338" s="394"/>
      <c r="W338" s="394"/>
      <c r="X338" s="394"/>
      <c r="Y338" s="394"/>
      <c r="Z338" s="394"/>
      <c r="AA338" s="394"/>
      <c r="AB338" s="394"/>
      <c r="AC338" s="394"/>
      <c r="AD338" s="394"/>
      <c r="AE338" s="394"/>
      <c r="AF338" s="394"/>
      <c r="AG338" s="394"/>
      <c r="AH338" s="394"/>
    </row>
    <row r="339" spans="1:34" ht="12.75" customHeight="1">
      <c r="A339" s="394"/>
      <c r="B339" s="394"/>
      <c r="C339" s="394"/>
      <c r="D339" s="394"/>
      <c r="E339" s="394"/>
      <c r="F339" s="394"/>
      <c r="G339" s="394"/>
      <c r="H339" s="394"/>
      <c r="I339" s="394"/>
      <c r="J339" s="394"/>
      <c r="K339" s="394"/>
      <c r="L339" s="394"/>
      <c r="M339" s="394"/>
      <c r="N339" s="394"/>
      <c r="O339" s="394"/>
      <c r="P339" s="394"/>
      <c r="Q339" s="394"/>
      <c r="R339" s="394"/>
      <c r="S339" s="394"/>
      <c r="T339" s="394"/>
      <c r="U339" s="394"/>
      <c r="V339" s="394"/>
      <c r="W339" s="394"/>
      <c r="X339" s="394"/>
      <c r="Y339" s="394"/>
      <c r="Z339" s="394"/>
      <c r="AA339" s="394"/>
      <c r="AB339" s="394"/>
      <c r="AC339" s="394"/>
      <c r="AD339" s="394"/>
      <c r="AE339" s="394"/>
      <c r="AF339" s="394"/>
      <c r="AG339" s="394"/>
      <c r="AH339" s="394"/>
    </row>
    <row r="340" spans="1:34" ht="12.75" customHeight="1">
      <c r="A340" s="394"/>
      <c r="B340" s="394"/>
      <c r="C340" s="394"/>
      <c r="D340" s="394"/>
      <c r="E340" s="394"/>
      <c r="F340" s="394"/>
      <c r="G340" s="394"/>
      <c r="H340" s="394"/>
      <c r="I340" s="394"/>
      <c r="J340" s="394"/>
      <c r="K340" s="394"/>
      <c r="L340" s="394"/>
      <c r="M340" s="394"/>
      <c r="N340" s="394"/>
      <c r="O340" s="394"/>
      <c r="P340" s="394"/>
      <c r="Q340" s="394"/>
      <c r="R340" s="394"/>
      <c r="S340" s="394"/>
      <c r="T340" s="394"/>
      <c r="U340" s="394"/>
      <c r="V340" s="394"/>
      <c r="W340" s="394"/>
      <c r="X340" s="394"/>
      <c r="Y340" s="394"/>
      <c r="Z340" s="394"/>
      <c r="AA340" s="394"/>
      <c r="AB340" s="394"/>
      <c r="AC340" s="394"/>
      <c r="AD340" s="394"/>
      <c r="AE340" s="394"/>
      <c r="AF340" s="394"/>
      <c r="AG340" s="394"/>
      <c r="AH340" s="394"/>
    </row>
    <row r="341" spans="1:34" ht="12.75" customHeight="1">
      <c r="A341" s="394"/>
      <c r="B341" s="394"/>
      <c r="C341" s="394"/>
      <c r="D341" s="394"/>
      <c r="E341" s="394"/>
      <c r="F341" s="394"/>
      <c r="G341" s="394"/>
      <c r="H341" s="394"/>
      <c r="I341" s="394"/>
      <c r="J341" s="394"/>
      <c r="K341" s="394"/>
      <c r="L341" s="394"/>
      <c r="M341" s="394"/>
      <c r="N341" s="394"/>
      <c r="O341" s="394"/>
      <c r="P341" s="394"/>
      <c r="Q341" s="394"/>
      <c r="R341" s="394"/>
      <c r="S341" s="394"/>
      <c r="T341" s="394"/>
      <c r="U341" s="394"/>
      <c r="V341" s="394"/>
      <c r="W341" s="394"/>
      <c r="X341" s="394"/>
      <c r="Y341" s="394"/>
      <c r="Z341" s="394"/>
      <c r="AA341" s="394"/>
      <c r="AB341" s="394"/>
      <c r="AC341" s="394"/>
      <c r="AD341" s="394"/>
      <c r="AE341" s="394"/>
      <c r="AF341" s="394"/>
      <c r="AG341" s="394"/>
      <c r="AH341" s="394"/>
    </row>
    <row r="342" spans="1:34" ht="12.75" customHeight="1">
      <c r="A342" s="394"/>
      <c r="B342" s="394"/>
      <c r="C342" s="394"/>
      <c r="D342" s="394"/>
      <c r="E342" s="394"/>
      <c r="F342" s="394"/>
      <c r="G342" s="394"/>
      <c r="H342" s="394"/>
      <c r="I342" s="394"/>
      <c r="J342" s="394"/>
      <c r="K342" s="394"/>
      <c r="L342" s="394"/>
      <c r="M342" s="394"/>
      <c r="N342" s="394"/>
      <c r="O342" s="394"/>
      <c r="P342" s="394"/>
      <c r="Q342" s="394"/>
      <c r="R342" s="394"/>
      <c r="S342" s="394"/>
      <c r="T342" s="394"/>
      <c r="U342" s="394"/>
      <c r="V342" s="394"/>
      <c r="W342" s="394"/>
      <c r="X342" s="394"/>
      <c r="Y342" s="394"/>
      <c r="Z342" s="394"/>
      <c r="AA342" s="394"/>
      <c r="AB342" s="394"/>
      <c r="AC342" s="394"/>
      <c r="AD342" s="394"/>
      <c r="AE342" s="394"/>
      <c r="AF342" s="394"/>
      <c r="AG342" s="394"/>
      <c r="AH342" s="394"/>
    </row>
    <row r="343" spans="1:34" ht="12.75" customHeight="1">
      <c r="A343" s="394"/>
      <c r="B343" s="394"/>
      <c r="C343" s="394"/>
      <c r="D343" s="394"/>
      <c r="E343" s="394"/>
      <c r="F343" s="394"/>
      <c r="G343" s="394"/>
      <c r="H343" s="394"/>
      <c r="I343" s="394"/>
      <c r="J343" s="394"/>
      <c r="K343" s="394"/>
      <c r="L343" s="394"/>
      <c r="M343" s="394"/>
      <c r="N343" s="394"/>
      <c r="O343" s="394"/>
      <c r="P343" s="394"/>
      <c r="Q343" s="394"/>
      <c r="R343" s="394"/>
      <c r="S343" s="394"/>
      <c r="T343" s="394"/>
      <c r="U343" s="394"/>
      <c r="V343" s="394"/>
      <c r="W343" s="394"/>
      <c r="X343" s="394"/>
      <c r="Y343" s="394"/>
      <c r="Z343" s="394"/>
      <c r="AA343" s="394"/>
      <c r="AB343" s="394"/>
      <c r="AC343" s="394"/>
      <c r="AD343" s="394"/>
      <c r="AE343" s="394"/>
      <c r="AF343" s="394"/>
      <c r="AG343" s="394"/>
      <c r="AH343" s="394"/>
    </row>
    <row r="344" spans="1:34" ht="12.75" customHeight="1">
      <c r="A344" s="394"/>
      <c r="B344" s="394"/>
      <c r="C344" s="394"/>
      <c r="D344" s="394"/>
      <c r="E344" s="394"/>
      <c r="F344" s="394"/>
      <c r="G344" s="394"/>
      <c r="H344" s="394"/>
      <c r="I344" s="394"/>
      <c r="J344" s="394"/>
      <c r="K344" s="394"/>
      <c r="L344" s="394"/>
      <c r="M344" s="394"/>
      <c r="N344" s="394"/>
      <c r="O344" s="394"/>
      <c r="P344" s="394"/>
      <c r="Q344" s="394"/>
      <c r="R344" s="394"/>
      <c r="S344" s="394"/>
      <c r="T344" s="394"/>
      <c r="U344" s="394"/>
      <c r="V344" s="394"/>
      <c r="W344" s="394"/>
      <c r="X344" s="394"/>
      <c r="Y344" s="394"/>
      <c r="Z344" s="394"/>
      <c r="AA344" s="394"/>
      <c r="AB344" s="394"/>
      <c r="AC344" s="394"/>
      <c r="AD344" s="394"/>
      <c r="AE344" s="394"/>
      <c r="AF344" s="394"/>
      <c r="AG344" s="394"/>
      <c r="AH344" s="394"/>
    </row>
    <row r="345" spans="1:34" ht="12.75" customHeight="1">
      <c r="A345" s="394"/>
      <c r="B345" s="394"/>
      <c r="C345" s="394"/>
      <c r="D345" s="394"/>
      <c r="E345" s="394"/>
      <c r="F345" s="394"/>
      <c r="G345" s="394"/>
      <c r="H345" s="394"/>
      <c r="I345" s="394"/>
      <c r="J345" s="394"/>
      <c r="K345" s="394"/>
      <c r="L345" s="394"/>
      <c r="M345" s="394"/>
      <c r="N345" s="394"/>
      <c r="O345" s="394"/>
      <c r="P345" s="394"/>
      <c r="Q345" s="394"/>
      <c r="R345" s="394"/>
      <c r="S345" s="394"/>
      <c r="T345" s="394"/>
      <c r="U345" s="394"/>
      <c r="V345" s="394"/>
      <c r="W345" s="394"/>
      <c r="X345" s="394"/>
      <c r="Y345" s="394"/>
      <c r="Z345" s="394"/>
      <c r="AA345" s="394"/>
      <c r="AB345" s="394"/>
      <c r="AC345" s="394"/>
      <c r="AD345" s="394"/>
      <c r="AE345" s="394"/>
      <c r="AF345" s="394"/>
      <c r="AG345" s="394"/>
      <c r="AH345" s="394"/>
    </row>
    <row r="346" spans="1:34" ht="12.75" customHeight="1">
      <c r="A346" s="394"/>
      <c r="B346" s="394"/>
      <c r="C346" s="394"/>
      <c r="D346" s="394"/>
      <c r="E346" s="394"/>
      <c r="F346" s="394"/>
      <c r="G346" s="394"/>
      <c r="H346" s="394"/>
      <c r="I346" s="394"/>
      <c r="J346" s="394"/>
      <c r="K346" s="394"/>
      <c r="L346" s="394"/>
      <c r="M346" s="394"/>
      <c r="N346" s="394"/>
      <c r="O346" s="394"/>
      <c r="P346" s="394"/>
      <c r="Q346" s="394"/>
      <c r="R346" s="394"/>
      <c r="S346" s="394"/>
      <c r="T346" s="394"/>
      <c r="U346" s="394"/>
      <c r="V346" s="394"/>
      <c r="W346" s="394"/>
      <c r="X346" s="394"/>
      <c r="Y346" s="394"/>
      <c r="Z346" s="394"/>
      <c r="AA346" s="394"/>
      <c r="AB346" s="394"/>
      <c r="AC346" s="394"/>
      <c r="AD346" s="394"/>
      <c r="AE346" s="394"/>
      <c r="AF346" s="394"/>
      <c r="AG346" s="394"/>
      <c r="AH346" s="394"/>
    </row>
    <row r="347" spans="1:34" ht="12.75" customHeight="1">
      <c r="A347" s="394"/>
      <c r="B347" s="394"/>
      <c r="C347" s="394"/>
      <c r="D347" s="394"/>
      <c r="E347" s="394"/>
      <c r="F347" s="394"/>
      <c r="G347" s="394"/>
      <c r="H347" s="394"/>
      <c r="I347" s="394"/>
      <c r="J347" s="394"/>
      <c r="K347" s="394"/>
      <c r="L347" s="394"/>
      <c r="M347" s="394"/>
      <c r="N347" s="394"/>
      <c r="O347" s="394"/>
      <c r="P347" s="394"/>
      <c r="Q347" s="394"/>
      <c r="R347" s="394"/>
      <c r="S347" s="394"/>
      <c r="T347" s="394"/>
      <c r="U347" s="394"/>
      <c r="V347" s="394"/>
      <c r="W347" s="394"/>
      <c r="X347" s="394"/>
      <c r="Y347" s="394"/>
      <c r="Z347" s="394"/>
      <c r="AA347" s="394"/>
      <c r="AB347" s="394"/>
      <c r="AC347" s="394"/>
      <c r="AD347" s="394"/>
      <c r="AE347" s="394"/>
      <c r="AF347" s="394"/>
      <c r="AG347" s="394"/>
      <c r="AH347" s="394"/>
    </row>
    <row r="348" spans="1:34" ht="12.75" customHeight="1">
      <c r="A348" s="394"/>
      <c r="B348" s="394"/>
      <c r="C348" s="394"/>
      <c r="D348" s="394"/>
      <c r="E348" s="394"/>
      <c r="F348" s="394"/>
      <c r="G348" s="394"/>
      <c r="H348" s="394"/>
      <c r="I348" s="394"/>
      <c r="J348" s="394"/>
      <c r="K348" s="394"/>
      <c r="L348" s="394"/>
      <c r="M348" s="394"/>
      <c r="N348" s="394"/>
      <c r="O348" s="394"/>
      <c r="P348" s="394"/>
      <c r="Q348" s="394"/>
      <c r="R348" s="394"/>
      <c r="S348" s="394"/>
      <c r="T348" s="394"/>
      <c r="U348" s="394"/>
      <c r="V348" s="394"/>
      <c r="W348" s="394"/>
      <c r="X348" s="394"/>
      <c r="Y348" s="394"/>
      <c r="Z348" s="394"/>
      <c r="AA348" s="394"/>
      <c r="AB348" s="394"/>
      <c r="AC348" s="394"/>
      <c r="AD348" s="394"/>
      <c r="AE348" s="394"/>
      <c r="AF348" s="394"/>
      <c r="AG348" s="394"/>
      <c r="AH348" s="394"/>
    </row>
    <row r="349" spans="1:34" ht="12.75" customHeight="1">
      <c r="A349" s="394"/>
      <c r="B349" s="394"/>
      <c r="C349" s="394"/>
      <c r="D349" s="394"/>
      <c r="E349" s="394"/>
      <c r="F349" s="394"/>
      <c r="G349" s="394"/>
      <c r="H349" s="394"/>
      <c r="I349" s="394"/>
      <c r="J349" s="394"/>
      <c r="K349" s="394"/>
      <c r="L349" s="394"/>
      <c r="M349" s="394"/>
      <c r="N349" s="394"/>
      <c r="O349" s="394"/>
      <c r="P349" s="394"/>
      <c r="Q349" s="394"/>
      <c r="R349" s="394"/>
      <c r="S349" s="394"/>
      <c r="T349" s="394"/>
      <c r="U349" s="394"/>
      <c r="V349" s="394"/>
      <c r="W349" s="394"/>
      <c r="X349" s="394"/>
      <c r="Y349" s="394"/>
      <c r="Z349" s="394"/>
      <c r="AA349" s="394"/>
      <c r="AB349" s="394"/>
      <c r="AC349" s="394"/>
      <c r="AD349" s="394"/>
      <c r="AE349" s="394"/>
      <c r="AF349" s="394"/>
      <c r="AG349" s="394"/>
      <c r="AH349" s="394"/>
    </row>
    <row r="350" spans="1:34" ht="12.75" customHeight="1">
      <c r="A350" s="394"/>
      <c r="B350" s="394"/>
      <c r="C350" s="394"/>
      <c r="D350" s="394"/>
      <c r="E350" s="394"/>
      <c r="F350" s="394"/>
      <c r="G350" s="394"/>
      <c r="H350" s="394"/>
      <c r="I350" s="394"/>
      <c r="J350" s="394"/>
      <c r="K350" s="394"/>
      <c r="L350" s="394"/>
      <c r="M350" s="394"/>
      <c r="N350" s="394"/>
      <c r="O350" s="394"/>
      <c r="P350" s="394"/>
      <c r="Q350" s="394"/>
      <c r="R350" s="394"/>
      <c r="S350" s="394"/>
      <c r="T350" s="394"/>
      <c r="U350" s="394"/>
      <c r="V350" s="394"/>
      <c r="W350" s="394"/>
      <c r="X350" s="394"/>
      <c r="Y350" s="394"/>
      <c r="Z350" s="394"/>
      <c r="AA350" s="394"/>
      <c r="AB350" s="394"/>
      <c r="AC350" s="394"/>
      <c r="AD350" s="394"/>
      <c r="AE350" s="394"/>
      <c r="AF350" s="394"/>
      <c r="AG350" s="394"/>
      <c r="AH350" s="394"/>
    </row>
    <row r="351" spans="1:34" ht="12.75" customHeight="1">
      <c r="A351" s="394"/>
      <c r="B351" s="394"/>
      <c r="C351" s="394"/>
      <c r="D351" s="394"/>
      <c r="E351" s="394"/>
      <c r="F351" s="394"/>
      <c r="G351" s="394"/>
      <c r="H351" s="394"/>
      <c r="I351" s="394"/>
      <c r="J351" s="394"/>
      <c r="K351" s="394"/>
      <c r="L351" s="394"/>
      <c r="M351" s="394"/>
      <c r="N351" s="394"/>
      <c r="O351" s="394"/>
      <c r="P351" s="394"/>
      <c r="Q351" s="394"/>
      <c r="R351" s="394"/>
      <c r="S351" s="394"/>
      <c r="T351" s="394"/>
      <c r="U351" s="394"/>
      <c r="V351" s="394"/>
      <c r="W351" s="394"/>
      <c r="X351" s="394"/>
      <c r="Y351" s="394"/>
      <c r="Z351" s="394"/>
      <c r="AA351" s="394"/>
      <c r="AB351" s="394"/>
      <c r="AC351" s="394"/>
      <c r="AD351" s="394"/>
      <c r="AE351" s="394"/>
      <c r="AF351" s="394"/>
      <c r="AG351" s="394"/>
      <c r="AH351" s="394"/>
    </row>
    <row r="352" spans="1:34" ht="12.75" customHeight="1">
      <c r="A352" s="394"/>
      <c r="B352" s="394"/>
      <c r="C352" s="394"/>
      <c r="D352" s="394"/>
      <c r="E352" s="394"/>
      <c r="F352" s="394"/>
      <c r="G352" s="394"/>
      <c r="H352" s="394"/>
      <c r="I352" s="394"/>
      <c r="J352" s="394"/>
      <c r="K352" s="394"/>
      <c r="L352" s="394"/>
      <c r="M352" s="394"/>
      <c r="N352" s="394"/>
      <c r="O352" s="394"/>
      <c r="P352" s="394"/>
      <c r="Q352" s="394"/>
      <c r="R352" s="394"/>
      <c r="S352" s="394"/>
      <c r="T352" s="394"/>
      <c r="U352" s="394"/>
      <c r="V352" s="394"/>
      <c r="W352" s="394"/>
      <c r="X352" s="394"/>
      <c r="Y352" s="394"/>
      <c r="Z352" s="394"/>
      <c r="AA352" s="394"/>
      <c r="AB352" s="394"/>
      <c r="AC352" s="394"/>
      <c r="AD352" s="394"/>
      <c r="AE352" s="394"/>
      <c r="AF352" s="394"/>
      <c r="AG352" s="394"/>
      <c r="AH352" s="394"/>
    </row>
    <row r="353" spans="1:34" ht="12.75" customHeight="1">
      <c r="A353" s="394"/>
      <c r="B353" s="394"/>
      <c r="C353" s="394"/>
      <c r="D353" s="394"/>
      <c r="E353" s="394"/>
      <c r="F353" s="394"/>
      <c r="G353" s="394"/>
      <c r="H353" s="394"/>
      <c r="I353" s="394"/>
      <c r="J353" s="394"/>
      <c r="K353" s="394"/>
      <c r="L353" s="394"/>
      <c r="M353" s="394"/>
      <c r="N353" s="394"/>
      <c r="O353" s="394"/>
      <c r="P353" s="394"/>
      <c r="Q353" s="394"/>
      <c r="R353" s="394"/>
      <c r="S353" s="394"/>
      <c r="T353" s="394"/>
      <c r="U353" s="394"/>
      <c r="V353" s="394"/>
      <c r="W353" s="394"/>
      <c r="X353" s="394"/>
      <c r="Y353" s="394"/>
      <c r="Z353" s="394"/>
      <c r="AA353" s="394"/>
      <c r="AB353" s="394"/>
      <c r="AC353" s="394"/>
      <c r="AD353" s="394"/>
      <c r="AE353" s="394"/>
      <c r="AF353" s="394"/>
      <c r="AG353" s="394"/>
      <c r="AH353" s="394"/>
    </row>
    <row r="354" spans="1:34" ht="12.75" customHeight="1">
      <c r="A354" s="394"/>
      <c r="B354" s="394"/>
      <c r="C354" s="394"/>
      <c r="D354" s="394"/>
      <c r="E354" s="394"/>
      <c r="F354" s="394"/>
      <c r="G354" s="394"/>
      <c r="H354" s="394"/>
      <c r="I354" s="394"/>
      <c r="J354" s="394"/>
      <c r="K354" s="394"/>
      <c r="L354" s="394"/>
      <c r="M354" s="394"/>
      <c r="N354" s="394"/>
      <c r="O354" s="394"/>
      <c r="P354" s="394"/>
      <c r="Q354" s="394"/>
      <c r="R354" s="394"/>
      <c r="S354" s="394"/>
      <c r="T354" s="394"/>
      <c r="U354" s="394"/>
      <c r="V354" s="394"/>
      <c r="W354" s="394"/>
      <c r="X354" s="394"/>
      <c r="Y354" s="394"/>
      <c r="Z354" s="394"/>
      <c r="AA354" s="394"/>
      <c r="AB354" s="394"/>
      <c r="AC354" s="394"/>
      <c r="AD354" s="394"/>
      <c r="AE354" s="394"/>
      <c r="AF354" s="394"/>
      <c r="AG354" s="394"/>
      <c r="AH354" s="394"/>
    </row>
    <row r="355" spans="1:34" ht="12.75" customHeight="1">
      <c r="A355" s="394"/>
      <c r="B355" s="394"/>
      <c r="C355" s="394"/>
      <c r="D355" s="394"/>
      <c r="E355" s="394"/>
      <c r="F355" s="394"/>
      <c r="G355" s="394"/>
      <c r="H355" s="394"/>
      <c r="I355" s="394"/>
      <c r="J355" s="394"/>
      <c r="K355" s="394"/>
      <c r="L355" s="394"/>
      <c r="M355" s="394"/>
      <c r="N355" s="394"/>
      <c r="O355" s="394"/>
      <c r="P355" s="394"/>
      <c r="Q355" s="394"/>
      <c r="R355" s="394"/>
      <c r="S355" s="394"/>
      <c r="T355" s="394"/>
      <c r="U355" s="394"/>
      <c r="V355" s="394"/>
      <c r="W355" s="394"/>
      <c r="X355" s="394"/>
      <c r="Y355" s="394"/>
      <c r="Z355" s="394"/>
      <c r="AA355" s="394"/>
      <c r="AB355" s="394"/>
      <c r="AC355" s="394"/>
      <c r="AD355" s="394"/>
      <c r="AE355" s="394"/>
      <c r="AF355" s="394"/>
      <c r="AG355" s="394"/>
      <c r="AH355" s="394"/>
    </row>
    <row r="356" spans="1:34" ht="12.75" customHeight="1">
      <c r="A356" s="394"/>
      <c r="B356" s="394"/>
      <c r="C356" s="394"/>
      <c r="D356" s="394"/>
      <c r="E356" s="394"/>
      <c r="F356" s="394"/>
      <c r="G356" s="394"/>
      <c r="H356" s="394"/>
      <c r="I356" s="394"/>
      <c r="J356" s="394"/>
      <c r="K356" s="394"/>
      <c r="L356" s="394"/>
      <c r="M356" s="394"/>
      <c r="N356" s="394"/>
      <c r="O356" s="394"/>
      <c r="P356" s="394"/>
      <c r="Q356" s="394"/>
      <c r="R356" s="394"/>
      <c r="S356" s="394"/>
      <c r="T356" s="394"/>
      <c r="U356" s="394"/>
      <c r="V356" s="394"/>
      <c r="W356" s="394"/>
      <c r="X356" s="394"/>
      <c r="Y356" s="394"/>
      <c r="Z356" s="394"/>
      <c r="AA356" s="394"/>
      <c r="AB356" s="394"/>
      <c r="AC356" s="394"/>
      <c r="AD356" s="394"/>
      <c r="AE356" s="394"/>
      <c r="AF356" s="394"/>
      <c r="AG356" s="394"/>
      <c r="AH356" s="394"/>
    </row>
    <row r="357" spans="1:34" ht="12.75" customHeight="1">
      <c r="A357" s="394"/>
      <c r="B357" s="394"/>
      <c r="C357" s="394"/>
      <c r="D357" s="394"/>
      <c r="E357" s="394"/>
      <c r="F357" s="394"/>
      <c r="G357" s="394"/>
      <c r="H357" s="394"/>
      <c r="I357" s="394"/>
      <c r="J357" s="394"/>
      <c r="K357" s="394"/>
      <c r="L357" s="394"/>
      <c r="M357" s="394"/>
      <c r="N357" s="394"/>
      <c r="O357" s="394"/>
      <c r="P357" s="394"/>
      <c r="Q357" s="394"/>
      <c r="R357" s="394"/>
      <c r="S357" s="394"/>
      <c r="T357" s="394"/>
      <c r="U357" s="394"/>
      <c r="V357" s="394"/>
      <c r="W357" s="394"/>
      <c r="X357" s="394"/>
      <c r="Y357" s="394"/>
      <c r="Z357" s="394"/>
      <c r="AA357" s="394"/>
      <c r="AB357" s="394"/>
      <c r="AC357" s="394"/>
      <c r="AD357" s="394"/>
      <c r="AE357" s="394"/>
      <c r="AF357" s="394"/>
      <c r="AG357" s="394"/>
      <c r="AH357" s="394"/>
    </row>
    <row r="358" spans="1:34" ht="12.75" customHeight="1">
      <c r="A358" s="394"/>
      <c r="B358" s="394"/>
      <c r="C358" s="394"/>
      <c r="D358" s="394"/>
      <c r="E358" s="394"/>
      <c r="F358" s="394"/>
      <c r="G358" s="394"/>
      <c r="H358" s="394"/>
      <c r="I358" s="394"/>
      <c r="J358" s="394"/>
      <c r="K358" s="394"/>
      <c r="L358" s="394"/>
      <c r="M358" s="394"/>
      <c r="N358" s="394"/>
      <c r="O358" s="394"/>
      <c r="P358" s="394"/>
      <c r="Q358" s="394"/>
      <c r="R358" s="394"/>
      <c r="S358" s="394"/>
      <c r="T358" s="394"/>
      <c r="U358" s="394"/>
      <c r="V358" s="394"/>
      <c r="W358" s="394"/>
      <c r="X358" s="394"/>
      <c r="Y358" s="394"/>
      <c r="Z358" s="394"/>
      <c r="AA358" s="394"/>
      <c r="AB358" s="394"/>
      <c r="AC358" s="394"/>
      <c r="AD358" s="394"/>
      <c r="AE358" s="394"/>
      <c r="AF358" s="394"/>
      <c r="AG358" s="394"/>
      <c r="AH358" s="394"/>
    </row>
    <row r="359" spans="1:34" ht="12.75" customHeight="1">
      <c r="A359" s="394"/>
      <c r="B359" s="394"/>
      <c r="C359" s="394"/>
      <c r="D359" s="394"/>
      <c r="E359" s="394"/>
      <c r="F359" s="394"/>
      <c r="G359" s="394"/>
      <c r="H359" s="394"/>
      <c r="I359" s="394"/>
      <c r="J359" s="394"/>
      <c r="K359" s="394"/>
      <c r="L359" s="394"/>
      <c r="M359" s="394"/>
      <c r="N359" s="394"/>
      <c r="O359" s="394"/>
      <c r="P359" s="394"/>
      <c r="Q359" s="394"/>
      <c r="R359" s="394"/>
      <c r="S359" s="394"/>
      <c r="T359" s="394"/>
      <c r="U359" s="394"/>
      <c r="V359" s="394"/>
      <c r="W359" s="394"/>
      <c r="X359" s="394"/>
      <c r="Y359" s="394"/>
      <c r="Z359" s="394"/>
      <c r="AA359" s="394"/>
      <c r="AB359" s="394"/>
      <c r="AC359" s="394"/>
      <c r="AD359" s="394"/>
      <c r="AE359" s="394"/>
      <c r="AF359" s="394"/>
      <c r="AG359" s="394"/>
      <c r="AH359" s="394"/>
    </row>
    <row r="360" spans="1:34" ht="12.75" customHeight="1">
      <c r="A360" s="394"/>
      <c r="B360" s="394"/>
      <c r="C360" s="394"/>
      <c r="D360" s="394"/>
      <c r="E360" s="394"/>
      <c r="F360" s="394"/>
      <c r="G360" s="394"/>
      <c r="H360" s="394"/>
      <c r="I360" s="394"/>
      <c r="J360" s="394"/>
      <c r="K360" s="394"/>
      <c r="L360" s="394"/>
      <c r="M360" s="394"/>
      <c r="N360" s="394"/>
      <c r="O360" s="394"/>
      <c r="P360" s="394"/>
      <c r="Q360" s="394"/>
      <c r="R360" s="394"/>
      <c r="S360" s="394"/>
      <c r="T360" s="394"/>
      <c r="U360" s="394"/>
      <c r="V360" s="394"/>
      <c r="W360" s="394"/>
      <c r="X360" s="394"/>
      <c r="Y360" s="394"/>
      <c r="Z360" s="394"/>
      <c r="AA360" s="394"/>
      <c r="AB360" s="394"/>
      <c r="AC360" s="394"/>
      <c r="AD360" s="394"/>
      <c r="AE360" s="394"/>
      <c r="AF360" s="394"/>
      <c r="AG360" s="394"/>
      <c r="AH360" s="394"/>
    </row>
    <row r="361" spans="1:34" ht="12.75" customHeight="1">
      <c r="A361" s="394"/>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row>
    <row r="362" spans="1:34" ht="12.75" customHeight="1">
      <c r="A362" s="394"/>
      <c r="B362" s="394"/>
      <c r="C362" s="394"/>
      <c r="D362" s="394"/>
      <c r="E362" s="394"/>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row>
    <row r="363" spans="1:34" ht="12.75" customHeight="1">
      <c r="A363" s="394"/>
      <c r="B363" s="394"/>
      <c r="C363" s="394"/>
      <c r="D363" s="394"/>
      <c r="E363" s="394"/>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row>
    <row r="364" spans="1:34" ht="12.75" customHeight="1">
      <c r="A364" s="394"/>
      <c r="B364" s="394"/>
      <c r="C364" s="394"/>
      <c r="D364" s="394"/>
      <c r="E364" s="394"/>
      <c r="F364" s="394"/>
      <c r="G364" s="394"/>
      <c r="H364" s="394"/>
      <c r="I364" s="394"/>
      <c r="J364" s="394"/>
      <c r="K364" s="394"/>
      <c r="L364" s="394"/>
      <c r="M364" s="394"/>
      <c r="N364" s="394"/>
      <c r="O364" s="394"/>
      <c r="P364" s="394"/>
      <c r="Q364" s="394"/>
      <c r="R364" s="394"/>
      <c r="S364" s="394"/>
      <c r="T364" s="394"/>
      <c r="U364" s="394"/>
      <c r="V364" s="394"/>
      <c r="W364" s="394"/>
      <c r="X364" s="394"/>
      <c r="Y364" s="394"/>
      <c r="Z364" s="394"/>
      <c r="AA364" s="394"/>
      <c r="AB364" s="394"/>
      <c r="AC364" s="394"/>
      <c r="AD364" s="394"/>
      <c r="AE364" s="394"/>
      <c r="AF364" s="394"/>
      <c r="AG364" s="394"/>
      <c r="AH364" s="394"/>
    </row>
    <row r="365" spans="1:34" ht="12.75" customHeight="1">
      <c r="A365" s="394"/>
      <c r="B365" s="394"/>
      <c r="C365" s="394"/>
      <c r="D365" s="394"/>
      <c r="E365" s="394"/>
      <c r="F365" s="394"/>
      <c r="G365" s="394"/>
      <c r="H365" s="394"/>
      <c r="I365" s="394"/>
      <c r="J365" s="394"/>
      <c r="K365" s="394"/>
      <c r="L365" s="394"/>
      <c r="M365" s="394"/>
      <c r="N365" s="394"/>
      <c r="O365" s="394"/>
      <c r="P365" s="394"/>
      <c r="Q365" s="394"/>
      <c r="R365" s="394"/>
      <c r="S365" s="394"/>
      <c r="T365" s="394"/>
      <c r="U365" s="394"/>
      <c r="V365" s="394"/>
      <c r="W365" s="394"/>
      <c r="X365" s="394"/>
      <c r="Y365" s="394"/>
      <c r="Z365" s="394"/>
      <c r="AA365" s="394"/>
      <c r="AB365" s="394"/>
      <c r="AC365" s="394"/>
      <c r="AD365" s="394"/>
      <c r="AE365" s="394"/>
      <c r="AF365" s="394"/>
      <c r="AG365" s="394"/>
      <c r="AH365" s="394"/>
    </row>
    <row r="366" spans="1:34" ht="12.75" customHeight="1">
      <c r="A366" s="394"/>
      <c r="B366" s="394"/>
      <c r="C366" s="394"/>
      <c r="D366" s="394"/>
      <c r="E366" s="394"/>
      <c r="F366" s="394"/>
      <c r="G366" s="394"/>
      <c r="H366" s="394"/>
      <c r="I366" s="394"/>
      <c r="J366" s="394"/>
      <c r="K366" s="394"/>
      <c r="L366" s="394"/>
      <c r="M366" s="394"/>
      <c r="N366" s="394"/>
      <c r="O366" s="394"/>
      <c r="P366" s="394"/>
      <c r="Q366" s="394"/>
      <c r="R366" s="394"/>
      <c r="S366" s="394"/>
      <c r="T366" s="394"/>
      <c r="U366" s="394"/>
      <c r="V366" s="394"/>
      <c r="W366" s="394"/>
      <c r="X366" s="394"/>
      <c r="Y366" s="394"/>
      <c r="Z366" s="394"/>
      <c r="AA366" s="394"/>
      <c r="AB366" s="394"/>
      <c r="AC366" s="394"/>
      <c r="AD366" s="394"/>
      <c r="AE366" s="394"/>
      <c r="AF366" s="394"/>
      <c r="AG366" s="394"/>
      <c r="AH366" s="394"/>
    </row>
    <row r="367" spans="1:34" ht="12.75" customHeight="1">
      <c r="A367" s="394"/>
      <c r="B367" s="394"/>
      <c r="C367" s="394"/>
      <c r="D367" s="394"/>
      <c r="E367" s="394"/>
      <c r="F367" s="394"/>
      <c r="G367" s="394"/>
      <c r="H367" s="394"/>
      <c r="I367" s="394"/>
      <c r="J367" s="394"/>
      <c r="K367" s="394"/>
      <c r="L367" s="394"/>
      <c r="M367" s="394"/>
      <c r="N367" s="394"/>
      <c r="O367" s="394"/>
      <c r="P367" s="394"/>
      <c r="Q367" s="394"/>
      <c r="R367" s="394"/>
      <c r="S367" s="394"/>
      <c r="T367" s="394"/>
      <c r="U367" s="394"/>
      <c r="V367" s="394"/>
      <c r="W367" s="394"/>
      <c r="X367" s="394"/>
      <c r="Y367" s="394"/>
      <c r="Z367" s="394"/>
      <c r="AA367" s="394"/>
      <c r="AB367" s="394"/>
      <c r="AC367" s="394"/>
      <c r="AD367" s="394"/>
      <c r="AE367" s="394"/>
      <c r="AF367" s="394"/>
      <c r="AG367" s="394"/>
      <c r="AH367" s="394"/>
    </row>
    <row r="368" spans="1:34" ht="12.75" customHeight="1">
      <c r="A368" s="394"/>
      <c r="B368" s="394"/>
      <c r="C368" s="394"/>
      <c r="D368" s="394"/>
      <c r="E368" s="394"/>
      <c r="F368" s="394"/>
      <c r="G368" s="394"/>
      <c r="H368" s="394"/>
      <c r="I368" s="394"/>
      <c r="J368" s="394"/>
      <c r="K368" s="394"/>
      <c r="L368" s="394"/>
      <c r="M368" s="394"/>
      <c r="N368" s="394"/>
      <c r="O368" s="394"/>
      <c r="P368" s="394"/>
      <c r="Q368" s="394"/>
      <c r="R368" s="394"/>
      <c r="S368" s="394"/>
      <c r="T368" s="394"/>
      <c r="U368" s="394"/>
      <c r="V368" s="394"/>
      <c r="W368" s="394"/>
      <c r="X368" s="394"/>
      <c r="Y368" s="394"/>
      <c r="Z368" s="394"/>
      <c r="AA368" s="394"/>
      <c r="AB368" s="394"/>
      <c r="AC368" s="394"/>
      <c r="AD368" s="394"/>
      <c r="AE368" s="394"/>
      <c r="AF368" s="394"/>
      <c r="AG368" s="394"/>
      <c r="AH368" s="394"/>
    </row>
    <row r="369" spans="1:34" ht="12.75" customHeight="1">
      <c r="A369" s="394"/>
      <c r="B369" s="394"/>
      <c r="C369" s="394"/>
      <c r="D369" s="394"/>
      <c r="E369" s="394"/>
      <c r="F369" s="394"/>
      <c r="G369" s="394"/>
      <c r="H369" s="394"/>
      <c r="I369" s="394"/>
      <c r="J369" s="394"/>
      <c r="K369" s="394"/>
      <c r="L369" s="394"/>
      <c r="M369" s="394"/>
      <c r="N369" s="394"/>
      <c r="O369" s="394"/>
      <c r="P369" s="394"/>
      <c r="Q369" s="394"/>
      <c r="R369" s="394"/>
      <c r="S369" s="394"/>
      <c r="T369" s="394"/>
      <c r="U369" s="394"/>
      <c r="V369" s="394"/>
      <c r="W369" s="394"/>
      <c r="X369" s="394"/>
      <c r="Y369" s="394"/>
      <c r="Z369" s="394"/>
      <c r="AA369" s="394"/>
      <c r="AB369" s="394"/>
      <c r="AC369" s="394"/>
      <c r="AD369" s="394"/>
      <c r="AE369" s="394"/>
      <c r="AF369" s="394"/>
      <c r="AG369" s="394"/>
      <c r="AH369" s="394"/>
    </row>
    <row r="370" spans="1:34" ht="12.75" customHeight="1">
      <c r="A370" s="394"/>
      <c r="B370" s="394"/>
      <c r="C370" s="394"/>
      <c r="D370" s="394"/>
      <c r="E370" s="394"/>
      <c r="F370" s="394"/>
      <c r="G370" s="394"/>
      <c r="H370" s="394"/>
      <c r="I370" s="394"/>
      <c r="J370" s="394"/>
      <c r="K370" s="394"/>
      <c r="L370" s="394"/>
      <c r="M370" s="394"/>
      <c r="N370" s="394"/>
      <c r="O370" s="394"/>
      <c r="P370" s="394"/>
      <c r="Q370" s="394"/>
      <c r="R370" s="394"/>
      <c r="S370" s="394"/>
      <c r="T370" s="394"/>
      <c r="U370" s="394"/>
      <c r="V370" s="394"/>
      <c r="W370" s="394"/>
      <c r="X370" s="394"/>
      <c r="Y370" s="394"/>
      <c r="Z370" s="394"/>
      <c r="AA370" s="394"/>
      <c r="AB370" s="394"/>
      <c r="AC370" s="394"/>
      <c r="AD370" s="394"/>
      <c r="AE370" s="394"/>
      <c r="AF370" s="394"/>
      <c r="AG370" s="394"/>
      <c r="AH370" s="394"/>
    </row>
    <row r="371" spans="1:34" ht="12.75" customHeight="1">
      <c r="A371" s="394"/>
      <c r="B371" s="394"/>
      <c r="C371" s="394"/>
      <c r="D371" s="394"/>
      <c r="E371" s="394"/>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row>
    <row r="372" spans="1:34" ht="12.75" customHeight="1">
      <c r="A372" s="394"/>
      <c r="B372" s="394"/>
      <c r="C372" s="394"/>
      <c r="D372" s="394"/>
      <c r="E372" s="394"/>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row>
    <row r="373" spans="1:34" ht="12.75" customHeight="1">
      <c r="A373" s="394"/>
      <c r="B373" s="394"/>
      <c r="C373" s="394"/>
      <c r="D373" s="394"/>
      <c r="E373" s="394"/>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row>
    <row r="374" spans="1:34" ht="12.75" customHeight="1">
      <c r="A374" s="394"/>
      <c r="B374" s="394"/>
      <c r="C374" s="394"/>
      <c r="D374" s="394"/>
      <c r="E374" s="394"/>
      <c r="F374" s="394"/>
      <c r="G374" s="394"/>
      <c r="H374" s="394"/>
      <c r="I374" s="394"/>
      <c r="J374" s="394"/>
      <c r="K374" s="394"/>
      <c r="L374" s="394"/>
      <c r="M374" s="394"/>
      <c r="N374" s="394"/>
      <c r="O374" s="394"/>
      <c r="P374" s="394"/>
      <c r="Q374" s="394"/>
      <c r="R374" s="394"/>
      <c r="S374" s="394"/>
      <c r="T374" s="394"/>
      <c r="U374" s="394"/>
      <c r="V374" s="394"/>
      <c r="W374" s="394"/>
      <c r="X374" s="394"/>
      <c r="Y374" s="394"/>
      <c r="Z374" s="394"/>
      <c r="AA374" s="394"/>
      <c r="AB374" s="394"/>
      <c r="AC374" s="394"/>
      <c r="AD374" s="394"/>
      <c r="AE374" s="394"/>
      <c r="AF374" s="394"/>
      <c r="AG374" s="394"/>
      <c r="AH374" s="394"/>
    </row>
    <row r="375" spans="1:34" ht="12.75" customHeight="1">
      <c r="A375" s="394"/>
      <c r="B375" s="394"/>
      <c r="C375" s="394"/>
      <c r="D375" s="394"/>
      <c r="E375" s="394"/>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row>
    <row r="376" spans="1:34" ht="12.75" customHeight="1">
      <c r="A376" s="394"/>
      <c r="B376" s="394"/>
      <c r="C376" s="394"/>
      <c r="D376" s="394"/>
      <c r="E376" s="394"/>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row>
    <row r="377" spans="1:34" ht="12.75" customHeight="1">
      <c r="A377" s="394"/>
      <c r="B377" s="394"/>
      <c r="C377" s="394"/>
      <c r="D377" s="394"/>
      <c r="E377" s="394"/>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row>
    <row r="378" spans="1:34" ht="12.75" customHeight="1">
      <c r="A378" s="394"/>
      <c r="B378" s="394"/>
      <c r="C378" s="394"/>
      <c r="D378" s="394"/>
      <c r="E378" s="394"/>
      <c r="F378" s="394"/>
      <c r="G378" s="394"/>
      <c r="H378" s="394"/>
      <c r="I378" s="394"/>
      <c r="J378" s="394"/>
      <c r="K378" s="394"/>
      <c r="L378" s="394"/>
      <c r="M378" s="394"/>
      <c r="N378" s="394"/>
      <c r="O378" s="394"/>
      <c r="P378" s="394"/>
      <c r="Q378" s="394"/>
      <c r="R378" s="394"/>
      <c r="S378" s="394"/>
      <c r="T378" s="394"/>
      <c r="U378" s="394"/>
      <c r="V378" s="394"/>
      <c r="W378" s="394"/>
      <c r="X378" s="394"/>
      <c r="Y378" s="394"/>
      <c r="Z378" s="394"/>
      <c r="AA378" s="394"/>
      <c r="AB378" s="394"/>
      <c r="AC378" s="394"/>
      <c r="AD378" s="394"/>
      <c r="AE378" s="394"/>
      <c r="AF378" s="394"/>
      <c r="AG378" s="394"/>
      <c r="AH378" s="394"/>
    </row>
    <row r="379" spans="1:34" ht="12.75" customHeight="1">
      <c r="A379" s="394"/>
      <c r="B379" s="394"/>
      <c r="C379" s="394"/>
      <c r="D379" s="394"/>
      <c r="E379" s="394"/>
      <c r="F379" s="394"/>
      <c r="G379" s="394"/>
      <c r="H379" s="394"/>
      <c r="I379" s="394"/>
      <c r="J379" s="394"/>
      <c r="K379" s="394"/>
      <c r="L379" s="394"/>
      <c r="M379" s="394"/>
      <c r="N379" s="394"/>
      <c r="O379" s="394"/>
      <c r="P379" s="394"/>
      <c r="Q379" s="394"/>
      <c r="R379" s="394"/>
      <c r="S379" s="394"/>
      <c r="T379" s="394"/>
      <c r="U379" s="394"/>
      <c r="V379" s="394"/>
      <c r="W379" s="394"/>
      <c r="X379" s="394"/>
      <c r="Y379" s="394"/>
      <c r="Z379" s="394"/>
      <c r="AA379" s="394"/>
      <c r="AB379" s="394"/>
      <c r="AC379" s="394"/>
      <c r="AD379" s="394"/>
      <c r="AE379" s="394"/>
      <c r="AF379" s="394"/>
      <c r="AG379" s="394"/>
      <c r="AH379" s="394"/>
    </row>
    <row r="380" spans="1:34" ht="12.75" customHeight="1">
      <c r="A380" s="394"/>
      <c r="B380" s="394"/>
      <c r="C380" s="394"/>
      <c r="D380" s="394"/>
      <c r="E380" s="394"/>
      <c r="F380" s="394"/>
      <c r="G380" s="394"/>
      <c r="H380" s="394"/>
      <c r="I380" s="394"/>
      <c r="J380" s="394"/>
      <c r="K380" s="394"/>
      <c r="L380" s="394"/>
      <c r="M380" s="394"/>
      <c r="N380" s="394"/>
      <c r="O380" s="394"/>
      <c r="P380" s="394"/>
      <c r="Q380" s="394"/>
      <c r="R380" s="394"/>
      <c r="S380" s="394"/>
      <c r="T380" s="394"/>
      <c r="U380" s="394"/>
      <c r="V380" s="394"/>
      <c r="W380" s="394"/>
      <c r="X380" s="394"/>
      <c r="Y380" s="394"/>
      <c r="Z380" s="394"/>
      <c r="AA380" s="394"/>
      <c r="AB380" s="394"/>
      <c r="AC380" s="394"/>
      <c r="AD380" s="394"/>
      <c r="AE380" s="394"/>
      <c r="AF380" s="394"/>
      <c r="AG380" s="394"/>
      <c r="AH380" s="394"/>
    </row>
    <row r="381" spans="1:34" ht="12.75" customHeight="1">
      <c r="A381" s="394"/>
      <c r="B381" s="394"/>
      <c r="C381" s="394"/>
      <c r="D381" s="394"/>
      <c r="E381" s="394"/>
      <c r="F381" s="394"/>
      <c r="G381" s="394"/>
      <c r="H381" s="394"/>
      <c r="I381" s="394"/>
      <c r="J381" s="394"/>
      <c r="K381" s="394"/>
      <c r="L381" s="394"/>
      <c r="M381" s="394"/>
      <c r="N381" s="394"/>
      <c r="O381" s="394"/>
      <c r="P381" s="394"/>
      <c r="Q381" s="394"/>
      <c r="R381" s="394"/>
      <c r="S381" s="394"/>
      <c r="T381" s="394"/>
      <c r="U381" s="394"/>
      <c r="V381" s="394"/>
      <c r="W381" s="394"/>
      <c r="X381" s="394"/>
      <c r="Y381" s="394"/>
      <c r="Z381" s="394"/>
      <c r="AA381" s="394"/>
      <c r="AB381" s="394"/>
      <c r="AC381" s="394"/>
      <c r="AD381" s="394"/>
      <c r="AE381" s="394"/>
      <c r="AF381" s="394"/>
      <c r="AG381" s="394"/>
      <c r="AH381" s="394"/>
    </row>
    <row r="382" spans="1:34" ht="12.75" customHeight="1">
      <c r="A382" s="394"/>
      <c r="B382" s="394"/>
      <c r="C382" s="394"/>
      <c r="D382" s="394"/>
      <c r="E382" s="394"/>
      <c r="F382" s="394"/>
      <c r="G382" s="394"/>
      <c r="H382" s="394"/>
      <c r="I382" s="394"/>
      <c r="J382" s="394"/>
      <c r="K382" s="394"/>
      <c r="L382" s="394"/>
      <c r="M382" s="394"/>
      <c r="N382" s="394"/>
      <c r="O382" s="394"/>
      <c r="P382" s="394"/>
      <c r="Q382" s="394"/>
      <c r="R382" s="394"/>
      <c r="S382" s="394"/>
      <c r="T382" s="394"/>
      <c r="U382" s="394"/>
      <c r="V382" s="394"/>
      <c r="W382" s="394"/>
      <c r="X382" s="394"/>
      <c r="Y382" s="394"/>
      <c r="Z382" s="394"/>
      <c r="AA382" s="394"/>
      <c r="AB382" s="394"/>
      <c r="AC382" s="394"/>
      <c r="AD382" s="394"/>
      <c r="AE382" s="394"/>
      <c r="AF382" s="394"/>
      <c r="AG382" s="394"/>
      <c r="AH382" s="394"/>
    </row>
    <row r="383" spans="1:34" ht="12.75" customHeight="1">
      <c r="A383" s="394"/>
      <c r="B383" s="394"/>
      <c r="C383" s="394"/>
      <c r="D383" s="394"/>
      <c r="E383" s="394"/>
      <c r="F383" s="394"/>
      <c r="G383" s="394"/>
      <c r="H383" s="394"/>
      <c r="I383" s="394"/>
      <c r="J383" s="394"/>
      <c r="K383" s="394"/>
      <c r="L383" s="394"/>
      <c r="M383" s="394"/>
      <c r="N383" s="394"/>
      <c r="O383" s="394"/>
      <c r="P383" s="394"/>
      <c r="Q383" s="394"/>
      <c r="R383" s="394"/>
      <c r="S383" s="394"/>
      <c r="T383" s="394"/>
      <c r="U383" s="394"/>
      <c r="V383" s="394"/>
      <c r="W383" s="394"/>
      <c r="X383" s="394"/>
      <c r="Y383" s="394"/>
      <c r="Z383" s="394"/>
      <c r="AA383" s="394"/>
      <c r="AB383" s="394"/>
      <c r="AC383" s="394"/>
      <c r="AD383" s="394"/>
      <c r="AE383" s="394"/>
      <c r="AF383" s="394"/>
      <c r="AG383" s="394"/>
      <c r="AH383" s="394"/>
    </row>
    <row r="384" spans="1:34" ht="12.75" customHeight="1">
      <c r="A384" s="394"/>
      <c r="B384" s="394"/>
      <c r="C384" s="394"/>
      <c r="D384" s="394"/>
      <c r="E384" s="394"/>
      <c r="F384" s="394"/>
      <c r="G384" s="394"/>
      <c r="H384" s="394"/>
      <c r="I384" s="394"/>
      <c r="J384" s="394"/>
      <c r="K384" s="394"/>
      <c r="L384" s="394"/>
      <c r="M384" s="394"/>
      <c r="N384" s="394"/>
      <c r="O384" s="394"/>
      <c r="P384" s="394"/>
      <c r="Q384" s="394"/>
      <c r="R384" s="394"/>
      <c r="S384" s="394"/>
      <c r="T384" s="394"/>
      <c r="U384" s="394"/>
      <c r="V384" s="394"/>
      <c r="W384" s="394"/>
      <c r="X384" s="394"/>
      <c r="Y384" s="394"/>
      <c r="Z384" s="394"/>
      <c r="AA384" s="394"/>
      <c r="AB384" s="394"/>
      <c r="AC384" s="394"/>
      <c r="AD384" s="394"/>
      <c r="AE384" s="394"/>
      <c r="AF384" s="394"/>
      <c r="AG384" s="394"/>
      <c r="AH384" s="394"/>
    </row>
    <row r="385" spans="1:34" ht="12.75" customHeight="1">
      <c r="A385" s="394"/>
      <c r="B385" s="394"/>
      <c r="C385" s="394"/>
      <c r="D385" s="394"/>
      <c r="E385" s="394"/>
      <c r="F385" s="394"/>
      <c r="G385" s="394"/>
      <c r="H385" s="394"/>
      <c r="I385" s="394"/>
      <c r="J385" s="394"/>
      <c r="K385" s="394"/>
      <c r="L385" s="394"/>
      <c r="M385" s="394"/>
      <c r="N385" s="394"/>
      <c r="O385" s="394"/>
      <c r="P385" s="394"/>
      <c r="Q385" s="394"/>
      <c r="R385" s="394"/>
      <c r="S385" s="394"/>
      <c r="T385" s="394"/>
      <c r="U385" s="394"/>
      <c r="V385" s="394"/>
      <c r="W385" s="394"/>
      <c r="X385" s="394"/>
      <c r="Y385" s="394"/>
      <c r="Z385" s="394"/>
      <c r="AA385" s="394"/>
      <c r="AB385" s="394"/>
      <c r="AC385" s="394"/>
      <c r="AD385" s="394"/>
      <c r="AE385" s="394"/>
      <c r="AF385" s="394"/>
      <c r="AG385" s="394"/>
      <c r="AH385" s="394"/>
    </row>
    <row r="386" spans="1:34" ht="12.75" customHeight="1">
      <c r="A386" s="394"/>
      <c r="B386" s="394"/>
      <c r="C386" s="394"/>
      <c r="D386" s="394"/>
      <c r="E386" s="394"/>
      <c r="F386" s="394"/>
      <c r="G386" s="394"/>
      <c r="H386" s="394"/>
      <c r="I386" s="394"/>
      <c r="J386" s="394"/>
      <c r="K386" s="394"/>
      <c r="L386" s="394"/>
      <c r="M386" s="394"/>
      <c r="N386" s="394"/>
      <c r="O386" s="394"/>
      <c r="P386" s="394"/>
      <c r="Q386" s="394"/>
      <c r="R386" s="394"/>
      <c r="S386" s="394"/>
      <c r="T386" s="394"/>
      <c r="U386" s="394"/>
      <c r="V386" s="394"/>
      <c r="W386" s="394"/>
      <c r="X386" s="394"/>
      <c r="Y386" s="394"/>
      <c r="Z386" s="394"/>
      <c r="AA386" s="394"/>
      <c r="AB386" s="394"/>
      <c r="AC386" s="394"/>
      <c r="AD386" s="394"/>
      <c r="AE386" s="394"/>
      <c r="AF386" s="394"/>
      <c r="AG386" s="394"/>
      <c r="AH386" s="394"/>
    </row>
    <row r="387" spans="1:34" ht="12.75" customHeight="1">
      <c r="A387" s="394"/>
      <c r="B387" s="394"/>
      <c r="C387" s="394"/>
      <c r="D387" s="394"/>
      <c r="E387" s="394"/>
      <c r="F387" s="394"/>
      <c r="G387" s="394"/>
      <c r="H387" s="394"/>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row>
    <row r="388" spans="1:34" ht="12.75" customHeight="1">
      <c r="A388" s="394"/>
      <c r="B388" s="394"/>
      <c r="C388" s="394"/>
      <c r="D388" s="394"/>
      <c r="E388" s="394"/>
      <c r="F388" s="394"/>
      <c r="G388" s="394"/>
      <c r="H388" s="394"/>
      <c r="I388" s="394"/>
      <c r="J388" s="394"/>
      <c r="K388" s="394"/>
      <c r="L388" s="394"/>
      <c r="M388" s="394"/>
      <c r="N388" s="394"/>
      <c r="O388" s="394"/>
      <c r="P388" s="394"/>
      <c r="Q388" s="394"/>
      <c r="R388" s="394"/>
      <c r="S388" s="394"/>
      <c r="T388" s="394"/>
      <c r="U388" s="394"/>
      <c r="V388" s="394"/>
      <c r="W388" s="394"/>
      <c r="X388" s="394"/>
      <c r="Y388" s="394"/>
      <c r="Z388" s="394"/>
      <c r="AA388" s="394"/>
      <c r="AB388" s="394"/>
      <c r="AC388" s="394"/>
      <c r="AD388" s="394"/>
      <c r="AE388" s="394"/>
      <c r="AF388" s="394"/>
      <c r="AG388" s="394"/>
      <c r="AH388" s="394"/>
    </row>
    <row r="389" spans="1:34" ht="12.75" customHeight="1">
      <c r="A389" s="394"/>
      <c r="B389" s="394"/>
      <c r="C389" s="394"/>
      <c r="D389" s="394"/>
      <c r="E389" s="394"/>
      <c r="F389" s="394"/>
      <c r="G389" s="394"/>
      <c r="H389" s="394"/>
      <c r="I389" s="394"/>
      <c r="J389" s="394"/>
      <c r="K389" s="394"/>
      <c r="L389" s="394"/>
      <c r="M389" s="394"/>
      <c r="N389" s="394"/>
      <c r="O389" s="394"/>
      <c r="P389" s="394"/>
      <c r="Q389" s="394"/>
      <c r="R389" s="394"/>
      <c r="S389" s="394"/>
      <c r="T389" s="394"/>
      <c r="U389" s="394"/>
      <c r="V389" s="394"/>
      <c r="W389" s="394"/>
      <c r="X389" s="394"/>
      <c r="Y389" s="394"/>
      <c r="Z389" s="394"/>
      <c r="AA389" s="394"/>
      <c r="AB389" s="394"/>
      <c r="AC389" s="394"/>
      <c r="AD389" s="394"/>
      <c r="AE389" s="394"/>
      <c r="AF389" s="394"/>
      <c r="AG389" s="394"/>
      <c r="AH389" s="394"/>
    </row>
    <row r="390" spans="1:34" ht="12.75" customHeight="1">
      <c r="A390" s="394"/>
      <c r="B390" s="394"/>
      <c r="C390" s="394"/>
      <c r="D390" s="394"/>
      <c r="E390" s="394"/>
      <c r="F390" s="394"/>
      <c r="G390" s="394"/>
      <c r="H390" s="394"/>
      <c r="I390" s="394"/>
      <c r="J390" s="394"/>
      <c r="K390" s="394"/>
      <c r="L390" s="394"/>
      <c r="M390" s="394"/>
      <c r="N390" s="394"/>
      <c r="O390" s="394"/>
      <c r="P390" s="394"/>
      <c r="Q390" s="394"/>
      <c r="R390" s="394"/>
      <c r="S390" s="394"/>
      <c r="T390" s="394"/>
      <c r="U390" s="394"/>
      <c r="V390" s="394"/>
      <c r="W390" s="394"/>
      <c r="X390" s="394"/>
      <c r="Y390" s="394"/>
      <c r="Z390" s="394"/>
      <c r="AA390" s="394"/>
      <c r="AB390" s="394"/>
      <c r="AC390" s="394"/>
      <c r="AD390" s="394"/>
      <c r="AE390" s="394"/>
      <c r="AF390" s="394"/>
      <c r="AG390" s="394"/>
      <c r="AH390" s="394"/>
    </row>
    <row r="391" spans="1:34" ht="12.75" customHeight="1">
      <c r="A391" s="394"/>
      <c r="B391" s="394"/>
      <c r="C391" s="394"/>
      <c r="D391" s="394"/>
      <c r="E391" s="394"/>
      <c r="F391" s="394"/>
      <c r="G391" s="394"/>
      <c r="H391" s="394"/>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row>
    <row r="392" spans="1:34" ht="12.75" customHeight="1">
      <c r="A392" s="394"/>
      <c r="B392" s="394"/>
      <c r="C392" s="394"/>
      <c r="D392" s="394"/>
      <c r="E392" s="394"/>
      <c r="F392" s="394"/>
      <c r="G392" s="394"/>
      <c r="H392" s="394"/>
      <c r="I392" s="394"/>
      <c r="J392" s="394"/>
      <c r="K392" s="394"/>
      <c r="L392" s="394"/>
      <c r="M392" s="394"/>
      <c r="N392" s="394"/>
      <c r="O392" s="394"/>
      <c r="P392" s="394"/>
      <c r="Q392" s="394"/>
      <c r="R392" s="394"/>
      <c r="S392" s="394"/>
      <c r="T392" s="394"/>
      <c r="U392" s="394"/>
      <c r="V392" s="394"/>
      <c r="W392" s="394"/>
      <c r="X392" s="394"/>
      <c r="Y392" s="394"/>
      <c r="Z392" s="394"/>
      <c r="AA392" s="394"/>
      <c r="AB392" s="394"/>
      <c r="AC392" s="394"/>
      <c r="AD392" s="394"/>
      <c r="AE392" s="394"/>
      <c r="AF392" s="394"/>
      <c r="AG392" s="394"/>
      <c r="AH392" s="394"/>
    </row>
    <row r="393" spans="1:34" ht="12.75" customHeight="1">
      <c r="A393" s="394"/>
      <c r="B393" s="394"/>
      <c r="C393" s="394"/>
      <c r="D393" s="394"/>
      <c r="E393" s="394"/>
      <c r="F393" s="394"/>
      <c r="G393" s="394"/>
      <c r="H393" s="394"/>
      <c r="I393" s="394"/>
      <c r="J393" s="394"/>
      <c r="K393" s="394"/>
      <c r="L393" s="394"/>
      <c r="M393" s="394"/>
      <c r="N393" s="394"/>
      <c r="O393" s="394"/>
      <c r="P393" s="394"/>
      <c r="Q393" s="394"/>
      <c r="R393" s="394"/>
      <c r="S393" s="394"/>
      <c r="T393" s="394"/>
      <c r="U393" s="394"/>
      <c r="V393" s="394"/>
      <c r="W393" s="394"/>
      <c r="X393" s="394"/>
      <c r="Y393" s="394"/>
      <c r="Z393" s="394"/>
      <c r="AA393" s="394"/>
      <c r="AB393" s="394"/>
      <c r="AC393" s="394"/>
      <c r="AD393" s="394"/>
      <c r="AE393" s="394"/>
      <c r="AF393" s="394"/>
      <c r="AG393" s="394"/>
      <c r="AH393" s="394"/>
    </row>
    <row r="394" spans="1:34" ht="12.75" customHeight="1">
      <c r="A394" s="394"/>
      <c r="B394" s="394"/>
      <c r="C394" s="394"/>
      <c r="D394" s="394"/>
      <c r="E394" s="394"/>
      <c r="F394" s="394"/>
      <c r="G394" s="394"/>
      <c r="H394" s="394"/>
      <c r="I394" s="394"/>
      <c r="J394" s="394"/>
      <c r="K394" s="394"/>
      <c r="L394" s="394"/>
      <c r="M394" s="394"/>
      <c r="N394" s="394"/>
      <c r="O394" s="394"/>
      <c r="P394" s="394"/>
      <c r="Q394" s="394"/>
      <c r="R394" s="394"/>
      <c r="S394" s="394"/>
      <c r="T394" s="394"/>
      <c r="U394" s="394"/>
      <c r="V394" s="394"/>
      <c r="W394" s="394"/>
      <c r="X394" s="394"/>
      <c r="Y394" s="394"/>
      <c r="Z394" s="394"/>
      <c r="AA394" s="394"/>
      <c r="AB394" s="394"/>
      <c r="AC394" s="394"/>
      <c r="AD394" s="394"/>
      <c r="AE394" s="394"/>
      <c r="AF394" s="394"/>
      <c r="AG394" s="394"/>
      <c r="AH394" s="394"/>
    </row>
    <row r="395" spans="1:34" ht="12.75" customHeight="1">
      <c r="A395" s="394"/>
      <c r="B395" s="394"/>
      <c r="C395" s="394"/>
      <c r="D395" s="394"/>
      <c r="E395" s="394"/>
      <c r="F395" s="394"/>
      <c r="G395" s="394"/>
      <c r="H395" s="394"/>
      <c r="I395" s="394"/>
      <c r="J395" s="394"/>
      <c r="K395" s="394"/>
      <c r="L395" s="394"/>
      <c r="M395" s="394"/>
      <c r="N395" s="394"/>
      <c r="O395" s="394"/>
      <c r="P395" s="394"/>
      <c r="Q395" s="394"/>
      <c r="R395" s="394"/>
      <c r="S395" s="394"/>
      <c r="T395" s="394"/>
      <c r="U395" s="394"/>
      <c r="V395" s="394"/>
      <c r="W395" s="394"/>
      <c r="X395" s="394"/>
      <c r="Y395" s="394"/>
      <c r="Z395" s="394"/>
      <c r="AA395" s="394"/>
      <c r="AB395" s="394"/>
      <c r="AC395" s="394"/>
      <c r="AD395" s="394"/>
      <c r="AE395" s="394"/>
      <c r="AF395" s="394"/>
      <c r="AG395" s="394"/>
      <c r="AH395" s="394"/>
    </row>
    <row r="396" spans="1:34" ht="12.75" customHeight="1">
      <c r="A396" s="394"/>
      <c r="B396" s="394"/>
      <c r="C396" s="394"/>
      <c r="D396" s="394"/>
      <c r="E396" s="394"/>
      <c r="F396" s="394"/>
      <c r="G396" s="394"/>
      <c r="H396" s="394"/>
      <c r="I396" s="394"/>
      <c r="J396" s="394"/>
      <c r="K396" s="394"/>
      <c r="L396" s="394"/>
      <c r="M396" s="394"/>
      <c r="N396" s="394"/>
      <c r="O396" s="394"/>
      <c r="P396" s="394"/>
      <c r="Q396" s="394"/>
      <c r="R396" s="394"/>
      <c r="S396" s="394"/>
      <c r="T396" s="394"/>
      <c r="U396" s="394"/>
      <c r="V396" s="394"/>
      <c r="W396" s="394"/>
      <c r="X396" s="394"/>
      <c r="Y396" s="394"/>
      <c r="Z396" s="394"/>
      <c r="AA396" s="394"/>
      <c r="AB396" s="394"/>
      <c r="AC396" s="394"/>
      <c r="AD396" s="394"/>
      <c r="AE396" s="394"/>
      <c r="AF396" s="394"/>
      <c r="AG396" s="394"/>
      <c r="AH396" s="394"/>
    </row>
    <row r="397" spans="1:34" ht="12.75" customHeight="1">
      <c r="A397" s="394"/>
      <c r="B397" s="394"/>
      <c r="C397" s="394"/>
      <c r="D397" s="394"/>
      <c r="E397" s="394"/>
      <c r="F397" s="394"/>
      <c r="G397" s="394"/>
      <c r="H397" s="394"/>
      <c r="I397" s="394"/>
      <c r="J397" s="394"/>
      <c r="K397" s="394"/>
      <c r="L397" s="394"/>
      <c r="M397" s="394"/>
      <c r="N397" s="394"/>
      <c r="O397" s="394"/>
      <c r="P397" s="394"/>
      <c r="Q397" s="394"/>
      <c r="R397" s="394"/>
      <c r="S397" s="394"/>
      <c r="T397" s="394"/>
      <c r="U397" s="394"/>
      <c r="V397" s="394"/>
      <c r="W397" s="394"/>
      <c r="X397" s="394"/>
      <c r="Y397" s="394"/>
      <c r="Z397" s="394"/>
      <c r="AA397" s="394"/>
      <c r="AB397" s="394"/>
      <c r="AC397" s="394"/>
      <c r="AD397" s="394"/>
      <c r="AE397" s="394"/>
      <c r="AF397" s="394"/>
      <c r="AG397" s="394"/>
      <c r="AH397" s="394"/>
    </row>
    <row r="398" spans="1:34" ht="12.75" customHeight="1">
      <c r="A398" s="394"/>
      <c r="B398" s="394"/>
      <c r="C398" s="394"/>
      <c r="D398" s="394"/>
      <c r="E398" s="394"/>
      <c r="F398" s="394"/>
      <c r="G398" s="394"/>
      <c r="H398" s="394"/>
      <c r="I398" s="394"/>
      <c r="J398" s="394"/>
      <c r="K398" s="394"/>
      <c r="L398" s="394"/>
      <c r="M398" s="394"/>
      <c r="N398" s="394"/>
      <c r="O398" s="394"/>
      <c r="P398" s="394"/>
      <c r="Q398" s="394"/>
      <c r="R398" s="394"/>
      <c r="S398" s="394"/>
      <c r="T398" s="394"/>
      <c r="U398" s="394"/>
      <c r="V398" s="394"/>
      <c r="W398" s="394"/>
      <c r="X398" s="394"/>
      <c r="Y398" s="394"/>
      <c r="Z398" s="394"/>
      <c r="AA398" s="394"/>
      <c r="AB398" s="394"/>
      <c r="AC398" s="394"/>
      <c r="AD398" s="394"/>
      <c r="AE398" s="394"/>
      <c r="AF398" s="394"/>
      <c r="AG398" s="394"/>
      <c r="AH398" s="394"/>
    </row>
    <row r="399" spans="1:34" ht="12.75" customHeight="1">
      <c r="A399" s="394"/>
      <c r="B399" s="394"/>
      <c r="C399" s="394"/>
      <c r="D399" s="394"/>
      <c r="E399" s="394"/>
      <c r="F399" s="394"/>
      <c r="G399" s="394"/>
      <c r="H399" s="394"/>
      <c r="I399" s="394"/>
      <c r="J399" s="394"/>
      <c r="K399" s="394"/>
      <c r="L399" s="394"/>
      <c r="M399" s="394"/>
      <c r="N399" s="394"/>
      <c r="O399" s="394"/>
      <c r="P399" s="394"/>
      <c r="Q399" s="394"/>
      <c r="R399" s="394"/>
      <c r="S399" s="394"/>
      <c r="T399" s="394"/>
      <c r="U399" s="394"/>
      <c r="V399" s="394"/>
      <c r="W399" s="394"/>
      <c r="X399" s="394"/>
      <c r="Y399" s="394"/>
      <c r="Z399" s="394"/>
      <c r="AA399" s="394"/>
      <c r="AB399" s="394"/>
      <c r="AC399" s="394"/>
      <c r="AD399" s="394"/>
      <c r="AE399" s="394"/>
      <c r="AF399" s="394"/>
      <c r="AG399" s="394"/>
      <c r="AH399" s="394"/>
    </row>
    <row r="400" spans="1:34" ht="12.75" customHeight="1">
      <c r="A400" s="394"/>
      <c r="B400" s="394"/>
      <c r="C400" s="394"/>
      <c r="D400" s="394"/>
      <c r="E400" s="394"/>
      <c r="F400" s="394"/>
      <c r="G400" s="394"/>
      <c r="H400" s="394"/>
      <c r="I400" s="394"/>
      <c r="J400" s="394"/>
      <c r="K400" s="394"/>
      <c r="L400" s="394"/>
      <c r="M400" s="394"/>
      <c r="N400" s="394"/>
      <c r="O400" s="394"/>
      <c r="P400" s="394"/>
      <c r="Q400" s="394"/>
      <c r="R400" s="394"/>
      <c r="S400" s="394"/>
      <c r="T400" s="394"/>
      <c r="U400" s="394"/>
      <c r="V400" s="394"/>
      <c r="W400" s="394"/>
      <c r="X400" s="394"/>
      <c r="Y400" s="394"/>
      <c r="Z400" s="394"/>
      <c r="AA400" s="394"/>
      <c r="AB400" s="394"/>
      <c r="AC400" s="394"/>
      <c r="AD400" s="394"/>
      <c r="AE400" s="394"/>
      <c r="AF400" s="394"/>
      <c r="AG400" s="394"/>
      <c r="AH400" s="394"/>
    </row>
    <row r="401" spans="1:34" ht="12.75" customHeight="1">
      <c r="A401" s="394"/>
      <c r="B401" s="394"/>
      <c r="C401" s="394"/>
      <c r="D401" s="394"/>
      <c r="E401" s="394"/>
      <c r="F401" s="394"/>
      <c r="G401" s="394"/>
      <c r="H401" s="394"/>
      <c r="I401" s="394"/>
      <c r="J401" s="394"/>
      <c r="K401" s="394"/>
      <c r="L401" s="394"/>
      <c r="M401" s="394"/>
      <c r="N401" s="394"/>
      <c r="O401" s="394"/>
      <c r="P401" s="394"/>
      <c r="Q401" s="394"/>
      <c r="R401" s="394"/>
      <c r="S401" s="394"/>
      <c r="T401" s="394"/>
      <c r="U401" s="394"/>
      <c r="V401" s="394"/>
      <c r="W401" s="394"/>
      <c r="X401" s="394"/>
      <c r="Y401" s="394"/>
      <c r="Z401" s="394"/>
      <c r="AA401" s="394"/>
      <c r="AB401" s="394"/>
      <c r="AC401" s="394"/>
      <c r="AD401" s="394"/>
      <c r="AE401" s="394"/>
      <c r="AF401" s="394"/>
      <c r="AG401" s="394"/>
      <c r="AH401" s="394"/>
    </row>
    <row r="402" spans="1:34" ht="12.75" customHeight="1">
      <c r="A402" s="394"/>
      <c r="B402" s="394"/>
      <c r="C402" s="394"/>
      <c r="D402" s="394"/>
      <c r="E402" s="394"/>
      <c r="F402" s="394"/>
      <c r="G402" s="394"/>
      <c r="H402" s="394"/>
      <c r="I402" s="394"/>
      <c r="J402" s="394"/>
      <c r="K402" s="394"/>
      <c r="L402" s="394"/>
      <c r="M402" s="394"/>
      <c r="N402" s="394"/>
      <c r="O402" s="394"/>
      <c r="P402" s="394"/>
      <c r="Q402" s="394"/>
      <c r="R402" s="394"/>
      <c r="S402" s="394"/>
      <c r="T402" s="394"/>
      <c r="U402" s="394"/>
      <c r="V402" s="394"/>
      <c r="W402" s="394"/>
      <c r="X402" s="394"/>
      <c r="Y402" s="394"/>
      <c r="Z402" s="394"/>
      <c r="AA402" s="394"/>
      <c r="AB402" s="394"/>
      <c r="AC402" s="394"/>
      <c r="AD402" s="394"/>
      <c r="AE402" s="394"/>
      <c r="AF402" s="394"/>
      <c r="AG402" s="394"/>
      <c r="AH402" s="394"/>
    </row>
    <row r="403" spans="1:34" ht="12.75" customHeight="1">
      <c r="A403" s="394"/>
      <c r="B403" s="394"/>
      <c r="C403" s="394"/>
      <c r="D403" s="394"/>
      <c r="E403" s="394"/>
      <c r="F403" s="394"/>
      <c r="G403" s="394"/>
      <c r="H403" s="394"/>
      <c r="I403" s="394"/>
      <c r="J403" s="394"/>
      <c r="K403" s="394"/>
      <c r="L403" s="394"/>
      <c r="M403" s="394"/>
      <c r="N403" s="394"/>
      <c r="O403" s="394"/>
      <c r="P403" s="394"/>
      <c r="Q403" s="394"/>
      <c r="R403" s="394"/>
      <c r="S403" s="394"/>
      <c r="T403" s="394"/>
      <c r="U403" s="394"/>
      <c r="V403" s="394"/>
      <c r="W403" s="394"/>
      <c r="X403" s="394"/>
      <c r="Y403" s="394"/>
      <c r="Z403" s="394"/>
      <c r="AA403" s="394"/>
      <c r="AB403" s="394"/>
      <c r="AC403" s="394"/>
      <c r="AD403" s="394"/>
      <c r="AE403" s="394"/>
      <c r="AF403" s="394"/>
      <c r="AG403" s="394"/>
      <c r="AH403" s="394"/>
    </row>
    <row r="404" spans="1:34" ht="12.75" customHeight="1">
      <c r="A404" s="394"/>
      <c r="B404" s="394"/>
      <c r="C404" s="394"/>
      <c r="D404" s="394"/>
      <c r="E404" s="394"/>
      <c r="F404" s="394"/>
      <c r="G404" s="394"/>
      <c r="H404" s="394"/>
      <c r="I404" s="394"/>
      <c r="J404" s="394"/>
      <c r="K404" s="394"/>
      <c r="L404" s="394"/>
      <c r="M404" s="394"/>
      <c r="N404" s="394"/>
      <c r="O404" s="394"/>
      <c r="P404" s="394"/>
      <c r="Q404" s="394"/>
      <c r="R404" s="394"/>
      <c r="S404" s="394"/>
      <c r="T404" s="394"/>
      <c r="U404" s="394"/>
      <c r="V404" s="394"/>
      <c r="W404" s="394"/>
      <c r="X404" s="394"/>
      <c r="Y404" s="394"/>
      <c r="Z404" s="394"/>
      <c r="AA404" s="394"/>
      <c r="AB404" s="394"/>
      <c r="AC404" s="394"/>
      <c r="AD404" s="394"/>
      <c r="AE404" s="394"/>
      <c r="AF404" s="394"/>
      <c r="AG404" s="394"/>
      <c r="AH404" s="394"/>
    </row>
    <row r="405" spans="1:34" ht="12.75" customHeight="1">
      <c r="A405" s="394"/>
      <c r="B405" s="394"/>
      <c r="C405" s="394"/>
      <c r="D405" s="394"/>
      <c r="E405" s="394"/>
      <c r="F405" s="394"/>
      <c r="G405" s="394"/>
      <c r="H405" s="394"/>
      <c r="I405" s="394"/>
      <c r="J405" s="394"/>
      <c r="K405" s="394"/>
      <c r="L405" s="394"/>
      <c r="M405" s="394"/>
      <c r="N405" s="394"/>
      <c r="O405" s="394"/>
      <c r="P405" s="394"/>
      <c r="Q405" s="394"/>
      <c r="R405" s="394"/>
      <c r="S405" s="394"/>
      <c r="T405" s="394"/>
      <c r="U405" s="394"/>
      <c r="V405" s="394"/>
      <c r="W405" s="394"/>
      <c r="X405" s="394"/>
      <c r="Y405" s="394"/>
      <c r="Z405" s="394"/>
      <c r="AA405" s="394"/>
      <c r="AB405" s="394"/>
      <c r="AC405" s="394"/>
      <c r="AD405" s="394"/>
      <c r="AE405" s="394"/>
      <c r="AF405" s="394"/>
      <c r="AG405" s="394"/>
      <c r="AH405" s="394"/>
    </row>
    <row r="406" spans="1:34" ht="12.75" customHeight="1">
      <c r="A406" s="394"/>
      <c r="B406" s="394"/>
      <c r="C406" s="394"/>
      <c r="D406" s="394"/>
      <c r="E406" s="394"/>
      <c r="F406" s="394"/>
      <c r="G406" s="394"/>
      <c r="H406" s="394"/>
      <c r="I406" s="394"/>
      <c r="J406" s="394"/>
      <c r="K406" s="394"/>
      <c r="L406" s="394"/>
      <c r="M406" s="394"/>
      <c r="N406" s="394"/>
      <c r="O406" s="394"/>
      <c r="P406" s="394"/>
      <c r="Q406" s="394"/>
      <c r="R406" s="394"/>
      <c r="S406" s="394"/>
      <c r="T406" s="394"/>
      <c r="U406" s="394"/>
      <c r="V406" s="394"/>
      <c r="W406" s="394"/>
      <c r="X406" s="394"/>
      <c r="Y406" s="394"/>
      <c r="Z406" s="394"/>
      <c r="AA406" s="394"/>
      <c r="AB406" s="394"/>
      <c r="AC406" s="394"/>
      <c r="AD406" s="394"/>
      <c r="AE406" s="394"/>
      <c r="AF406" s="394"/>
      <c r="AG406" s="394"/>
      <c r="AH406" s="394"/>
    </row>
    <row r="407" spans="1:34" ht="12.75" customHeight="1">
      <c r="A407" s="394"/>
      <c r="B407" s="394"/>
      <c r="C407" s="394"/>
      <c r="D407" s="394"/>
      <c r="E407" s="394"/>
      <c r="F407" s="394"/>
      <c r="G407" s="394"/>
      <c r="H407" s="394"/>
      <c r="I407" s="394"/>
      <c r="J407" s="394"/>
      <c r="K407" s="394"/>
      <c r="L407" s="394"/>
      <c r="M407" s="394"/>
      <c r="N407" s="394"/>
      <c r="O407" s="394"/>
      <c r="P407" s="394"/>
      <c r="Q407" s="394"/>
      <c r="R407" s="394"/>
      <c r="S407" s="394"/>
      <c r="T407" s="394"/>
      <c r="U407" s="394"/>
      <c r="V407" s="394"/>
      <c r="W407" s="394"/>
      <c r="X407" s="394"/>
      <c r="Y407" s="394"/>
      <c r="Z407" s="394"/>
      <c r="AA407" s="394"/>
      <c r="AB407" s="394"/>
      <c r="AC407" s="394"/>
      <c r="AD407" s="394"/>
      <c r="AE407" s="394"/>
      <c r="AF407" s="394"/>
      <c r="AG407" s="394"/>
      <c r="AH407" s="394"/>
    </row>
    <row r="408" spans="1:34" ht="12.75" customHeight="1">
      <c r="A408" s="394"/>
      <c r="B408" s="394"/>
      <c r="C408" s="394"/>
      <c r="D408" s="394"/>
      <c r="E408" s="394"/>
      <c r="F408" s="394"/>
      <c r="G408" s="394"/>
      <c r="H408" s="394"/>
      <c r="I408" s="394"/>
      <c r="J408" s="394"/>
      <c r="K408" s="394"/>
      <c r="L408" s="394"/>
      <c r="M408" s="394"/>
      <c r="N408" s="394"/>
      <c r="O408" s="394"/>
      <c r="P408" s="394"/>
      <c r="Q408" s="394"/>
      <c r="R408" s="394"/>
      <c r="S408" s="394"/>
      <c r="T408" s="394"/>
      <c r="U408" s="394"/>
      <c r="V408" s="394"/>
      <c r="W408" s="394"/>
      <c r="X408" s="394"/>
      <c r="Y408" s="394"/>
      <c r="Z408" s="394"/>
      <c r="AA408" s="394"/>
      <c r="AB408" s="394"/>
      <c r="AC408" s="394"/>
      <c r="AD408" s="394"/>
      <c r="AE408" s="394"/>
      <c r="AF408" s="394"/>
      <c r="AG408" s="394"/>
      <c r="AH408" s="394"/>
    </row>
    <row r="409" spans="1:34" ht="12.75" customHeight="1">
      <c r="A409" s="394"/>
      <c r="B409" s="394"/>
      <c r="C409" s="394"/>
      <c r="D409" s="394"/>
      <c r="E409" s="394"/>
      <c r="F409" s="394"/>
      <c r="G409" s="394"/>
      <c r="H409" s="394"/>
      <c r="I409" s="394"/>
      <c r="J409" s="394"/>
      <c r="K409" s="394"/>
      <c r="L409" s="394"/>
      <c r="M409" s="394"/>
      <c r="N409" s="394"/>
      <c r="O409" s="394"/>
      <c r="P409" s="394"/>
      <c r="Q409" s="394"/>
      <c r="R409" s="394"/>
      <c r="S409" s="394"/>
      <c r="T409" s="394"/>
      <c r="U409" s="394"/>
      <c r="V409" s="394"/>
      <c r="W409" s="394"/>
      <c r="X409" s="394"/>
      <c r="Y409" s="394"/>
      <c r="Z409" s="394"/>
      <c r="AA409" s="394"/>
      <c r="AB409" s="394"/>
      <c r="AC409" s="394"/>
      <c r="AD409" s="394"/>
      <c r="AE409" s="394"/>
      <c r="AF409" s="394"/>
      <c r="AG409" s="394"/>
      <c r="AH409" s="394"/>
    </row>
    <row r="410" spans="1:34" ht="12.75" customHeight="1">
      <c r="A410" s="394"/>
      <c r="B410" s="394"/>
      <c r="C410" s="394"/>
      <c r="D410" s="394"/>
      <c r="E410" s="394"/>
      <c r="F410" s="394"/>
      <c r="G410" s="394"/>
      <c r="H410" s="394"/>
      <c r="I410" s="394"/>
      <c r="J410" s="394"/>
      <c r="K410" s="394"/>
      <c r="L410" s="394"/>
      <c r="M410" s="394"/>
      <c r="N410" s="394"/>
      <c r="O410" s="394"/>
      <c r="P410" s="394"/>
      <c r="Q410" s="394"/>
      <c r="R410" s="394"/>
      <c r="S410" s="394"/>
      <c r="T410" s="394"/>
      <c r="U410" s="394"/>
      <c r="V410" s="394"/>
      <c r="W410" s="394"/>
      <c r="X410" s="394"/>
      <c r="Y410" s="394"/>
      <c r="Z410" s="394"/>
      <c r="AA410" s="394"/>
      <c r="AB410" s="394"/>
      <c r="AC410" s="394"/>
      <c r="AD410" s="394"/>
      <c r="AE410" s="394"/>
      <c r="AF410" s="394"/>
      <c r="AG410" s="394"/>
      <c r="AH410" s="394"/>
    </row>
    <row r="411" spans="1:34" ht="12.75" customHeight="1">
      <c r="A411" s="394"/>
      <c r="B411" s="394"/>
      <c r="C411" s="394"/>
      <c r="D411" s="394"/>
      <c r="E411" s="394"/>
      <c r="F411" s="394"/>
      <c r="G411" s="394"/>
      <c r="H411" s="394"/>
      <c r="I411" s="394"/>
      <c r="J411" s="394"/>
      <c r="K411" s="394"/>
      <c r="L411" s="394"/>
      <c r="M411" s="394"/>
      <c r="N411" s="394"/>
      <c r="O411" s="394"/>
      <c r="P411" s="394"/>
      <c r="Q411" s="394"/>
      <c r="R411" s="394"/>
      <c r="S411" s="394"/>
      <c r="T411" s="394"/>
      <c r="U411" s="394"/>
      <c r="V411" s="394"/>
      <c r="W411" s="394"/>
      <c r="X411" s="394"/>
      <c r="Y411" s="394"/>
      <c r="Z411" s="394"/>
      <c r="AA411" s="394"/>
      <c r="AB411" s="394"/>
      <c r="AC411" s="394"/>
      <c r="AD411" s="394"/>
      <c r="AE411" s="394"/>
      <c r="AF411" s="394"/>
      <c r="AG411" s="394"/>
      <c r="AH411" s="394"/>
    </row>
    <row r="412" spans="1:34" ht="12.75" customHeight="1">
      <c r="A412" s="394"/>
      <c r="B412" s="394"/>
      <c r="C412" s="394"/>
      <c r="D412" s="394"/>
      <c r="E412" s="394"/>
      <c r="F412" s="394"/>
      <c r="G412" s="394"/>
      <c r="H412" s="394"/>
      <c r="I412" s="394"/>
      <c r="J412" s="394"/>
      <c r="K412" s="394"/>
      <c r="L412" s="394"/>
      <c r="M412" s="394"/>
      <c r="N412" s="394"/>
      <c r="O412" s="394"/>
      <c r="P412" s="394"/>
      <c r="Q412" s="394"/>
      <c r="R412" s="394"/>
      <c r="S412" s="394"/>
      <c r="T412" s="394"/>
      <c r="U412" s="394"/>
      <c r="V412" s="394"/>
      <c r="W412" s="394"/>
      <c r="X412" s="394"/>
      <c r="Y412" s="394"/>
      <c r="Z412" s="394"/>
      <c r="AA412" s="394"/>
      <c r="AB412" s="394"/>
      <c r="AC412" s="394"/>
      <c r="AD412" s="394"/>
      <c r="AE412" s="394"/>
      <c r="AF412" s="394"/>
      <c r="AG412" s="394"/>
      <c r="AH412" s="394"/>
    </row>
    <row r="413" spans="1:34" ht="12.75" customHeight="1">
      <c r="A413" s="394"/>
      <c r="B413" s="394"/>
      <c r="C413" s="394"/>
      <c r="D413" s="394"/>
      <c r="E413" s="394"/>
      <c r="F413" s="394"/>
      <c r="G413" s="394"/>
      <c r="H413" s="394"/>
      <c r="I413" s="394"/>
      <c r="J413" s="394"/>
      <c r="K413" s="394"/>
      <c r="L413" s="394"/>
      <c r="M413" s="394"/>
      <c r="N413" s="394"/>
      <c r="O413" s="394"/>
      <c r="P413" s="394"/>
      <c r="Q413" s="394"/>
      <c r="R413" s="394"/>
      <c r="S413" s="394"/>
      <c r="T413" s="394"/>
      <c r="U413" s="394"/>
      <c r="V413" s="394"/>
      <c r="W413" s="394"/>
      <c r="X413" s="394"/>
      <c r="Y413" s="394"/>
      <c r="Z413" s="394"/>
      <c r="AA413" s="394"/>
      <c r="AB413" s="394"/>
      <c r="AC413" s="394"/>
      <c r="AD413" s="394"/>
      <c r="AE413" s="394"/>
      <c r="AF413" s="394"/>
      <c r="AG413" s="394"/>
      <c r="AH413" s="394"/>
    </row>
    <row r="414" spans="1:34" ht="12.75" customHeight="1">
      <c r="A414" s="394"/>
      <c r="B414" s="394"/>
      <c r="C414" s="394"/>
      <c r="D414" s="394"/>
      <c r="E414" s="394"/>
      <c r="F414" s="394"/>
      <c r="G414" s="394"/>
      <c r="H414" s="394"/>
      <c r="I414" s="394"/>
      <c r="J414" s="394"/>
      <c r="K414" s="394"/>
      <c r="L414" s="394"/>
      <c r="M414" s="394"/>
      <c r="N414" s="394"/>
      <c r="O414" s="394"/>
      <c r="P414" s="394"/>
      <c r="Q414" s="394"/>
      <c r="R414" s="394"/>
      <c r="S414" s="394"/>
      <c r="T414" s="394"/>
      <c r="U414" s="394"/>
      <c r="V414" s="394"/>
      <c r="W414" s="394"/>
      <c r="X414" s="394"/>
      <c r="Y414" s="394"/>
      <c r="Z414" s="394"/>
      <c r="AA414" s="394"/>
      <c r="AB414" s="394"/>
      <c r="AC414" s="394"/>
      <c r="AD414" s="394"/>
      <c r="AE414" s="394"/>
      <c r="AF414" s="394"/>
      <c r="AG414" s="394"/>
      <c r="AH414" s="394"/>
    </row>
    <row r="415" spans="1:34" ht="12.75" customHeight="1">
      <c r="A415" s="394"/>
      <c r="B415" s="394"/>
      <c r="C415" s="394"/>
      <c r="D415" s="394"/>
      <c r="E415" s="394"/>
      <c r="F415" s="394"/>
      <c r="G415" s="394"/>
      <c r="H415" s="394"/>
      <c r="I415" s="394"/>
      <c r="J415" s="394"/>
      <c r="K415" s="394"/>
      <c r="L415" s="394"/>
      <c r="M415" s="394"/>
      <c r="N415" s="394"/>
      <c r="O415" s="394"/>
      <c r="P415" s="394"/>
      <c r="Q415" s="394"/>
      <c r="R415" s="394"/>
      <c r="S415" s="394"/>
      <c r="T415" s="394"/>
      <c r="U415" s="394"/>
      <c r="V415" s="394"/>
      <c r="W415" s="394"/>
      <c r="X415" s="394"/>
      <c r="Y415" s="394"/>
      <c r="Z415" s="394"/>
      <c r="AA415" s="394"/>
      <c r="AB415" s="394"/>
      <c r="AC415" s="394"/>
      <c r="AD415" s="394"/>
      <c r="AE415" s="394"/>
      <c r="AF415" s="394"/>
      <c r="AG415" s="394"/>
      <c r="AH415" s="394"/>
    </row>
    <row r="416" spans="1:34" ht="12.75" customHeight="1">
      <c r="A416" s="394"/>
      <c r="B416" s="394"/>
      <c r="C416" s="394"/>
      <c r="D416" s="394"/>
      <c r="E416" s="394"/>
      <c r="F416" s="394"/>
      <c r="G416" s="394"/>
      <c r="H416" s="394"/>
      <c r="I416" s="394"/>
      <c r="J416" s="394"/>
      <c r="K416" s="394"/>
      <c r="L416" s="394"/>
      <c r="M416" s="394"/>
      <c r="N416" s="394"/>
      <c r="O416" s="394"/>
      <c r="P416" s="394"/>
      <c r="Q416" s="394"/>
      <c r="R416" s="394"/>
      <c r="S416" s="394"/>
      <c r="T416" s="394"/>
      <c r="U416" s="394"/>
      <c r="V416" s="394"/>
      <c r="W416" s="394"/>
      <c r="X416" s="394"/>
      <c r="Y416" s="394"/>
      <c r="Z416" s="394"/>
      <c r="AA416" s="394"/>
      <c r="AB416" s="394"/>
      <c r="AC416" s="394"/>
      <c r="AD416" s="394"/>
      <c r="AE416" s="394"/>
      <c r="AF416" s="394"/>
      <c r="AG416" s="394"/>
      <c r="AH416" s="394"/>
    </row>
    <row r="417" spans="1:34" ht="12.75" customHeight="1">
      <c r="A417" s="394"/>
      <c r="B417" s="394"/>
      <c r="C417" s="394"/>
      <c r="D417" s="394"/>
      <c r="E417" s="394"/>
      <c r="F417" s="394"/>
      <c r="G417" s="394"/>
      <c r="H417" s="394"/>
      <c r="I417" s="394"/>
      <c r="J417" s="394"/>
      <c r="K417" s="394"/>
      <c r="L417" s="394"/>
      <c r="M417" s="394"/>
      <c r="N417" s="394"/>
      <c r="O417" s="394"/>
      <c r="P417" s="394"/>
      <c r="Q417" s="394"/>
      <c r="R417" s="394"/>
      <c r="S417" s="394"/>
      <c r="T417" s="394"/>
      <c r="U417" s="394"/>
      <c r="V417" s="394"/>
      <c r="W417" s="394"/>
      <c r="X417" s="394"/>
      <c r="Y417" s="394"/>
      <c r="Z417" s="394"/>
      <c r="AA417" s="394"/>
      <c r="AB417" s="394"/>
      <c r="AC417" s="394"/>
      <c r="AD417" s="394"/>
      <c r="AE417" s="394"/>
      <c r="AF417" s="394"/>
      <c r="AG417" s="394"/>
      <c r="AH417" s="394"/>
    </row>
    <row r="418" spans="1:34" ht="12.75" customHeight="1">
      <c r="A418" s="394"/>
      <c r="B418" s="394"/>
      <c r="C418" s="394"/>
      <c r="D418" s="394"/>
      <c r="E418" s="394"/>
      <c r="F418" s="394"/>
      <c r="G418" s="394"/>
      <c r="H418" s="394"/>
      <c r="I418" s="394"/>
      <c r="J418" s="394"/>
      <c r="K418" s="394"/>
      <c r="L418" s="394"/>
      <c r="M418" s="394"/>
      <c r="N418" s="394"/>
      <c r="O418" s="394"/>
      <c r="P418" s="394"/>
      <c r="Q418" s="394"/>
      <c r="R418" s="394"/>
      <c r="S418" s="394"/>
      <c r="T418" s="394"/>
      <c r="U418" s="394"/>
      <c r="V418" s="394"/>
      <c r="W418" s="394"/>
      <c r="X418" s="394"/>
      <c r="Y418" s="394"/>
      <c r="Z418" s="394"/>
      <c r="AA418" s="394"/>
      <c r="AB418" s="394"/>
      <c r="AC418" s="394"/>
      <c r="AD418" s="394"/>
      <c r="AE418" s="394"/>
      <c r="AF418" s="394"/>
      <c r="AG418" s="394"/>
      <c r="AH418" s="394"/>
    </row>
    <row r="419" spans="1:34" ht="12.75" customHeight="1">
      <c r="A419" s="394"/>
      <c r="B419" s="394"/>
      <c r="C419" s="394"/>
      <c r="D419" s="394"/>
      <c r="E419" s="394"/>
      <c r="F419" s="394"/>
      <c r="G419" s="394"/>
      <c r="H419" s="394"/>
      <c r="I419" s="394"/>
      <c r="J419" s="394"/>
      <c r="K419" s="394"/>
      <c r="L419" s="394"/>
      <c r="M419" s="394"/>
      <c r="N419" s="394"/>
      <c r="O419" s="394"/>
      <c r="P419" s="394"/>
      <c r="Q419" s="394"/>
      <c r="R419" s="394"/>
      <c r="S419" s="394"/>
      <c r="T419" s="394"/>
      <c r="U419" s="394"/>
      <c r="V419" s="394"/>
      <c r="W419" s="394"/>
      <c r="X419" s="394"/>
      <c r="Y419" s="394"/>
      <c r="Z419" s="394"/>
      <c r="AA419" s="394"/>
      <c r="AB419" s="394"/>
      <c r="AC419" s="394"/>
      <c r="AD419" s="394"/>
      <c r="AE419" s="394"/>
      <c r="AF419" s="394"/>
      <c r="AG419" s="394"/>
      <c r="AH419" s="394"/>
    </row>
    <row r="420" spans="1:34" ht="12.75" customHeight="1">
      <c r="A420" s="394"/>
      <c r="B420" s="394"/>
      <c r="C420" s="394"/>
      <c r="D420" s="394"/>
      <c r="E420" s="394"/>
      <c r="F420" s="394"/>
      <c r="G420" s="394"/>
      <c r="H420" s="394"/>
      <c r="I420" s="394"/>
      <c r="J420" s="394"/>
      <c r="K420" s="394"/>
      <c r="L420" s="394"/>
      <c r="M420" s="394"/>
      <c r="N420" s="394"/>
      <c r="O420" s="394"/>
      <c r="P420" s="394"/>
      <c r="Q420" s="394"/>
      <c r="R420" s="394"/>
      <c r="S420" s="394"/>
      <c r="T420" s="394"/>
      <c r="U420" s="394"/>
      <c r="V420" s="394"/>
      <c r="W420" s="394"/>
      <c r="X420" s="394"/>
      <c r="Y420" s="394"/>
      <c r="Z420" s="394"/>
      <c r="AA420" s="394"/>
      <c r="AB420" s="394"/>
      <c r="AC420" s="394"/>
      <c r="AD420" s="394"/>
      <c r="AE420" s="394"/>
      <c r="AF420" s="394"/>
      <c r="AG420" s="394"/>
      <c r="AH420" s="394"/>
    </row>
    <row r="421" spans="1:34" ht="12.75" customHeight="1">
      <c r="A421" s="394"/>
      <c r="B421" s="394"/>
      <c r="C421" s="394"/>
      <c r="D421" s="394"/>
      <c r="E421" s="394"/>
      <c r="F421" s="394"/>
      <c r="G421" s="394"/>
      <c r="H421" s="394"/>
      <c r="I421" s="394"/>
      <c r="J421" s="394"/>
      <c r="K421" s="394"/>
      <c r="L421" s="394"/>
      <c r="M421" s="394"/>
      <c r="N421" s="394"/>
      <c r="O421" s="394"/>
      <c r="P421" s="394"/>
      <c r="Q421" s="394"/>
      <c r="R421" s="394"/>
      <c r="S421" s="394"/>
      <c r="T421" s="394"/>
      <c r="U421" s="394"/>
      <c r="V421" s="394"/>
      <c r="W421" s="394"/>
      <c r="X421" s="394"/>
      <c r="Y421" s="394"/>
      <c r="Z421" s="394"/>
      <c r="AA421" s="394"/>
      <c r="AB421" s="394"/>
      <c r="AC421" s="394"/>
      <c r="AD421" s="394"/>
      <c r="AE421" s="394"/>
      <c r="AF421" s="394"/>
      <c r="AG421" s="394"/>
      <c r="AH421" s="394"/>
    </row>
    <row r="422" spans="1:34" ht="12.75" customHeight="1">
      <c r="A422" s="394"/>
      <c r="B422" s="394"/>
      <c r="C422" s="394"/>
      <c r="D422" s="394"/>
      <c r="E422" s="394"/>
      <c r="F422" s="394"/>
      <c r="G422" s="394"/>
      <c r="H422" s="394"/>
      <c r="I422" s="394"/>
      <c r="J422" s="394"/>
      <c r="K422" s="394"/>
      <c r="L422" s="394"/>
      <c r="M422" s="394"/>
      <c r="N422" s="394"/>
      <c r="O422" s="394"/>
      <c r="P422" s="394"/>
      <c r="Q422" s="394"/>
      <c r="R422" s="394"/>
      <c r="S422" s="394"/>
      <c r="T422" s="394"/>
      <c r="U422" s="394"/>
      <c r="V422" s="394"/>
      <c r="W422" s="394"/>
      <c r="X422" s="394"/>
      <c r="Y422" s="394"/>
      <c r="Z422" s="394"/>
      <c r="AA422" s="394"/>
      <c r="AB422" s="394"/>
      <c r="AC422" s="394"/>
      <c r="AD422" s="394"/>
      <c r="AE422" s="394"/>
      <c r="AF422" s="394"/>
      <c r="AG422" s="394"/>
      <c r="AH422" s="394"/>
    </row>
    <row r="423" spans="1:34" ht="12.75" customHeight="1">
      <c r="A423" s="394"/>
      <c r="B423" s="394"/>
      <c r="C423" s="394"/>
      <c r="D423" s="394"/>
      <c r="E423" s="394"/>
      <c r="F423" s="394"/>
      <c r="G423" s="394"/>
      <c r="H423" s="394"/>
      <c r="I423" s="394"/>
      <c r="J423" s="394"/>
      <c r="K423" s="394"/>
      <c r="L423" s="394"/>
      <c r="M423" s="394"/>
      <c r="N423" s="394"/>
      <c r="O423" s="394"/>
      <c r="P423" s="394"/>
      <c r="Q423" s="394"/>
      <c r="R423" s="394"/>
      <c r="S423" s="394"/>
      <c r="T423" s="394"/>
      <c r="U423" s="394"/>
      <c r="V423" s="394"/>
      <c r="W423" s="394"/>
      <c r="X423" s="394"/>
      <c r="Y423" s="394"/>
      <c r="Z423" s="394"/>
      <c r="AA423" s="394"/>
      <c r="AB423" s="394"/>
      <c r="AC423" s="394"/>
      <c r="AD423" s="394"/>
      <c r="AE423" s="394"/>
      <c r="AF423" s="394"/>
      <c r="AG423" s="394"/>
      <c r="AH423" s="394"/>
    </row>
    <row r="424" spans="1:34" ht="12.75" customHeight="1">
      <c r="A424" s="394"/>
      <c r="B424" s="394"/>
      <c r="C424" s="394"/>
      <c r="D424" s="394"/>
      <c r="E424" s="394"/>
      <c r="F424" s="394"/>
      <c r="G424" s="394"/>
      <c r="H424" s="394"/>
      <c r="I424" s="394"/>
      <c r="J424" s="394"/>
      <c r="K424" s="394"/>
      <c r="L424" s="394"/>
      <c r="M424" s="394"/>
      <c r="N424" s="394"/>
      <c r="O424" s="394"/>
      <c r="P424" s="394"/>
      <c r="Q424" s="394"/>
      <c r="R424" s="394"/>
      <c r="S424" s="394"/>
      <c r="T424" s="394"/>
      <c r="U424" s="394"/>
      <c r="V424" s="394"/>
      <c r="W424" s="394"/>
      <c r="X424" s="394"/>
      <c r="Y424" s="394"/>
      <c r="Z424" s="394"/>
      <c r="AA424" s="394"/>
      <c r="AB424" s="394"/>
      <c r="AC424" s="394"/>
      <c r="AD424" s="394"/>
      <c r="AE424" s="394"/>
      <c r="AF424" s="394"/>
      <c r="AG424" s="394"/>
      <c r="AH424" s="394"/>
    </row>
    <row r="425" spans="1:34" ht="12.75" customHeight="1">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row>
    <row r="426" spans="1:34" ht="12.75" customHeight="1">
      <c r="A426" s="394"/>
      <c r="B426" s="394"/>
      <c r="C426" s="394"/>
      <c r="D426" s="394"/>
      <c r="E426" s="394"/>
      <c r="F426" s="394"/>
      <c r="G426" s="394"/>
      <c r="H426" s="394"/>
      <c r="I426" s="394"/>
      <c r="J426" s="394"/>
      <c r="K426" s="394"/>
      <c r="L426" s="394"/>
      <c r="M426" s="394"/>
      <c r="N426" s="394"/>
      <c r="O426" s="394"/>
      <c r="P426" s="394"/>
      <c r="Q426" s="394"/>
      <c r="R426" s="394"/>
      <c r="S426" s="394"/>
      <c r="T426" s="394"/>
      <c r="U426" s="394"/>
      <c r="V426" s="394"/>
      <c r="W426" s="394"/>
      <c r="X426" s="394"/>
      <c r="Y426" s="394"/>
      <c r="Z426" s="394"/>
      <c r="AA426" s="394"/>
      <c r="AB426" s="394"/>
      <c r="AC426" s="394"/>
      <c r="AD426" s="394"/>
      <c r="AE426" s="394"/>
      <c r="AF426" s="394"/>
      <c r="AG426" s="394"/>
      <c r="AH426" s="394"/>
    </row>
    <row r="427" spans="1:34" ht="12.75" customHeight="1">
      <c r="A427" s="394"/>
      <c r="B427" s="394"/>
      <c r="C427" s="394"/>
      <c r="D427" s="394"/>
      <c r="E427" s="394"/>
      <c r="F427" s="394"/>
      <c r="G427" s="394"/>
      <c r="H427" s="394"/>
      <c r="I427" s="394"/>
      <c r="J427" s="394"/>
      <c r="K427" s="394"/>
      <c r="L427" s="394"/>
      <c r="M427" s="394"/>
      <c r="N427" s="394"/>
      <c r="O427" s="394"/>
      <c r="P427" s="394"/>
      <c r="Q427" s="394"/>
      <c r="R427" s="394"/>
      <c r="S427" s="394"/>
      <c r="T427" s="394"/>
      <c r="U427" s="394"/>
      <c r="V427" s="394"/>
      <c r="W427" s="394"/>
      <c r="X427" s="394"/>
      <c r="Y427" s="394"/>
      <c r="Z427" s="394"/>
      <c r="AA427" s="394"/>
      <c r="AB427" s="394"/>
      <c r="AC427" s="394"/>
      <c r="AD427" s="394"/>
      <c r="AE427" s="394"/>
      <c r="AF427" s="394"/>
      <c r="AG427" s="394"/>
      <c r="AH427" s="394"/>
    </row>
    <row r="428" spans="1:34" ht="12.75" customHeight="1">
      <c r="A428" s="394"/>
      <c r="B428" s="394"/>
      <c r="C428" s="394"/>
      <c r="D428" s="394"/>
      <c r="E428" s="394"/>
      <c r="F428" s="394"/>
      <c r="G428" s="394"/>
      <c r="H428" s="394"/>
      <c r="I428" s="394"/>
      <c r="J428" s="394"/>
      <c r="K428" s="394"/>
      <c r="L428" s="394"/>
      <c r="M428" s="394"/>
      <c r="N428" s="394"/>
      <c r="O428" s="394"/>
      <c r="P428" s="394"/>
      <c r="Q428" s="394"/>
      <c r="R428" s="394"/>
      <c r="S428" s="394"/>
      <c r="T428" s="394"/>
      <c r="U428" s="394"/>
      <c r="V428" s="394"/>
      <c r="W428" s="394"/>
      <c r="X428" s="394"/>
      <c r="Y428" s="394"/>
      <c r="Z428" s="394"/>
      <c r="AA428" s="394"/>
      <c r="AB428" s="394"/>
      <c r="AC428" s="394"/>
      <c r="AD428" s="394"/>
      <c r="AE428" s="394"/>
      <c r="AF428" s="394"/>
      <c r="AG428" s="394"/>
      <c r="AH428" s="394"/>
    </row>
    <row r="429" spans="1:34" ht="12.75" customHeight="1">
      <c r="A429" s="394"/>
      <c r="B429" s="394"/>
      <c r="C429" s="394"/>
      <c r="D429" s="394"/>
      <c r="E429" s="394"/>
      <c r="F429" s="394"/>
      <c r="G429" s="394"/>
      <c r="H429" s="394"/>
      <c r="I429" s="394"/>
      <c r="J429" s="394"/>
      <c r="K429" s="394"/>
      <c r="L429" s="394"/>
      <c r="M429" s="394"/>
      <c r="N429" s="394"/>
      <c r="O429" s="394"/>
      <c r="P429" s="394"/>
      <c r="Q429" s="394"/>
      <c r="R429" s="394"/>
      <c r="S429" s="394"/>
      <c r="T429" s="394"/>
      <c r="U429" s="394"/>
      <c r="V429" s="394"/>
      <c r="W429" s="394"/>
      <c r="X429" s="394"/>
      <c r="Y429" s="394"/>
      <c r="Z429" s="394"/>
      <c r="AA429" s="394"/>
      <c r="AB429" s="394"/>
      <c r="AC429" s="394"/>
      <c r="AD429" s="394"/>
      <c r="AE429" s="394"/>
      <c r="AF429" s="394"/>
      <c r="AG429" s="394"/>
      <c r="AH429" s="394"/>
    </row>
    <row r="430" spans="1:34" ht="12.75" customHeight="1">
      <c r="A430" s="394"/>
      <c r="B430" s="394"/>
      <c r="C430" s="394"/>
      <c r="D430" s="394"/>
      <c r="E430" s="394"/>
      <c r="F430" s="394"/>
      <c r="G430" s="394"/>
      <c r="H430" s="394"/>
      <c r="I430" s="394"/>
      <c r="J430" s="394"/>
      <c r="K430" s="394"/>
      <c r="L430" s="394"/>
      <c r="M430" s="394"/>
      <c r="N430" s="394"/>
      <c r="O430" s="394"/>
      <c r="P430" s="394"/>
      <c r="Q430" s="394"/>
      <c r="R430" s="394"/>
      <c r="S430" s="394"/>
      <c r="T430" s="394"/>
      <c r="U430" s="394"/>
      <c r="V430" s="394"/>
      <c r="W430" s="394"/>
      <c r="X430" s="394"/>
      <c r="Y430" s="394"/>
      <c r="Z430" s="394"/>
      <c r="AA430" s="394"/>
      <c r="AB430" s="394"/>
      <c r="AC430" s="394"/>
      <c r="AD430" s="394"/>
      <c r="AE430" s="394"/>
      <c r="AF430" s="394"/>
      <c r="AG430" s="394"/>
      <c r="AH430" s="394"/>
    </row>
    <row r="431" spans="1:34" ht="12.75" customHeight="1">
      <c r="A431" s="394"/>
      <c r="B431" s="394"/>
      <c r="C431" s="394"/>
      <c r="D431" s="394"/>
      <c r="E431" s="394"/>
      <c r="F431" s="394"/>
      <c r="G431" s="394"/>
      <c r="H431" s="394"/>
      <c r="I431" s="394"/>
      <c r="J431" s="394"/>
      <c r="K431" s="394"/>
      <c r="L431" s="394"/>
      <c r="M431" s="394"/>
      <c r="N431" s="394"/>
      <c r="O431" s="394"/>
      <c r="P431" s="394"/>
      <c r="Q431" s="394"/>
      <c r="R431" s="394"/>
      <c r="S431" s="394"/>
      <c r="T431" s="394"/>
      <c r="U431" s="394"/>
      <c r="V431" s="394"/>
      <c r="W431" s="394"/>
      <c r="X431" s="394"/>
      <c r="Y431" s="394"/>
      <c r="Z431" s="394"/>
      <c r="AA431" s="394"/>
      <c r="AB431" s="394"/>
      <c r="AC431" s="394"/>
      <c r="AD431" s="394"/>
      <c r="AE431" s="394"/>
      <c r="AF431" s="394"/>
      <c r="AG431" s="394"/>
      <c r="AH431" s="394"/>
    </row>
    <row r="432" spans="1:34" ht="12.75" customHeight="1">
      <c r="A432" s="394"/>
      <c r="B432" s="394"/>
      <c r="C432" s="394"/>
      <c r="D432" s="394"/>
      <c r="E432" s="394"/>
      <c r="F432" s="394"/>
      <c r="G432" s="394"/>
      <c r="H432" s="394"/>
      <c r="I432" s="394"/>
      <c r="J432" s="394"/>
      <c r="K432" s="394"/>
      <c r="L432" s="394"/>
      <c r="M432" s="394"/>
      <c r="N432" s="394"/>
      <c r="O432" s="394"/>
      <c r="P432" s="394"/>
      <c r="Q432" s="394"/>
      <c r="R432" s="394"/>
      <c r="S432" s="394"/>
      <c r="T432" s="394"/>
      <c r="U432" s="394"/>
      <c r="V432" s="394"/>
      <c r="W432" s="394"/>
      <c r="X432" s="394"/>
      <c r="Y432" s="394"/>
      <c r="Z432" s="394"/>
      <c r="AA432" s="394"/>
      <c r="AB432" s="394"/>
      <c r="AC432" s="394"/>
      <c r="AD432" s="394"/>
      <c r="AE432" s="394"/>
      <c r="AF432" s="394"/>
      <c r="AG432" s="394"/>
      <c r="AH432" s="394"/>
    </row>
    <row r="433" spans="1:34" ht="12.75" customHeight="1">
      <c r="A433" s="394"/>
      <c r="B433" s="394"/>
      <c r="C433" s="394"/>
      <c r="D433" s="394"/>
      <c r="E433" s="394"/>
      <c r="F433" s="394"/>
      <c r="G433" s="394"/>
      <c r="H433" s="394"/>
      <c r="I433" s="394"/>
      <c r="J433" s="394"/>
      <c r="K433" s="394"/>
      <c r="L433" s="394"/>
      <c r="M433" s="394"/>
      <c r="N433" s="394"/>
      <c r="O433" s="394"/>
      <c r="P433" s="394"/>
      <c r="Q433" s="394"/>
      <c r="R433" s="394"/>
      <c r="S433" s="394"/>
      <c r="T433" s="394"/>
      <c r="U433" s="394"/>
      <c r="V433" s="394"/>
      <c r="W433" s="394"/>
      <c r="X433" s="394"/>
      <c r="Y433" s="394"/>
      <c r="Z433" s="394"/>
      <c r="AA433" s="394"/>
      <c r="AB433" s="394"/>
      <c r="AC433" s="394"/>
      <c r="AD433" s="394"/>
      <c r="AE433" s="394"/>
      <c r="AF433" s="394"/>
      <c r="AG433" s="394"/>
      <c r="AH433" s="394"/>
    </row>
    <row r="434" spans="1:34" ht="12.75" customHeight="1">
      <c r="A434" s="394"/>
      <c r="B434" s="394"/>
      <c r="C434" s="394"/>
      <c r="D434" s="394"/>
      <c r="E434" s="394"/>
      <c r="F434" s="394"/>
      <c r="G434" s="394"/>
      <c r="H434" s="394"/>
      <c r="I434" s="394"/>
      <c r="J434" s="394"/>
      <c r="K434" s="394"/>
      <c r="L434" s="394"/>
      <c r="M434" s="394"/>
      <c r="N434" s="394"/>
      <c r="O434" s="394"/>
      <c r="P434" s="394"/>
      <c r="Q434" s="394"/>
      <c r="R434" s="394"/>
      <c r="S434" s="394"/>
      <c r="T434" s="394"/>
      <c r="U434" s="394"/>
      <c r="V434" s="394"/>
      <c r="W434" s="394"/>
      <c r="X434" s="394"/>
      <c r="Y434" s="394"/>
      <c r="Z434" s="394"/>
      <c r="AA434" s="394"/>
      <c r="AB434" s="394"/>
      <c r="AC434" s="394"/>
      <c r="AD434" s="394"/>
      <c r="AE434" s="394"/>
      <c r="AF434" s="394"/>
      <c r="AG434" s="394"/>
      <c r="AH434" s="394"/>
    </row>
    <row r="435" spans="1:34" ht="12.75" customHeight="1">
      <c r="A435" s="394"/>
      <c r="B435" s="394"/>
      <c r="C435" s="394"/>
      <c r="D435" s="394"/>
      <c r="E435" s="394"/>
      <c r="F435" s="394"/>
      <c r="G435" s="394"/>
      <c r="H435" s="394"/>
      <c r="I435" s="394"/>
      <c r="J435" s="394"/>
      <c r="K435" s="394"/>
      <c r="L435" s="394"/>
      <c r="M435" s="394"/>
      <c r="N435" s="394"/>
      <c r="O435" s="394"/>
      <c r="P435" s="394"/>
      <c r="Q435" s="394"/>
      <c r="R435" s="394"/>
      <c r="S435" s="394"/>
      <c r="T435" s="394"/>
      <c r="U435" s="394"/>
      <c r="V435" s="394"/>
      <c r="W435" s="394"/>
      <c r="X435" s="394"/>
      <c r="Y435" s="394"/>
      <c r="Z435" s="394"/>
      <c r="AA435" s="394"/>
      <c r="AB435" s="394"/>
      <c r="AC435" s="394"/>
      <c r="AD435" s="394"/>
      <c r="AE435" s="394"/>
      <c r="AF435" s="394"/>
      <c r="AG435" s="394"/>
      <c r="AH435" s="394"/>
    </row>
    <row r="436" spans="1:34" ht="12.75" customHeight="1">
      <c r="A436" s="394"/>
      <c r="B436" s="394"/>
      <c r="C436" s="394"/>
      <c r="D436" s="394"/>
      <c r="E436" s="394"/>
      <c r="F436" s="394"/>
      <c r="G436" s="394"/>
      <c r="H436" s="394"/>
      <c r="I436" s="394"/>
      <c r="J436" s="394"/>
      <c r="K436" s="394"/>
      <c r="L436" s="394"/>
      <c r="M436" s="394"/>
      <c r="N436" s="394"/>
      <c r="O436" s="394"/>
      <c r="P436" s="394"/>
      <c r="Q436" s="394"/>
      <c r="R436" s="394"/>
      <c r="S436" s="394"/>
      <c r="T436" s="394"/>
      <c r="U436" s="394"/>
      <c r="V436" s="394"/>
      <c r="W436" s="394"/>
      <c r="X436" s="394"/>
      <c r="Y436" s="394"/>
      <c r="Z436" s="394"/>
      <c r="AA436" s="394"/>
      <c r="AB436" s="394"/>
      <c r="AC436" s="394"/>
      <c r="AD436" s="394"/>
      <c r="AE436" s="394"/>
      <c r="AF436" s="394"/>
      <c r="AG436" s="394"/>
      <c r="AH436" s="394"/>
    </row>
    <row r="437" spans="1:34" ht="12.75" customHeight="1">
      <c r="A437" s="394"/>
      <c r="B437" s="394"/>
      <c r="C437" s="394"/>
      <c r="D437" s="394"/>
      <c r="E437" s="394"/>
      <c r="F437" s="394"/>
      <c r="G437" s="394"/>
      <c r="H437" s="394"/>
      <c r="I437" s="394"/>
      <c r="J437" s="394"/>
      <c r="K437" s="394"/>
      <c r="L437" s="394"/>
      <c r="M437" s="394"/>
      <c r="N437" s="394"/>
      <c r="O437" s="394"/>
      <c r="P437" s="394"/>
      <c r="Q437" s="394"/>
      <c r="R437" s="394"/>
      <c r="S437" s="394"/>
      <c r="T437" s="394"/>
      <c r="U437" s="394"/>
      <c r="V437" s="394"/>
      <c r="W437" s="394"/>
      <c r="X437" s="394"/>
      <c r="Y437" s="394"/>
      <c r="Z437" s="394"/>
      <c r="AA437" s="394"/>
      <c r="AB437" s="394"/>
      <c r="AC437" s="394"/>
      <c r="AD437" s="394"/>
      <c r="AE437" s="394"/>
      <c r="AF437" s="394"/>
      <c r="AG437" s="394"/>
      <c r="AH437" s="394"/>
    </row>
    <row r="438" spans="1:34" ht="12.75" customHeight="1">
      <c r="A438" s="394"/>
      <c r="B438" s="394"/>
      <c r="C438" s="394"/>
      <c r="D438" s="394"/>
      <c r="E438" s="394"/>
      <c r="F438" s="394"/>
      <c r="G438" s="394"/>
      <c r="H438" s="394"/>
      <c r="I438" s="394"/>
      <c r="J438" s="394"/>
      <c r="K438" s="394"/>
      <c r="L438" s="394"/>
      <c r="M438" s="394"/>
      <c r="N438" s="394"/>
      <c r="O438" s="394"/>
      <c r="P438" s="394"/>
      <c r="Q438" s="394"/>
      <c r="R438" s="394"/>
      <c r="S438" s="394"/>
      <c r="T438" s="394"/>
      <c r="U438" s="394"/>
      <c r="V438" s="394"/>
      <c r="W438" s="394"/>
      <c r="X438" s="394"/>
      <c r="Y438" s="394"/>
      <c r="Z438" s="394"/>
      <c r="AA438" s="394"/>
      <c r="AB438" s="394"/>
      <c r="AC438" s="394"/>
      <c r="AD438" s="394"/>
      <c r="AE438" s="394"/>
      <c r="AF438" s="394"/>
      <c r="AG438" s="394"/>
      <c r="AH438" s="394"/>
    </row>
    <row r="439" spans="1:34" ht="12.75" customHeight="1">
      <c r="A439" s="394"/>
      <c r="B439" s="394"/>
      <c r="C439" s="394"/>
      <c r="D439" s="394"/>
      <c r="E439" s="394"/>
      <c r="F439" s="394"/>
      <c r="G439" s="394"/>
      <c r="H439" s="394"/>
      <c r="I439" s="394"/>
      <c r="J439" s="394"/>
      <c r="K439" s="394"/>
      <c r="L439" s="394"/>
      <c r="M439" s="394"/>
      <c r="N439" s="394"/>
      <c r="O439" s="394"/>
      <c r="P439" s="394"/>
      <c r="Q439" s="394"/>
      <c r="R439" s="394"/>
      <c r="S439" s="394"/>
      <c r="T439" s="394"/>
      <c r="U439" s="394"/>
      <c r="V439" s="394"/>
      <c r="W439" s="394"/>
      <c r="X439" s="394"/>
      <c r="Y439" s="394"/>
      <c r="Z439" s="394"/>
      <c r="AA439" s="394"/>
      <c r="AB439" s="394"/>
      <c r="AC439" s="394"/>
      <c r="AD439" s="394"/>
      <c r="AE439" s="394"/>
      <c r="AF439" s="394"/>
      <c r="AG439" s="394"/>
      <c r="AH439" s="394"/>
    </row>
    <row r="440" spans="1:34" ht="12.75" customHeight="1">
      <c r="A440" s="394"/>
      <c r="B440" s="394"/>
      <c r="C440" s="394"/>
      <c r="D440" s="394"/>
      <c r="E440" s="394"/>
      <c r="F440" s="394"/>
      <c r="G440" s="394"/>
      <c r="H440" s="394"/>
      <c r="I440" s="394"/>
      <c r="J440" s="394"/>
      <c r="K440" s="394"/>
      <c r="L440" s="394"/>
      <c r="M440" s="394"/>
      <c r="N440" s="394"/>
      <c r="O440" s="394"/>
      <c r="P440" s="394"/>
      <c r="Q440" s="394"/>
      <c r="R440" s="394"/>
      <c r="S440" s="394"/>
      <c r="T440" s="394"/>
      <c r="U440" s="394"/>
      <c r="V440" s="394"/>
      <c r="W440" s="394"/>
      <c r="X440" s="394"/>
      <c r="Y440" s="394"/>
      <c r="Z440" s="394"/>
      <c r="AA440" s="394"/>
      <c r="AB440" s="394"/>
      <c r="AC440" s="394"/>
      <c r="AD440" s="394"/>
      <c r="AE440" s="394"/>
      <c r="AF440" s="394"/>
      <c r="AG440" s="394"/>
      <c r="AH440" s="394"/>
    </row>
    <row r="441" spans="1:34" ht="12.75" customHeight="1">
      <c r="A441" s="394"/>
      <c r="B441" s="394"/>
      <c r="C441" s="394"/>
      <c r="D441" s="394"/>
      <c r="E441" s="394"/>
      <c r="F441" s="394"/>
      <c r="G441" s="394"/>
      <c r="H441" s="394"/>
      <c r="I441" s="394"/>
      <c r="J441" s="394"/>
      <c r="K441" s="394"/>
      <c r="L441" s="394"/>
      <c r="M441" s="394"/>
      <c r="N441" s="394"/>
      <c r="O441" s="394"/>
      <c r="P441" s="394"/>
      <c r="Q441" s="394"/>
      <c r="R441" s="394"/>
      <c r="S441" s="394"/>
      <c r="T441" s="394"/>
      <c r="U441" s="394"/>
      <c r="V441" s="394"/>
      <c r="W441" s="394"/>
      <c r="X441" s="394"/>
      <c r="Y441" s="394"/>
      <c r="Z441" s="394"/>
      <c r="AA441" s="394"/>
      <c r="AB441" s="394"/>
      <c r="AC441" s="394"/>
      <c r="AD441" s="394"/>
      <c r="AE441" s="394"/>
      <c r="AF441" s="394"/>
      <c r="AG441" s="394"/>
      <c r="AH441" s="394"/>
    </row>
    <row r="442" spans="1:34" ht="12.75" customHeight="1">
      <c r="A442" s="394"/>
      <c r="B442" s="394"/>
      <c r="C442" s="394"/>
      <c r="D442" s="394"/>
      <c r="E442" s="394"/>
      <c r="F442" s="394"/>
      <c r="G442" s="394"/>
      <c r="H442" s="394"/>
      <c r="I442" s="394"/>
      <c r="J442" s="394"/>
      <c r="K442" s="394"/>
      <c r="L442" s="394"/>
      <c r="M442" s="394"/>
      <c r="N442" s="394"/>
      <c r="O442" s="394"/>
      <c r="P442" s="394"/>
      <c r="Q442" s="394"/>
      <c r="R442" s="394"/>
      <c r="S442" s="394"/>
      <c r="T442" s="394"/>
      <c r="U442" s="394"/>
      <c r="V442" s="394"/>
      <c r="W442" s="394"/>
      <c r="X442" s="394"/>
      <c r="Y442" s="394"/>
      <c r="Z442" s="394"/>
      <c r="AA442" s="394"/>
      <c r="AB442" s="394"/>
      <c r="AC442" s="394"/>
      <c r="AD442" s="394"/>
      <c r="AE442" s="394"/>
      <c r="AF442" s="394"/>
      <c r="AG442" s="394"/>
      <c r="AH442" s="394"/>
    </row>
    <row r="443" spans="1:34" ht="12.75" customHeight="1">
      <c r="A443" s="394"/>
      <c r="B443" s="394"/>
      <c r="C443" s="394"/>
      <c r="D443" s="394"/>
      <c r="E443" s="394"/>
      <c r="F443" s="394"/>
      <c r="G443" s="394"/>
      <c r="H443" s="394"/>
      <c r="I443" s="394"/>
      <c r="J443" s="394"/>
      <c r="K443" s="394"/>
      <c r="L443" s="394"/>
      <c r="M443" s="394"/>
      <c r="N443" s="394"/>
      <c r="O443" s="394"/>
      <c r="P443" s="394"/>
      <c r="Q443" s="394"/>
      <c r="R443" s="394"/>
      <c r="S443" s="394"/>
      <c r="T443" s="394"/>
      <c r="U443" s="394"/>
      <c r="V443" s="394"/>
      <c r="W443" s="394"/>
      <c r="X443" s="394"/>
      <c r="Y443" s="394"/>
      <c r="Z443" s="394"/>
      <c r="AA443" s="394"/>
      <c r="AB443" s="394"/>
      <c r="AC443" s="394"/>
      <c r="AD443" s="394"/>
      <c r="AE443" s="394"/>
      <c r="AF443" s="394"/>
      <c r="AG443" s="394"/>
      <c r="AH443" s="394"/>
    </row>
    <row r="444" spans="1:34" ht="12.75" customHeight="1">
      <c r="A444" s="394"/>
      <c r="B444" s="394"/>
      <c r="C444" s="394"/>
      <c r="D444" s="394"/>
      <c r="E444" s="394"/>
      <c r="F444" s="394"/>
      <c r="G444" s="394"/>
      <c r="H444" s="394"/>
      <c r="I444" s="394"/>
      <c r="J444" s="394"/>
      <c r="K444" s="394"/>
      <c r="L444" s="394"/>
      <c r="M444" s="394"/>
      <c r="N444" s="394"/>
      <c r="O444" s="394"/>
      <c r="P444" s="394"/>
      <c r="Q444" s="394"/>
      <c r="R444" s="394"/>
      <c r="S444" s="394"/>
      <c r="T444" s="394"/>
      <c r="U444" s="394"/>
      <c r="V444" s="394"/>
      <c r="W444" s="394"/>
      <c r="X444" s="394"/>
      <c r="Y444" s="394"/>
      <c r="Z444" s="394"/>
      <c r="AA444" s="394"/>
      <c r="AB444" s="394"/>
      <c r="AC444" s="394"/>
      <c r="AD444" s="394"/>
      <c r="AE444" s="394"/>
      <c r="AF444" s="394"/>
      <c r="AG444" s="394"/>
      <c r="AH444" s="394"/>
    </row>
    <row r="445" spans="1:34" ht="12.75" customHeight="1">
      <c r="A445" s="394"/>
      <c r="B445" s="394"/>
      <c r="C445" s="394"/>
      <c r="D445" s="394"/>
      <c r="E445" s="394"/>
      <c r="F445" s="394"/>
      <c r="G445" s="394"/>
      <c r="H445" s="394"/>
      <c r="I445" s="394"/>
      <c r="J445" s="394"/>
      <c r="K445" s="394"/>
      <c r="L445" s="394"/>
      <c r="M445" s="394"/>
      <c r="N445" s="394"/>
      <c r="O445" s="394"/>
      <c r="P445" s="394"/>
      <c r="Q445" s="394"/>
      <c r="R445" s="394"/>
      <c r="S445" s="394"/>
      <c r="T445" s="394"/>
      <c r="U445" s="394"/>
      <c r="V445" s="394"/>
      <c r="W445" s="394"/>
      <c r="X445" s="394"/>
      <c r="Y445" s="394"/>
      <c r="Z445" s="394"/>
      <c r="AA445" s="394"/>
      <c r="AB445" s="394"/>
      <c r="AC445" s="394"/>
      <c r="AD445" s="394"/>
      <c r="AE445" s="394"/>
      <c r="AF445" s="394"/>
      <c r="AG445" s="394"/>
      <c r="AH445" s="394"/>
    </row>
    <row r="446" spans="1:34" ht="12.75" customHeight="1">
      <c r="A446" s="394"/>
      <c r="B446" s="394"/>
      <c r="C446" s="394"/>
      <c r="D446" s="394"/>
      <c r="E446" s="394"/>
      <c r="F446" s="394"/>
      <c r="G446" s="394"/>
      <c r="H446" s="394"/>
      <c r="I446" s="394"/>
      <c r="J446" s="394"/>
      <c r="K446" s="394"/>
      <c r="L446" s="394"/>
      <c r="M446" s="394"/>
      <c r="N446" s="394"/>
      <c r="O446" s="394"/>
      <c r="P446" s="394"/>
      <c r="Q446" s="394"/>
      <c r="R446" s="394"/>
      <c r="S446" s="394"/>
      <c r="T446" s="394"/>
      <c r="U446" s="394"/>
      <c r="V446" s="394"/>
      <c r="W446" s="394"/>
      <c r="X446" s="394"/>
      <c r="Y446" s="394"/>
      <c r="Z446" s="394"/>
      <c r="AA446" s="394"/>
      <c r="AB446" s="394"/>
      <c r="AC446" s="394"/>
      <c r="AD446" s="394"/>
      <c r="AE446" s="394"/>
      <c r="AF446" s="394"/>
      <c r="AG446" s="394"/>
      <c r="AH446" s="394"/>
    </row>
    <row r="447" spans="1:34" ht="12.75" customHeight="1">
      <c r="A447" s="394"/>
      <c r="B447" s="394"/>
      <c r="C447" s="394"/>
      <c r="D447" s="394"/>
      <c r="E447" s="394"/>
      <c r="F447" s="394"/>
      <c r="G447" s="394"/>
      <c r="H447" s="394"/>
      <c r="I447" s="394"/>
      <c r="J447" s="394"/>
      <c r="K447" s="394"/>
      <c r="L447" s="394"/>
      <c r="M447" s="394"/>
      <c r="N447" s="394"/>
      <c r="O447" s="394"/>
      <c r="P447" s="394"/>
      <c r="Q447" s="394"/>
      <c r="R447" s="394"/>
      <c r="S447" s="394"/>
      <c r="T447" s="394"/>
      <c r="U447" s="394"/>
      <c r="V447" s="394"/>
      <c r="W447" s="394"/>
      <c r="X447" s="394"/>
      <c r="Y447" s="394"/>
      <c r="Z447" s="394"/>
      <c r="AA447" s="394"/>
      <c r="AB447" s="394"/>
      <c r="AC447" s="394"/>
      <c r="AD447" s="394"/>
      <c r="AE447" s="394"/>
      <c r="AF447" s="394"/>
      <c r="AG447" s="394"/>
      <c r="AH447" s="394"/>
    </row>
    <row r="448" spans="1:34" ht="12.75" customHeight="1">
      <c r="A448" s="394"/>
      <c r="B448" s="394"/>
      <c r="C448" s="394"/>
      <c r="D448" s="394"/>
      <c r="E448" s="394"/>
      <c r="F448" s="394"/>
      <c r="G448" s="394"/>
      <c r="H448" s="394"/>
      <c r="I448" s="394"/>
      <c r="J448" s="394"/>
      <c r="K448" s="394"/>
      <c r="L448" s="394"/>
      <c r="M448" s="394"/>
      <c r="N448" s="394"/>
      <c r="O448" s="394"/>
      <c r="P448" s="394"/>
      <c r="Q448" s="394"/>
      <c r="R448" s="394"/>
      <c r="S448" s="394"/>
      <c r="T448" s="394"/>
      <c r="U448" s="394"/>
      <c r="V448" s="394"/>
      <c r="W448" s="394"/>
      <c r="X448" s="394"/>
      <c r="Y448" s="394"/>
      <c r="Z448" s="394"/>
      <c r="AA448" s="394"/>
      <c r="AB448" s="394"/>
      <c r="AC448" s="394"/>
      <c r="AD448" s="394"/>
      <c r="AE448" s="394"/>
      <c r="AF448" s="394"/>
      <c r="AG448" s="394"/>
      <c r="AH448" s="394"/>
    </row>
    <row r="449" spans="1:34" ht="12.75" customHeight="1">
      <c r="A449" s="394"/>
      <c r="B449" s="394"/>
      <c r="C449" s="394"/>
      <c r="D449" s="394"/>
      <c r="E449" s="394"/>
      <c r="F449" s="394"/>
      <c r="G449" s="394"/>
      <c r="H449" s="394"/>
      <c r="I449" s="394"/>
      <c r="J449" s="394"/>
      <c r="K449" s="394"/>
      <c r="L449" s="394"/>
      <c r="M449" s="394"/>
      <c r="N449" s="394"/>
      <c r="O449" s="394"/>
      <c r="P449" s="394"/>
      <c r="Q449" s="394"/>
      <c r="R449" s="394"/>
      <c r="S449" s="394"/>
      <c r="T449" s="394"/>
      <c r="U449" s="394"/>
      <c r="V449" s="394"/>
      <c r="W449" s="394"/>
      <c r="X449" s="394"/>
      <c r="Y449" s="394"/>
      <c r="Z449" s="394"/>
      <c r="AA449" s="394"/>
      <c r="AB449" s="394"/>
      <c r="AC449" s="394"/>
      <c r="AD449" s="394"/>
      <c r="AE449" s="394"/>
      <c r="AF449" s="394"/>
      <c r="AG449" s="394"/>
      <c r="AH449" s="394"/>
    </row>
    <row r="450" spans="1:34" ht="12.75" customHeight="1">
      <c r="A450" s="394"/>
      <c r="B450" s="394"/>
      <c r="C450" s="394"/>
      <c r="D450" s="394"/>
      <c r="E450" s="394"/>
      <c r="F450" s="394"/>
      <c r="G450" s="394"/>
      <c r="H450" s="394"/>
      <c r="I450" s="394"/>
      <c r="J450" s="394"/>
      <c r="K450" s="394"/>
      <c r="L450" s="394"/>
      <c r="M450" s="394"/>
      <c r="N450" s="394"/>
      <c r="O450" s="394"/>
      <c r="P450" s="394"/>
      <c r="Q450" s="394"/>
      <c r="R450" s="394"/>
      <c r="S450" s="394"/>
      <c r="T450" s="394"/>
      <c r="U450" s="394"/>
      <c r="V450" s="394"/>
      <c r="W450" s="394"/>
      <c r="X450" s="394"/>
      <c r="Y450" s="394"/>
      <c r="Z450" s="394"/>
      <c r="AA450" s="394"/>
      <c r="AB450" s="394"/>
      <c r="AC450" s="394"/>
      <c r="AD450" s="394"/>
      <c r="AE450" s="394"/>
      <c r="AF450" s="394"/>
      <c r="AG450" s="394"/>
      <c r="AH450" s="394"/>
    </row>
    <row r="451" spans="1:34" ht="12.75" customHeight="1">
      <c r="A451" s="394"/>
      <c r="B451" s="394"/>
      <c r="C451" s="394"/>
      <c r="D451" s="394"/>
      <c r="E451" s="394"/>
      <c r="F451" s="394"/>
      <c r="G451" s="394"/>
      <c r="H451" s="394"/>
      <c r="I451" s="394"/>
      <c r="J451" s="394"/>
      <c r="K451" s="394"/>
      <c r="L451" s="394"/>
      <c r="M451" s="394"/>
      <c r="N451" s="394"/>
      <c r="O451" s="394"/>
      <c r="P451" s="394"/>
      <c r="Q451" s="394"/>
      <c r="R451" s="394"/>
      <c r="S451" s="394"/>
      <c r="T451" s="394"/>
      <c r="U451" s="394"/>
      <c r="V451" s="394"/>
      <c r="W451" s="394"/>
      <c r="X451" s="394"/>
      <c r="Y451" s="394"/>
      <c r="Z451" s="394"/>
      <c r="AA451" s="394"/>
      <c r="AB451" s="394"/>
      <c r="AC451" s="394"/>
      <c r="AD451" s="394"/>
      <c r="AE451" s="394"/>
      <c r="AF451" s="394"/>
      <c r="AG451" s="394"/>
      <c r="AH451" s="394"/>
    </row>
    <row r="452" spans="1:34" ht="12.75" customHeight="1">
      <c r="A452" s="394"/>
      <c r="B452" s="394"/>
      <c r="C452" s="394"/>
      <c r="D452" s="394"/>
      <c r="E452" s="394"/>
      <c r="F452" s="394"/>
      <c r="G452" s="394"/>
      <c r="H452" s="394"/>
      <c r="I452" s="394"/>
      <c r="J452" s="394"/>
      <c r="K452" s="394"/>
      <c r="L452" s="394"/>
      <c r="M452" s="394"/>
      <c r="N452" s="394"/>
      <c r="O452" s="394"/>
      <c r="P452" s="394"/>
      <c r="Q452" s="394"/>
      <c r="R452" s="394"/>
      <c r="S452" s="394"/>
      <c r="T452" s="394"/>
      <c r="U452" s="394"/>
      <c r="V452" s="394"/>
      <c r="W452" s="394"/>
      <c r="X452" s="394"/>
      <c r="Y452" s="394"/>
      <c r="Z452" s="394"/>
      <c r="AA452" s="394"/>
      <c r="AB452" s="394"/>
      <c r="AC452" s="394"/>
      <c r="AD452" s="394"/>
      <c r="AE452" s="394"/>
      <c r="AF452" s="394"/>
      <c r="AG452" s="394"/>
      <c r="AH452" s="394"/>
    </row>
    <row r="453" spans="1:34" ht="12.75" customHeight="1">
      <c r="A453" s="394"/>
      <c r="B453" s="394"/>
      <c r="C453" s="394"/>
      <c r="D453" s="394"/>
      <c r="E453" s="394"/>
      <c r="F453" s="394"/>
      <c r="G453" s="394"/>
      <c r="H453" s="394"/>
      <c r="I453" s="394"/>
      <c r="J453" s="394"/>
      <c r="K453" s="394"/>
      <c r="L453" s="394"/>
      <c r="M453" s="394"/>
      <c r="N453" s="394"/>
      <c r="O453" s="394"/>
      <c r="P453" s="394"/>
      <c r="Q453" s="394"/>
      <c r="R453" s="394"/>
      <c r="S453" s="394"/>
      <c r="T453" s="394"/>
      <c r="U453" s="394"/>
      <c r="V453" s="394"/>
      <c r="W453" s="394"/>
      <c r="X453" s="394"/>
      <c r="Y453" s="394"/>
      <c r="Z453" s="394"/>
      <c r="AA453" s="394"/>
      <c r="AB453" s="394"/>
      <c r="AC453" s="394"/>
      <c r="AD453" s="394"/>
      <c r="AE453" s="394"/>
      <c r="AF453" s="394"/>
      <c r="AG453" s="394"/>
      <c r="AH453" s="394"/>
    </row>
    <row r="454" spans="1:34" ht="12.75" customHeight="1">
      <c r="A454" s="394"/>
      <c r="B454" s="394"/>
      <c r="C454" s="394"/>
      <c r="D454" s="394"/>
      <c r="E454" s="394"/>
      <c r="F454" s="394"/>
      <c r="G454" s="394"/>
      <c r="H454" s="394"/>
      <c r="I454" s="394"/>
      <c r="J454" s="394"/>
      <c r="K454" s="394"/>
      <c r="L454" s="394"/>
      <c r="M454" s="394"/>
      <c r="N454" s="394"/>
      <c r="O454" s="394"/>
      <c r="P454" s="394"/>
      <c r="Q454" s="394"/>
      <c r="R454" s="394"/>
      <c r="S454" s="394"/>
      <c r="T454" s="394"/>
      <c r="U454" s="394"/>
      <c r="V454" s="394"/>
      <c r="W454" s="394"/>
      <c r="X454" s="394"/>
      <c r="Y454" s="394"/>
      <c r="Z454" s="394"/>
      <c r="AA454" s="394"/>
      <c r="AB454" s="394"/>
      <c r="AC454" s="394"/>
      <c r="AD454" s="394"/>
      <c r="AE454" s="394"/>
      <c r="AF454" s="394"/>
      <c r="AG454" s="394"/>
      <c r="AH454" s="394"/>
    </row>
    <row r="455" spans="1:34" ht="12.75" customHeight="1">
      <c r="A455" s="394"/>
      <c r="B455" s="394"/>
      <c r="C455" s="394"/>
      <c r="D455" s="394"/>
      <c r="E455" s="394"/>
      <c r="F455" s="394"/>
      <c r="G455" s="394"/>
      <c r="H455" s="394"/>
      <c r="I455" s="394"/>
      <c r="J455" s="394"/>
      <c r="K455" s="394"/>
      <c r="L455" s="394"/>
      <c r="M455" s="394"/>
      <c r="N455" s="394"/>
      <c r="O455" s="394"/>
      <c r="P455" s="394"/>
      <c r="Q455" s="394"/>
      <c r="R455" s="394"/>
      <c r="S455" s="394"/>
      <c r="T455" s="394"/>
      <c r="U455" s="394"/>
      <c r="V455" s="394"/>
      <c r="W455" s="394"/>
      <c r="X455" s="394"/>
      <c r="Y455" s="394"/>
      <c r="Z455" s="394"/>
      <c r="AA455" s="394"/>
      <c r="AB455" s="394"/>
      <c r="AC455" s="394"/>
      <c r="AD455" s="394"/>
      <c r="AE455" s="394"/>
      <c r="AF455" s="394"/>
      <c r="AG455" s="394"/>
      <c r="AH455" s="394"/>
    </row>
    <row r="456" spans="1:34" ht="12.75" customHeight="1">
      <c r="A456" s="394"/>
      <c r="B456" s="394"/>
      <c r="C456" s="394"/>
      <c r="D456" s="394"/>
      <c r="E456" s="394"/>
      <c r="F456" s="394"/>
      <c r="G456" s="394"/>
      <c r="H456" s="394"/>
      <c r="I456" s="394"/>
      <c r="J456" s="394"/>
      <c r="K456" s="394"/>
      <c r="L456" s="394"/>
      <c r="M456" s="394"/>
      <c r="N456" s="394"/>
      <c r="O456" s="394"/>
      <c r="P456" s="394"/>
      <c r="Q456" s="394"/>
      <c r="R456" s="394"/>
      <c r="S456" s="394"/>
      <c r="T456" s="394"/>
      <c r="U456" s="394"/>
      <c r="V456" s="394"/>
      <c r="W456" s="394"/>
      <c r="X456" s="394"/>
      <c r="Y456" s="394"/>
      <c r="Z456" s="394"/>
      <c r="AA456" s="394"/>
      <c r="AB456" s="394"/>
      <c r="AC456" s="394"/>
      <c r="AD456" s="394"/>
      <c r="AE456" s="394"/>
      <c r="AF456" s="394"/>
      <c r="AG456" s="394"/>
      <c r="AH456" s="394"/>
    </row>
    <row r="457" spans="1:34" ht="12.75" customHeight="1">
      <c r="A457" s="394"/>
      <c r="B457" s="394"/>
      <c r="C457" s="394"/>
      <c r="D457" s="394"/>
      <c r="E457" s="394"/>
      <c r="F457" s="394"/>
      <c r="G457" s="394"/>
      <c r="H457" s="394"/>
      <c r="I457" s="394"/>
      <c r="J457" s="394"/>
      <c r="K457" s="394"/>
      <c r="L457" s="394"/>
      <c r="M457" s="394"/>
      <c r="N457" s="394"/>
      <c r="O457" s="394"/>
      <c r="P457" s="394"/>
      <c r="Q457" s="394"/>
      <c r="R457" s="394"/>
      <c r="S457" s="394"/>
      <c r="T457" s="394"/>
      <c r="U457" s="394"/>
      <c r="V457" s="394"/>
      <c r="W457" s="394"/>
      <c r="X457" s="394"/>
      <c r="Y457" s="394"/>
      <c r="Z457" s="394"/>
      <c r="AA457" s="394"/>
      <c r="AB457" s="394"/>
      <c r="AC457" s="394"/>
      <c r="AD457" s="394"/>
      <c r="AE457" s="394"/>
      <c r="AF457" s="394"/>
      <c r="AG457" s="394"/>
      <c r="AH457" s="394"/>
    </row>
    <row r="458" spans="1:34" ht="12.75" customHeight="1">
      <c r="A458" s="394"/>
      <c r="B458" s="394"/>
      <c r="C458" s="394"/>
      <c r="D458" s="394"/>
      <c r="E458" s="394"/>
      <c r="F458" s="394"/>
      <c r="G458" s="394"/>
      <c r="H458" s="394"/>
      <c r="I458" s="394"/>
      <c r="J458" s="394"/>
      <c r="K458" s="394"/>
      <c r="L458" s="394"/>
      <c r="M458" s="394"/>
      <c r="N458" s="394"/>
      <c r="O458" s="394"/>
      <c r="P458" s="394"/>
      <c r="Q458" s="394"/>
      <c r="R458" s="394"/>
      <c r="S458" s="394"/>
      <c r="T458" s="394"/>
      <c r="U458" s="394"/>
      <c r="V458" s="394"/>
      <c r="W458" s="394"/>
      <c r="X458" s="394"/>
      <c r="Y458" s="394"/>
      <c r="Z458" s="394"/>
      <c r="AA458" s="394"/>
      <c r="AB458" s="394"/>
      <c r="AC458" s="394"/>
      <c r="AD458" s="394"/>
      <c r="AE458" s="394"/>
      <c r="AF458" s="394"/>
      <c r="AG458" s="394"/>
      <c r="AH458" s="394"/>
    </row>
    <row r="459" spans="1:34" ht="12.75" customHeight="1">
      <c r="A459" s="394"/>
      <c r="B459" s="394"/>
      <c r="C459" s="394"/>
      <c r="D459" s="394"/>
      <c r="E459" s="394"/>
      <c r="F459" s="394"/>
      <c r="G459" s="394"/>
      <c r="H459" s="394"/>
      <c r="I459" s="394"/>
      <c r="J459" s="394"/>
      <c r="K459" s="394"/>
      <c r="L459" s="394"/>
      <c r="M459" s="394"/>
      <c r="N459" s="394"/>
      <c r="O459" s="394"/>
      <c r="P459" s="394"/>
      <c r="Q459" s="394"/>
      <c r="R459" s="394"/>
      <c r="S459" s="394"/>
      <c r="T459" s="394"/>
      <c r="U459" s="394"/>
      <c r="V459" s="394"/>
      <c r="W459" s="394"/>
      <c r="X459" s="394"/>
      <c r="Y459" s="394"/>
      <c r="Z459" s="394"/>
      <c r="AA459" s="394"/>
      <c r="AB459" s="394"/>
      <c r="AC459" s="394"/>
      <c r="AD459" s="394"/>
      <c r="AE459" s="394"/>
      <c r="AF459" s="394"/>
      <c r="AG459" s="394"/>
      <c r="AH459" s="394"/>
    </row>
    <row r="460" spans="1:34" ht="12.75" customHeight="1">
      <c r="A460" s="394"/>
      <c r="B460" s="394"/>
      <c r="C460" s="394"/>
      <c r="D460" s="394"/>
      <c r="E460" s="394"/>
      <c r="F460" s="394"/>
      <c r="G460" s="394"/>
      <c r="H460" s="394"/>
      <c r="I460" s="394"/>
      <c r="J460" s="394"/>
      <c r="K460" s="394"/>
      <c r="L460" s="394"/>
      <c r="M460" s="394"/>
      <c r="N460" s="394"/>
      <c r="O460" s="394"/>
      <c r="P460" s="394"/>
      <c r="Q460" s="394"/>
      <c r="R460" s="394"/>
      <c r="S460" s="394"/>
      <c r="T460" s="394"/>
      <c r="U460" s="394"/>
      <c r="V460" s="394"/>
      <c r="W460" s="394"/>
      <c r="X460" s="394"/>
      <c r="Y460" s="394"/>
      <c r="Z460" s="394"/>
      <c r="AA460" s="394"/>
      <c r="AB460" s="394"/>
      <c r="AC460" s="394"/>
      <c r="AD460" s="394"/>
      <c r="AE460" s="394"/>
      <c r="AF460" s="394"/>
      <c r="AG460" s="394"/>
      <c r="AH460" s="394"/>
    </row>
    <row r="461" spans="1:34" ht="12.75" customHeight="1">
      <c r="A461" s="394"/>
      <c r="B461" s="394"/>
      <c r="C461" s="394"/>
      <c r="D461" s="394"/>
      <c r="E461" s="394"/>
      <c r="F461" s="394"/>
      <c r="G461" s="394"/>
      <c r="H461" s="394"/>
      <c r="I461" s="394"/>
      <c r="J461" s="394"/>
      <c r="K461" s="394"/>
      <c r="L461" s="394"/>
      <c r="M461" s="394"/>
      <c r="N461" s="394"/>
      <c r="O461" s="394"/>
      <c r="P461" s="394"/>
      <c r="Q461" s="394"/>
      <c r="R461" s="394"/>
      <c r="S461" s="394"/>
      <c r="T461" s="394"/>
      <c r="U461" s="394"/>
      <c r="V461" s="394"/>
      <c r="W461" s="394"/>
      <c r="X461" s="394"/>
      <c r="Y461" s="394"/>
      <c r="Z461" s="394"/>
      <c r="AA461" s="394"/>
      <c r="AB461" s="394"/>
      <c r="AC461" s="394"/>
      <c r="AD461" s="394"/>
      <c r="AE461" s="394"/>
      <c r="AF461" s="394"/>
      <c r="AG461" s="394"/>
      <c r="AH461" s="394"/>
    </row>
    <row r="462" spans="1:34" ht="12.75" customHeight="1">
      <c r="A462" s="394"/>
      <c r="B462" s="394"/>
      <c r="C462" s="394"/>
      <c r="D462" s="394"/>
      <c r="E462" s="394"/>
      <c r="F462" s="394"/>
      <c r="G462" s="394"/>
      <c r="H462" s="394"/>
      <c r="I462" s="394"/>
      <c r="J462" s="394"/>
      <c r="K462" s="394"/>
      <c r="L462" s="394"/>
      <c r="M462" s="394"/>
      <c r="N462" s="394"/>
      <c r="O462" s="394"/>
      <c r="P462" s="394"/>
      <c r="Q462" s="394"/>
      <c r="R462" s="394"/>
      <c r="S462" s="394"/>
      <c r="T462" s="394"/>
      <c r="U462" s="394"/>
      <c r="V462" s="394"/>
      <c r="W462" s="394"/>
      <c r="X462" s="394"/>
      <c r="Y462" s="394"/>
      <c r="Z462" s="394"/>
      <c r="AA462" s="394"/>
      <c r="AB462" s="394"/>
      <c r="AC462" s="394"/>
      <c r="AD462" s="394"/>
      <c r="AE462" s="394"/>
      <c r="AF462" s="394"/>
      <c r="AG462" s="394"/>
      <c r="AH462" s="394"/>
    </row>
    <row r="463" spans="1:34" ht="12.75" customHeight="1">
      <c r="A463" s="394"/>
      <c r="B463" s="394"/>
      <c r="C463" s="394"/>
      <c r="D463" s="394"/>
      <c r="E463" s="394"/>
      <c r="F463" s="394"/>
      <c r="G463" s="394"/>
      <c r="H463" s="394"/>
      <c r="I463" s="394"/>
      <c r="J463" s="394"/>
      <c r="K463" s="394"/>
      <c r="L463" s="394"/>
      <c r="M463" s="394"/>
      <c r="N463" s="394"/>
      <c r="O463" s="394"/>
      <c r="P463" s="394"/>
      <c r="Q463" s="394"/>
      <c r="R463" s="394"/>
      <c r="S463" s="394"/>
      <c r="T463" s="394"/>
      <c r="U463" s="394"/>
      <c r="V463" s="394"/>
      <c r="W463" s="394"/>
      <c r="X463" s="394"/>
      <c r="Y463" s="394"/>
      <c r="Z463" s="394"/>
      <c r="AA463" s="394"/>
      <c r="AB463" s="394"/>
      <c r="AC463" s="394"/>
      <c r="AD463" s="394"/>
      <c r="AE463" s="394"/>
      <c r="AF463" s="394"/>
      <c r="AG463" s="394"/>
      <c r="AH463" s="394"/>
    </row>
    <row r="464" spans="1:34" ht="12.75" customHeight="1">
      <c r="A464" s="394"/>
      <c r="B464" s="394"/>
      <c r="C464" s="394"/>
      <c r="D464" s="394"/>
      <c r="E464" s="394"/>
      <c r="F464" s="394"/>
      <c r="G464" s="394"/>
      <c r="H464" s="394"/>
      <c r="I464" s="394"/>
      <c r="J464" s="394"/>
      <c r="K464" s="394"/>
      <c r="L464" s="394"/>
      <c r="M464" s="394"/>
      <c r="N464" s="394"/>
      <c r="O464" s="394"/>
      <c r="P464" s="394"/>
      <c r="Q464" s="394"/>
      <c r="R464" s="394"/>
      <c r="S464" s="394"/>
      <c r="T464" s="394"/>
      <c r="U464" s="394"/>
      <c r="V464" s="394"/>
      <c r="W464" s="394"/>
      <c r="X464" s="394"/>
      <c r="Y464" s="394"/>
      <c r="Z464" s="394"/>
      <c r="AA464" s="394"/>
      <c r="AB464" s="394"/>
      <c r="AC464" s="394"/>
      <c r="AD464" s="394"/>
      <c r="AE464" s="394"/>
      <c r="AF464" s="394"/>
      <c r="AG464" s="394"/>
      <c r="AH464" s="394"/>
    </row>
    <row r="465" spans="1:34" ht="12.75" customHeight="1">
      <c r="A465" s="394"/>
      <c r="B465" s="394"/>
      <c r="C465" s="394"/>
      <c r="D465" s="394"/>
      <c r="E465" s="394"/>
      <c r="F465" s="394"/>
      <c r="G465" s="394"/>
      <c r="H465" s="394"/>
      <c r="I465" s="394"/>
      <c r="J465" s="394"/>
      <c r="K465" s="394"/>
      <c r="L465" s="394"/>
      <c r="M465" s="394"/>
      <c r="N465" s="394"/>
      <c r="O465" s="394"/>
      <c r="P465" s="394"/>
      <c r="Q465" s="394"/>
      <c r="R465" s="394"/>
      <c r="S465" s="394"/>
      <c r="T465" s="394"/>
      <c r="U465" s="394"/>
      <c r="V465" s="394"/>
      <c r="W465" s="394"/>
      <c r="X465" s="394"/>
      <c r="Y465" s="394"/>
      <c r="Z465" s="394"/>
      <c r="AA465" s="394"/>
      <c r="AB465" s="394"/>
      <c r="AC465" s="394"/>
      <c r="AD465" s="394"/>
      <c r="AE465" s="394"/>
      <c r="AF465" s="394"/>
      <c r="AG465" s="394"/>
      <c r="AH465" s="394"/>
    </row>
    <row r="466" spans="1:34" ht="12.75" customHeight="1">
      <c r="A466" s="394"/>
      <c r="B466" s="394"/>
      <c r="C466" s="394"/>
      <c r="D466" s="394"/>
      <c r="E466" s="394"/>
      <c r="F466" s="394"/>
      <c r="G466" s="394"/>
      <c r="H466" s="394"/>
      <c r="I466" s="394"/>
      <c r="J466" s="394"/>
      <c r="K466" s="394"/>
      <c r="L466" s="394"/>
      <c r="M466" s="394"/>
      <c r="N466" s="394"/>
      <c r="O466" s="394"/>
      <c r="P466" s="394"/>
      <c r="Q466" s="394"/>
      <c r="R466" s="394"/>
      <c r="S466" s="394"/>
      <c r="T466" s="394"/>
      <c r="U466" s="394"/>
      <c r="V466" s="394"/>
      <c r="W466" s="394"/>
      <c r="X466" s="394"/>
      <c r="Y466" s="394"/>
      <c r="Z466" s="394"/>
      <c r="AA466" s="394"/>
      <c r="AB466" s="394"/>
      <c r="AC466" s="394"/>
      <c r="AD466" s="394"/>
      <c r="AE466" s="394"/>
      <c r="AF466" s="394"/>
      <c r="AG466" s="394"/>
      <c r="AH466" s="394"/>
    </row>
    <row r="467" spans="1:34" ht="12.75" customHeight="1">
      <c r="A467" s="394"/>
      <c r="B467" s="394"/>
      <c r="C467" s="394"/>
      <c r="D467" s="394"/>
      <c r="E467" s="394"/>
      <c r="F467" s="394"/>
      <c r="G467" s="394"/>
      <c r="H467" s="394"/>
      <c r="I467" s="394"/>
      <c r="J467" s="394"/>
      <c r="K467" s="394"/>
      <c r="L467" s="394"/>
      <c r="M467" s="394"/>
      <c r="N467" s="394"/>
      <c r="O467" s="394"/>
      <c r="P467" s="394"/>
      <c r="Q467" s="394"/>
      <c r="R467" s="394"/>
      <c r="S467" s="394"/>
      <c r="T467" s="394"/>
      <c r="U467" s="394"/>
      <c r="V467" s="394"/>
      <c r="W467" s="394"/>
      <c r="X467" s="394"/>
      <c r="Y467" s="394"/>
      <c r="Z467" s="394"/>
      <c r="AA467" s="394"/>
      <c r="AB467" s="394"/>
      <c r="AC467" s="394"/>
      <c r="AD467" s="394"/>
      <c r="AE467" s="394"/>
      <c r="AF467" s="394"/>
      <c r="AG467" s="394"/>
      <c r="AH467" s="394"/>
    </row>
    <row r="468" spans="1:34" ht="12.75" customHeight="1">
      <c r="A468" s="394"/>
      <c r="B468" s="394"/>
      <c r="C468" s="394"/>
      <c r="D468" s="394"/>
      <c r="E468" s="394"/>
      <c r="F468" s="394"/>
      <c r="G468" s="394"/>
      <c r="H468" s="394"/>
      <c r="I468" s="394"/>
      <c r="J468" s="394"/>
      <c r="K468" s="394"/>
      <c r="L468" s="394"/>
      <c r="M468" s="394"/>
      <c r="N468" s="394"/>
      <c r="O468" s="394"/>
      <c r="P468" s="394"/>
      <c r="Q468" s="394"/>
      <c r="R468" s="394"/>
      <c r="S468" s="394"/>
      <c r="T468" s="394"/>
      <c r="U468" s="394"/>
      <c r="V468" s="394"/>
      <c r="W468" s="394"/>
      <c r="X468" s="394"/>
      <c r="Y468" s="394"/>
      <c r="Z468" s="394"/>
      <c r="AA468" s="394"/>
      <c r="AB468" s="394"/>
      <c r="AC468" s="394"/>
      <c r="AD468" s="394"/>
      <c r="AE468" s="394"/>
      <c r="AF468" s="394"/>
      <c r="AG468" s="394"/>
      <c r="AH468" s="394"/>
    </row>
    <row r="469" spans="1:34" ht="12.75" customHeight="1">
      <c r="A469" s="394"/>
      <c r="B469" s="394"/>
      <c r="C469" s="394"/>
      <c r="D469" s="394"/>
      <c r="E469" s="394"/>
      <c r="F469" s="394"/>
      <c r="G469" s="394"/>
      <c r="H469" s="394"/>
      <c r="I469" s="394"/>
      <c r="J469" s="394"/>
      <c r="K469" s="394"/>
      <c r="L469" s="394"/>
      <c r="M469" s="394"/>
      <c r="N469" s="394"/>
      <c r="O469" s="394"/>
      <c r="P469" s="394"/>
      <c r="Q469" s="394"/>
      <c r="R469" s="394"/>
      <c r="S469" s="394"/>
      <c r="T469" s="394"/>
      <c r="U469" s="394"/>
      <c r="V469" s="394"/>
      <c r="W469" s="394"/>
      <c r="X469" s="394"/>
      <c r="Y469" s="394"/>
      <c r="Z469" s="394"/>
      <c r="AA469" s="394"/>
      <c r="AB469" s="394"/>
      <c r="AC469" s="394"/>
      <c r="AD469" s="394"/>
      <c r="AE469" s="394"/>
      <c r="AF469" s="394"/>
      <c r="AG469" s="394"/>
      <c r="AH469" s="394"/>
    </row>
    <row r="470" spans="1:34" ht="12.75" customHeight="1">
      <c r="A470" s="394"/>
      <c r="B470" s="394"/>
      <c r="C470" s="394"/>
      <c r="D470" s="394"/>
      <c r="E470" s="394"/>
      <c r="F470" s="394"/>
      <c r="G470" s="394"/>
      <c r="H470" s="394"/>
      <c r="I470" s="394"/>
      <c r="J470" s="394"/>
      <c r="K470" s="394"/>
      <c r="L470" s="394"/>
      <c r="M470" s="394"/>
      <c r="N470" s="394"/>
      <c r="O470" s="394"/>
      <c r="P470" s="394"/>
      <c r="Q470" s="394"/>
      <c r="R470" s="394"/>
      <c r="S470" s="394"/>
      <c r="T470" s="394"/>
      <c r="U470" s="394"/>
      <c r="V470" s="394"/>
      <c r="W470" s="394"/>
      <c r="X470" s="394"/>
      <c r="Y470" s="394"/>
      <c r="Z470" s="394"/>
      <c r="AA470" s="394"/>
      <c r="AB470" s="394"/>
      <c r="AC470" s="394"/>
      <c r="AD470" s="394"/>
      <c r="AE470" s="394"/>
      <c r="AF470" s="394"/>
      <c r="AG470" s="394"/>
      <c r="AH470" s="394"/>
    </row>
    <row r="471" spans="1:34" ht="12.75" customHeight="1">
      <c r="A471" s="394"/>
      <c r="B471" s="394"/>
      <c r="C471" s="394"/>
      <c r="D471" s="394"/>
      <c r="E471" s="394"/>
      <c r="F471" s="394"/>
      <c r="G471" s="394"/>
      <c r="H471" s="394"/>
      <c r="I471" s="394"/>
      <c r="J471" s="394"/>
      <c r="K471" s="394"/>
      <c r="L471" s="394"/>
      <c r="M471" s="394"/>
      <c r="N471" s="394"/>
      <c r="O471" s="394"/>
      <c r="P471" s="394"/>
      <c r="Q471" s="394"/>
      <c r="R471" s="394"/>
      <c r="S471" s="394"/>
      <c r="T471" s="394"/>
      <c r="U471" s="394"/>
      <c r="V471" s="394"/>
      <c r="W471" s="394"/>
      <c r="X471" s="394"/>
      <c r="Y471" s="394"/>
      <c r="Z471" s="394"/>
      <c r="AA471" s="394"/>
      <c r="AB471" s="394"/>
      <c r="AC471" s="394"/>
      <c r="AD471" s="394"/>
      <c r="AE471" s="394"/>
      <c r="AF471" s="394"/>
      <c r="AG471" s="394"/>
      <c r="AH471" s="394"/>
    </row>
    <row r="472" spans="1:34" ht="12.75" customHeight="1">
      <c r="A472" s="394"/>
      <c r="B472" s="394"/>
      <c r="C472" s="394"/>
      <c r="D472" s="394"/>
      <c r="E472" s="394"/>
      <c r="F472" s="394"/>
      <c r="G472" s="394"/>
      <c r="H472" s="394"/>
      <c r="I472" s="394"/>
      <c r="J472" s="394"/>
      <c r="K472" s="394"/>
      <c r="L472" s="394"/>
      <c r="M472" s="394"/>
      <c r="N472" s="394"/>
      <c r="O472" s="394"/>
      <c r="P472" s="394"/>
      <c r="Q472" s="394"/>
      <c r="R472" s="394"/>
      <c r="S472" s="394"/>
      <c r="T472" s="394"/>
      <c r="U472" s="394"/>
      <c r="V472" s="394"/>
      <c r="W472" s="394"/>
      <c r="X472" s="394"/>
      <c r="Y472" s="394"/>
      <c r="Z472" s="394"/>
      <c r="AA472" s="394"/>
      <c r="AB472" s="394"/>
      <c r="AC472" s="394"/>
      <c r="AD472" s="394"/>
      <c r="AE472" s="394"/>
      <c r="AF472" s="394"/>
      <c r="AG472" s="394"/>
      <c r="AH472" s="394"/>
    </row>
    <row r="473" spans="1:34" ht="12.75" customHeight="1">
      <c r="A473" s="394"/>
      <c r="B473" s="394"/>
      <c r="C473" s="394"/>
      <c r="D473" s="394"/>
      <c r="E473" s="394"/>
      <c r="F473" s="394"/>
      <c r="G473" s="394"/>
      <c r="H473" s="394"/>
      <c r="I473" s="394"/>
      <c r="J473" s="394"/>
      <c r="K473" s="394"/>
      <c r="L473" s="394"/>
      <c r="M473" s="394"/>
      <c r="N473" s="394"/>
      <c r="O473" s="394"/>
      <c r="P473" s="394"/>
      <c r="Q473" s="394"/>
      <c r="R473" s="394"/>
      <c r="S473" s="394"/>
      <c r="T473" s="394"/>
      <c r="U473" s="394"/>
      <c r="V473" s="394"/>
      <c r="W473" s="394"/>
      <c r="X473" s="394"/>
      <c r="Y473" s="394"/>
      <c r="Z473" s="394"/>
      <c r="AA473" s="394"/>
      <c r="AB473" s="394"/>
      <c r="AC473" s="394"/>
      <c r="AD473" s="394"/>
      <c r="AE473" s="394"/>
      <c r="AF473" s="394"/>
      <c r="AG473" s="394"/>
      <c r="AH473" s="394"/>
    </row>
    <row r="474" spans="1:34" ht="12.75" customHeight="1">
      <c r="A474" s="394"/>
      <c r="B474" s="394"/>
      <c r="C474" s="394"/>
      <c r="D474" s="394"/>
      <c r="E474" s="394"/>
      <c r="F474" s="394"/>
      <c r="G474" s="394"/>
      <c r="H474" s="394"/>
      <c r="I474" s="394"/>
      <c r="J474" s="394"/>
      <c r="K474" s="394"/>
      <c r="L474" s="394"/>
      <c r="M474" s="394"/>
      <c r="N474" s="394"/>
      <c r="O474" s="394"/>
      <c r="P474" s="394"/>
      <c r="Q474" s="394"/>
      <c r="R474" s="394"/>
      <c r="S474" s="394"/>
      <c r="T474" s="394"/>
      <c r="U474" s="394"/>
      <c r="V474" s="394"/>
      <c r="W474" s="394"/>
      <c r="X474" s="394"/>
      <c r="Y474" s="394"/>
      <c r="Z474" s="394"/>
      <c r="AA474" s="394"/>
      <c r="AB474" s="394"/>
      <c r="AC474" s="394"/>
      <c r="AD474" s="394"/>
      <c r="AE474" s="394"/>
      <c r="AF474" s="394"/>
      <c r="AG474" s="394"/>
      <c r="AH474" s="394"/>
    </row>
    <row r="475" spans="1:34" ht="12.75" customHeight="1">
      <c r="A475" s="394"/>
      <c r="B475" s="394"/>
      <c r="C475" s="394"/>
      <c r="D475" s="394"/>
      <c r="E475" s="394"/>
      <c r="F475" s="394"/>
      <c r="G475" s="394"/>
      <c r="H475" s="394"/>
      <c r="I475" s="394"/>
      <c r="J475" s="394"/>
      <c r="K475" s="394"/>
      <c r="L475" s="394"/>
      <c r="M475" s="394"/>
      <c r="N475" s="394"/>
      <c r="O475" s="394"/>
      <c r="P475" s="394"/>
      <c r="Q475" s="394"/>
      <c r="R475" s="394"/>
      <c r="S475" s="394"/>
      <c r="T475" s="394"/>
      <c r="U475" s="394"/>
      <c r="V475" s="394"/>
      <c r="W475" s="394"/>
      <c r="X475" s="394"/>
      <c r="Y475" s="394"/>
      <c r="Z475" s="394"/>
      <c r="AA475" s="394"/>
      <c r="AB475" s="394"/>
      <c r="AC475" s="394"/>
      <c r="AD475" s="394"/>
      <c r="AE475" s="394"/>
      <c r="AF475" s="394"/>
      <c r="AG475" s="394"/>
      <c r="AH475" s="394"/>
    </row>
    <row r="476" spans="1:34" ht="12.75" customHeight="1">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row>
    <row r="477" spans="1:34" ht="12.75" customHeight="1">
      <c r="A477" s="394"/>
      <c r="B477" s="394"/>
      <c r="C477" s="394"/>
      <c r="D477" s="394"/>
      <c r="E477" s="394"/>
      <c r="F477" s="394"/>
      <c r="G477" s="394"/>
      <c r="H477" s="394"/>
      <c r="I477" s="394"/>
      <c r="J477" s="394"/>
      <c r="K477" s="394"/>
      <c r="L477" s="394"/>
      <c r="M477" s="394"/>
      <c r="N477" s="394"/>
      <c r="O477" s="394"/>
      <c r="P477" s="394"/>
      <c r="Q477" s="394"/>
      <c r="R477" s="394"/>
      <c r="S477" s="394"/>
      <c r="T477" s="394"/>
      <c r="U477" s="394"/>
      <c r="V477" s="394"/>
      <c r="W477" s="394"/>
      <c r="X477" s="394"/>
      <c r="Y477" s="394"/>
      <c r="Z477" s="394"/>
      <c r="AA477" s="394"/>
      <c r="AB477" s="394"/>
      <c r="AC477" s="394"/>
      <c r="AD477" s="394"/>
      <c r="AE477" s="394"/>
      <c r="AF477" s="394"/>
      <c r="AG477" s="394"/>
      <c r="AH477" s="394"/>
    </row>
    <row r="478" spans="1:34" ht="12.75" customHeight="1">
      <c r="A478" s="394"/>
      <c r="B478" s="394"/>
      <c r="C478" s="394"/>
      <c r="D478" s="394"/>
      <c r="E478" s="394"/>
      <c r="F478" s="394"/>
      <c r="G478" s="394"/>
      <c r="H478" s="394"/>
      <c r="I478" s="394"/>
      <c r="J478" s="394"/>
      <c r="K478" s="394"/>
      <c r="L478" s="394"/>
      <c r="M478" s="394"/>
      <c r="N478" s="394"/>
      <c r="O478" s="394"/>
      <c r="P478" s="394"/>
      <c r="Q478" s="394"/>
      <c r="R478" s="394"/>
      <c r="S478" s="394"/>
      <c r="T478" s="394"/>
      <c r="U478" s="394"/>
      <c r="V478" s="394"/>
      <c r="W478" s="394"/>
      <c r="X478" s="394"/>
      <c r="Y478" s="394"/>
      <c r="Z478" s="394"/>
      <c r="AA478" s="394"/>
      <c r="AB478" s="394"/>
      <c r="AC478" s="394"/>
      <c r="AD478" s="394"/>
      <c r="AE478" s="394"/>
      <c r="AF478" s="394"/>
      <c r="AG478" s="394"/>
      <c r="AH478" s="394"/>
    </row>
    <row r="479" spans="1:34" ht="12.75" customHeight="1">
      <c r="A479" s="394"/>
      <c r="B479" s="394"/>
      <c r="C479" s="394"/>
      <c r="D479" s="394"/>
      <c r="E479" s="394"/>
      <c r="F479" s="394"/>
      <c r="G479" s="394"/>
      <c r="H479" s="394"/>
      <c r="I479" s="394"/>
      <c r="J479" s="394"/>
      <c r="K479" s="394"/>
      <c r="L479" s="394"/>
      <c r="M479" s="394"/>
      <c r="N479" s="394"/>
      <c r="O479" s="394"/>
      <c r="P479" s="394"/>
      <c r="Q479" s="394"/>
      <c r="R479" s="394"/>
      <c r="S479" s="394"/>
      <c r="T479" s="394"/>
      <c r="U479" s="394"/>
      <c r="V479" s="394"/>
      <c r="W479" s="394"/>
      <c r="X479" s="394"/>
      <c r="Y479" s="394"/>
      <c r="Z479" s="394"/>
      <c r="AA479" s="394"/>
      <c r="AB479" s="394"/>
      <c r="AC479" s="394"/>
      <c r="AD479" s="394"/>
      <c r="AE479" s="394"/>
      <c r="AF479" s="394"/>
      <c r="AG479" s="394"/>
      <c r="AH479" s="394"/>
    </row>
    <row r="480" spans="1:34" ht="12.75" customHeight="1">
      <c r="A480" s="394"/>
      <c r="B480" s="394"/>
      <c r="C480" s="394"/>
      <c r="D480" s="394"/>
      <c r="E480" s="394"/>
      <c r="F480" s="394"/>
      <c r="G480" s="394"/>
      <c r="H480" s="394"/>
      <c r="I480" s="394"/>
      <c r="J480" s="394"/>
      <c r="K480" s="394"/>
      <c r="L480" s="394"/>
      <c r="M480" s="394"/>
      <c r="N480" s="394"/>
      <c r="O480" s="394"/>
      <c r="P480" s="394"/>
      <c r="Q480" s="394"/>
      <c r="R480" s="394"/>
      <c r="S480" s="394"/>
      <c r="T480" s="394"/>
      <c r="U480" s="394"/>
      <c r="V480" s="394"/>
      <c r="W480" s="394"/>
      <c r="X480" s="394"/>
      <c r="Y480" s="394"/>
      <c r="Z480" s="394"/>
      <c r="AA480" s="394"/>
      <c r="AB480" s="394"/>
      <c r="AC480" s="394"/>
      <c r="AD480" s="394"/>
      <c r="AE480" s="394"/>
      <c r="AF480" s="394"/>
      <c r="AG480" s="394"/>
      <c r="AH480" s="394"/>
    </row>
    <row r="481" spans="1:34" ht="12.75" customHeight="1">
      <c r="A481" s="394"/>
      <c r="B481" s="394"/>
      <c r="C481" s="394"/>
      <c r="D481" s="394"/>
      <c r="E481" s="394"/>
      <c r="F481" s="394"/>
      <c r="G481" s="394"/>
      <c r="H481" s="394"/>
      <c r="I481" s="394"/>
      <c r="J481" s="394"/>
      <c r="K481" s="394"/>
      <c r="L481" s="394"/>
      <c r="M481" s="394"/>
      <c r="N481" s="394"/>
      <c r="O481" s="394"/>
      <c r="P481" s="394"/>
      <c r="Q481" s="394"/>
      <c r="R481" s="394"/>
      <c r="S481" s="394"/>
      <c r="T481" s="394"/>
      <c r="U481" s="394"/>
      <c r="V481" s="394"/>
      <c r="W481" s="394"/>
      <c r="X481" s="394"/>
      <c r="Y481" s="394"/>
      <c r="Z481" s="394"/>
      <c r="AA481" s="394"/>
      <c r="AB481" s="394"/>
      <c r="AC481" s="394"/>
      <c r="AD481" s="394"/>
      <c r="AE481" s="394"/>
      <c r="AF481" s="394"/>
      <c r="AG481" s="394"/>
      <c r="AH481" s="394"/>
    </row>
    <row r="482" spans="1:34" ht="12.75" customHeight="1">
      <c r="A482" s="394"/>
      <c r="B482" s="394"/>
      <c r="C482" s="394"/>
      <c r="D482" s="394"/>
      <c r="E482" s="394"/>
      <c r="F482" s="394"/>
      <c r="G482" s="394"/>
      <c r="H482" s="394"/>
      <c r="I482" s="394"/>
      <c r="J482" s="394"/>
      <c r="K482" s="394"/>
      <c r="L482" s="394"/>
      <c r="M482" s="394"/>
      <c r="N482" s="394"/>
      <c r="O482" s="394"/>
      <c r="P482" s="394"/>
      <c r="Q482" s="394"/>
      <c r="R482" s="394"/>
      <c r="S482" s="394"/>
      <c r="T482" s="394"/>
      <c r="U482" s="394"/>
      <c r="V482" s="394"/>
      <c r="W482" s="394"/>
      <c r="X482" s="394"/>
      <c r="Y482" s="394"/>
      <c r="Z482" s="394"/>
      <c r="AA482" s="394"/>
      <c r="AB482" s="394"/>
      <c r="AC482" s="394"/>
      <c r="AD482" s="394"/>
      <c r="AE482" s="394"/>
      <c r="AF482" s="394"/>
      <c r="AG482" s="394"/>
      <c r="AH482" s="394"/>
    </row>
    <row r="483" spans="1:34" ht="12.7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row>
    <row r="484" spans="1:34" ht="12.7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row>
    <row r="485" spans="1:34" ht="12.7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row>
    <row r="486" spans="1:34" ht="12.7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row>
    <row r="487" spans="1:34" ht="12.7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row>
    <row r="488" spans="1:34" ht="12.7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row>
    <row r="489" spans="1:34" ht="12.7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row>
    <row r="490" spans="1:34" ht="12.7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row>
    <row r="491" spans="1:34" ht="12.7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row>
    <row r="492" spans="1:34" ht="12.7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row>
    <row r="493" spans="1:34" ht="12.7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row>
    <row r="494" spans="1:34" ht="12.7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row>
    <row r="495" spans="1:34" ht="12.7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row>
    <row r="496" spans="1:34" ht="12.7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row>
    <row r="497" spans="1:34" ht="12.7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row>
    <row r="498" spans="1:34" ht="12.7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row>
    <row r="499" spans="1:34" ht="12.7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row>
    <row r="500" spans="1:34" ht="12.7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row>
    <row r="501" spans="1:34" ht="12.7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row>
    <row r="502" spans="1:34" ht="12.7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row>
    <row r="503" spans="1:34" ht="12.7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row>
    <row r="504" spans="1:34" ht="12.7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row>
    <row r="505" spans="1:34" ht="12.7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row>
    <row r="506" spans="1:34" ht="12.7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row>
    <row r="507" spans="1:34" ht="12.7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row>
    <row r="508" spans="1:34" ht="12.7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row>
    <row r="509" spans="1:34" ht="12.7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row>
    <row r="510" spans="1:34" ht="12.7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row>
    <row r="511" spans="1:34" ht="12.7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row>
    <row r="512" spans="1:34" ht="12.7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row>
    <row r="513" spans="1:34" ht="12.7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row>
    <row r="514" spans="1:34" ht="12.7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row>
    <row r="515" spans="1:34" ht="12.7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row>
    <row r="516" spans="1:34" ht="12.7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row>
    <row r="517" spans="1:34" ht="12.7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row>
    <row r="518" spans="1:34" ht="12.7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row>
    <row r="519" spans="1:34" ht="12.7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row>
    <row r="520" spans="1:34" ht="12.7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row>
    <row r="521" spans="1:34" ht="12.7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row>
    <row r="522" spans="1:34" ht="12.7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row>
    <row r="523" spans="1:34" ht="12.7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row>
    <row r="524" spans="1:34" ht="12.7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row>
    <row r="525" spans="1:34" ht="12.7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row>
    <row r="526" spans="1:34" ht="12.7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row>
    <row r="527" spans="1:34" ht="12.7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row>
    <row r="528" spans="1:34" ht="12.7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row>
    <row r="529" spans="1:34" ht="12.7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row>
    <row r="530" spans="1:34" ht="12.7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row>
    <row r="531" spans="1:34" ht="12.7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row>
    <row r="532" spans="1:34" ht="12.7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row>
    <row r="533" spans="1:34" ht="12.7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row>
    <row r="534" spans="1:34" ht="12.7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row>
    <row r="535" spans="1:34" ht="12.7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row>
    <row r="536" spans="1:34" ht="12.7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row>
    <row r="537" spans="1:34" ht="12.7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row>
    <row r="538" spans="1:34" ht="12.7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row>
    <row r="539" spans="1:34" ht="12.7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row>
    <row r="540" spans="1:34" ht="12.7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row>
    <row r="541" spans="1:34" ht="12.7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row>
    <row r="542" spans="1:34" ht="12.7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row>
    <row r="543" spans="1:34" ht="12.7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row>
    <row r="544" spans="1:34" ht="12.7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row>
    <row r="545" spans="1:34" ht="12.7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row>
    <row r="546" spans="1:34" ht="12.7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row>
    <row r="547" spans="1:34" ht="12.7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row>
    <row r="548" spans="1:34" ht="12.7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row>
    <row r="549" spans="1:34" ht="12.7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row>
    <row r="550" spans="1:34" ht="12.7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row>
    <row r="551" spans="1:34" ht="12.7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row>
    <row r="552" spans="1:34" ht="12.7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row>
    <row r="553" spans="1:34" ht="12.7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row>
    <row r="554" spans="1:34" ht="12.7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row>
    <row r="555" spans="1:34" ht="12.7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row>
    <row r="556" spans="1:34" ht="12.7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row>
    <row r="557" spans="1:34" ht="12.7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row>
    <row r="558" spans="1:34" ht="12.7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row>
    <row r="559" spans="1:34" ht="12.7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row>
    <row r="560" spans="1:34" ht="12.7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row>
    <row r="561" spans="1:34" ht="12.7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row>
    <row r="562" spans="1:34" ht="12.7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row>
    <row r="563" spans="1:34" ht="12.7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row>
    <row r="564" spans="1:34" ht="12.7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row>
    <row r="565" spans="1:34" ht="12.7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row>
    <row r="566" spans="1:34" ht="12.7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row>
    <row r="567" spans="1:34" ht="12.7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row>
    <row r="568" spans="1:34" ht="12.7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row>
    <row r="569" spans="1:34" ht="12.7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row>
    <row r="570" spans="1:34" ht="12.7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row>
    <row r="571" spans="1:34" ht="12.7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row>
    <row r="572" spans="1:34" ht="12.7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row>
    <row r="573" spans="1:34" ht="12.7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row>
    <row r="574" spans="1:34" ht="12.7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row>
    <row r="575" spans="1:34" ht="12.7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row>
    <row r="576" spans="1:34" ht="12.7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row>
    <row r="577" spans="1:34" ht="12.7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row>
    <row r="578" spans="1:34" ht="12.7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row>
    <row r="579" spans="1:34" ht="12.7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row>
    <row r="580" spans="1:34" ht="12.7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row>
    <row r="581" spans="1:34" ht="12.7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row>
    <row r="582" spans="1:34" ht="12.7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row>
    <row r="583" spans="1:34" ht="12.7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row>
    <row r="584" spans="1:34" ht="12.7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row>
    <row r="585" spans="1:34" ht="12.7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row>
    <row r="586" spans="1:34" ht="12.7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row>
    <row r="587" spans="1:34" ht="12.7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row>
    <row r="588" spans="1:34" ht="12.7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row>
    <row r="589" spans="1:34" ht="12.7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row>
    <row r="590" spans="1:34" ht="12.7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row>
    <row r="591" spans="1:34" ht="12.7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row>
    <row r="592" spans="1:34" ht="12.7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row>
    <row r="593" spans="1:34" ht="12.7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row>
    <row r="594" spans="1:34" ht="12.7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row>
    <row r="595" spans="1:34" ht="12.7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row>
    <row r="596" spans="1:34" ht="12.7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row>
    <row r="597" spans="1:34" ht="12.7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row>
    <row r="598" spans="1:34" ht="12.7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row>
    <row r="599" spans="1:34" ht="12.7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row>
    <row r="600" spans="1:34" ht="12.7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row>
    <row r="601" spans="1:34" ht="12.7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row>
    <row r="602" spans="1:34" ht="12.7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row>
    <row r="603" spans="1:34" ht="12.7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row>
    <row r="604" spans="1:34" ht="12.7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row>
    <row r="605" spans="1:34" ht="12.7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row>
    <row r="606" spans="1:34" ht="12.7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row>
    <row r="607" spans="1:34" ht="12.7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row>
    <row r="608" spans="1:34" ht="12.7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row>
    <row r="609" spans="1:34" ht="12.7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row>
    <row r="610" spans="1:34" ht="12.7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row>
    <row r="611" spans="1:34" ht="12.7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row>
    <row r="612" spans="1:34" ht="12.7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row>
    <row r="613" spans="1:34" ht="12.7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row>
    <row r="614" spans="1:34" ht="12.7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row>
    <row r="615" spans="1:34" ht="12.7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row>
    <row r="616" spans="1:34" ht="12.7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row>
    <row r="617" spans="1:34" ht="12.7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row>
    <row r="618" spans="1:34" ht="12.7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row>
    <row r="619" spans="1:34" ht="12.7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row>
    <row r="620" spans="1:34" ht="12.7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row>
    <row r="621" spans="1:34" ht="12.7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row>
    <row r="622" spans="1:34" ht="12.7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row>
    <row r="623" spans="1:34" ht="12.7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row>
    <row r="624" spans="1:34" ht="12.7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row>
    <row r="625" spans="1:34" ht="12.7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row>
    <row r="626" spans="1:34" ht="12.7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row>
    <row r="627" spans="1:34" ht="12.7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row>
    <row r="628" spans="1:34" ht="12.7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row>
    <row r="629" spans="1:34" ht="12.7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row>
    <row r="630" spans="1:34" ht="12.7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row>
    <row r="631" spans="1:34" ht="12.7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row>
    <row r="632" spans="1:34" ht="12.7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row>
    <row r="633" spans="1:34" ht="12.7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row>
    <row r="634" spans="1:34" ht="12.7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row>
    <row r="635" spans="1:34" ht="12.7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row>
    <row r="636" spans="1:34" ht="12.7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row>
    <row r="637" spans="1:34" ht="12.7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row>
    <row r="638" spans="1:34" ht="12.7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row>
    <row r="639" spans="1:34" ht="12.7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row>
    <row r="640" spans="1:34" ht="12.7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row>
    <row r="641" spans="1:34" ht="12.7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row>
    <row r="642" spans="1:34" ht="12.7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row>
    <row r="643" spans="1:34" ht="12.7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row>
    <row r="644" spans="1:34" ht="12.7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row>
    <row r="645" spans="1:34" ht="12.7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row>
    <row r="646" spans="1:34" ht="12.7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row>
    <row r="647" spans="1:34" ht="12.7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row>
    <row r="648" spans="1:34" ht="12.7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row>
    <row r="649" spans="1:34" ht="12.7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row>
    <row r="650" spans="1:34" ht="12.7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row>
    <row r="651" spans="1:34" ht="12.7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row>
    <row r="652" spans="1:34" ht="12.7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row>
    <row r="653" spans="1:34" ht="12.7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row>
    <row r="654" spans="1:34" ht="12.7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row>
    <row r="655" spans="1:34" ht="12.7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row>
    <row r="656" spans="1:34" ht="12.7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row>
    <row r="657" spans="1:34" ht="12.7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row>
    <row r="658" spans="1:34" ht="12.7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row>
    <row r="659" spans="1:34" ht="12.7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row>
    <row r="660" spans="1:34" ht="12.7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row>
    <row r="661" spans="1:34" ht="12.7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row>
    <row r="662" spans="1:34" ht="12.7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row>
    <row r="663" spans="1:34" ht="12.7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row>
    <row r="664" spans="1:34" ht="12.7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row>
    <row r="665" spans="1:34" ht="12.7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row>
    <row r="666" spans="1:34" ht="12.7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row>
    <row r="667" spans="1:34" ht="12.7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row>
    <row r="668" spans="1:34" ht="12.7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row>
    <row r="669" spans="1:34" ht="12.7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row>
    <row r="670" spans="1:34" ht="12.7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row>
    <row r="671" spans="1:34" ht="12.7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row>
    <row r="672" spans="1:34" ht="12.7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row>
    <row r="673" spans="1:34" ht="12.7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row>
    <row r="674" spans="1:34" ht="12.7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row>
    <row r="675" spans="1:34" ht="12.7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row>
    <row r="676" spans="1:34" ht="12.7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row>
    <row r="677" spans="1:34" ht="12.7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row>
    <row r="678" spans="1:34" ht="12.7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row>
    <row r="679" spans="1:34" ht="12.7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row>
    <row r="680" spans="1:34" ht="12.7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row>
    <row r="681" spans="1:34" ht="12.7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row>
    <row r="682" spans="1:34" ht="12.7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row>
    <row r="683" spans="1:34" ht="12.7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row>
    <row r="684" spans="1:34" ht="12.7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row>
    <row r="685" spans="1:34" ht="12.7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row>
    <row r="686" spans="1:34" ht="12.7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row>
    <row r="687" spans="1:34" ht="12.7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row>
    <row r="688" spans="1:34" ht="12.7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row>
    <row r="689" spans="1:34" ht="12.7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row>
    <row r="690" spans="1:34" ht="12.7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row>
    <row r="691" spans="1:34" ht="12.7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row>
    <row r="692" spans="1:34" ht="12.7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row>
    <row r="693" spans="1:34" ht="12.7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row>
    <row r="694" spans="1:34" ht="12.7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row>
    <row r="695" spans="1:34" ht="12.7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row>
    <row r="696" spans="1:34" ht="12.7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row>
    <row r="697" spans="1:34" ht="12.7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row>
    <row r="698" spans="1:34" ht="12.7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row>
    <row r="699" spans="1:34" ht="12.7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row>
    <row r="700" spans="1:34" ht="12.7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row>
    <row r="701" spans="1:34" ht="12.7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row>
    <row r="702" spans="1:34" ht="12.7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row>
    <row r="703" spans="1:34" ht="12.7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row>
    <row r="704" spans="1:34" ht="12.7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row>
    <row r="705" spans="1:34" ht="12.7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row>
    <row r="706" spans="1:34" ht="12.7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row>
    <row r="707" spans="1:34" ht="12.7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row>
    <row r="708" spans="1:34" ht="12.7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row>
    <row r="709" spans="1:34" ht="12.7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row>
    <row r="710" spans="1:34" ht="12.7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row>
    <row r="711" spans="1:34" ht="12.7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row>
    <row r="712" spans="1:34" ht="12.7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row>
    <row r="713" spans="1:34" ht="12.7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row>
    <row r="714" spans="1:34" ht="12.7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row>
    <row r="715" spans="1:34" ht="12.7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row>
    <row r="716" spans="1:34" ht="12.7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row>
    <row r="717" spans="1:34" ht="12.7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row>
    <row r="718" spans="1:34" ht="12.7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row>
    <row r="719" spans="1:34" ht="12.7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row>
    <row r="720" spans="1:34" ht="12.7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row>
    <row r="721" spans="1:34" ht="12.7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row>
    <row r="722" spans="1:34" ht="12.7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row>
    <row r="723" spans="1:34" ht="12.7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row>
    <row r="724" spans="1:34" ht="12.7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row>
    <row r="725" spans="1:34" ht="12.7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row>
    <row r="726" spans="1:34" ht="12.7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row>
    <row r="727" spans="1:34" ht="12.7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row>
    <row r="728" spans="1:34" ht="12.7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row>
    <row r="729" spans="1:34" ht="12.7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row>
    <row r="730" spans="1:34" ht="12.7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row>
    <row r="731" spans="1:34" ht="12.7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row>
    <row r="732" spans="1:34" ht="12.7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row>
    <row r="733" spans="1:34" ht="12.7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row>
    <row r="734" spans="1:34" ht="12.7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row>
    <row r="735" spans="1:34" ht="12.7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row>
    <row r="736" spans="1:34" ht="12.7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row>
    <row r="737" spans="1:34" ht="12.7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row>
    <row r="738" spans="1:34" ht="12.7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row>
    <row r="739" spans="1:34" ht="12.7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row>
    <row r="740" spans="1:34" ht="12.7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row>
    <row r="741" spans="1:34" ht="12.7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row>
    <row r="742" spans="1:34" ht="12.7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row>
    <row r="743" spans="1:34" ht="12.7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row>
    <row r="744" spans="1:34" ht="12.7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row>
    <row r="745" spans="1:34" ht="12.7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row>
    <row r="746" spans="1:34" ht="12.7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row>
    <row r="747" spans="1:34" ht="12.7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row>
    <row r="748" spans="1:34" ht="12.7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row>
    <row r="749" spans="1:34" ht="12.7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row>
    <row r="750" spans="1:34" ht="12.7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row>
    <row r="751" spans="1:34" ht="12.7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row>
    <row r="752" spans="1:34" ht="12.7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row>
    <row r="753" spans="1:34" ht="12.7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row>
    <row r="754" spans="1:34" ht="12.7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row>
    <row r="755" spans="1:34" ht="12.7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row>
    <row r="756" spans="1:34" ht="12.7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row>
    <row r="757" spans="1:34" ht="12.7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row>
    <row r="758" spans="1:34" ht="12.7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row>
    <row r="759" spans="1:34" ht="12.7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row>
    <row r="760" spans="1:34" ht="12.7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row>
    <row r="761" spans="1:34" ht="12.7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row>
    <row r="762" spans="1:34" ht="12.7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row>
    <row r="763" spans="1:34" ht="12.7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row>
    <row r="764" spans="1:34" ht="12.7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row>
    <row r="765" spans="1:34" ht="12.7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row>
    <row r="766" spans="1:34" ht="12.7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row>
    <row r="767" spans="1:34" ht="12.7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row>
    <row r="768" spans="1:34" ht="12.7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row>
    <row r="769" spans="1:34" ht="12.7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row>
    <row r="770" spans="1:34" ht="12.7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row>
    <row r="771" spans="1:34" ht="12.7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row>
    <row r="772" spans="1:34" ht="12.7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row>
    <row r="773" spans="1:34" ht="12.7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row>
    <row r="774" spans="1:34" ht="12.7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row>
    <row r="775" spans="1:34" ht="12.7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row>
    <row r="776" spans="1:34" ht="12.7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row>
    <row r="777" spans="1:34" ht="12.7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row>
    <row r="778" spans="1:34" ht="12.7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row>
    <row r="779" spans="1:34" ht="12.7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row>
    <row r="780" spans="1:34" ht="12.7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row>
    <row r="781" spans="1:34" ht="12.7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row>
    <row r="782" spans="1:34" ht="12.7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row>
    <row r="783" spans="1:34" ht="12.7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row>
    <row r="784" spans="1:34" ht="12.7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row>
    <row r="785" spans="1:34" ht="12.7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row>
    <row r="786" spans="1:34" ht="12.7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row>
    <row r="787" spans="1:34" ht="12.7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row>
    <row r="788" spans="1:34" ht="12.7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row>
    <row r="789" spans="1:34" ht="12.7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row>
    <row r="790" spans="1:34" ht="12.7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row>
    <row r="791" spans="1:34" ht="12.7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row>
    <row r="792" spans="1:34" ht="12.7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row>
    <row r="793" spans="1:34" ht="12.7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row>
    <row r="794" spans="1:34" ht="12.7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row>
    <row r="795" spans="1:34" ht="12.7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row>
    <row r="796" spans="1:34" ht="12.7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row>
    <row r="797" spans="1:34" ht="12.7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row>
    <row r="798" spans="1:34" ht="12.7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row>
    <row r="799" spans="1:34" ht="12.7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row>
    <row r="800" spans="1:34" ht="12.7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row>
    <row r="801" spans="1:34" ht="12.7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row>
    <row r="802" spans="1:34" ht="12.7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row>
    <row r="803" spans="1:34" ht="12.7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row>
    <row r="804" spans="1:34" ht="12.7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row>
    <row r="805" spans="1:34" ht="12.7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row>
    <row r="806" spans="1:34" ht="12.7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row>
    <row r="807" spans="1:34" ht="12.7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row>
    <row r="808" spans="1:34" ht="12.7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row>
    <row r="809" spans="1:34" ht="12.7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row>
    <row r="810" spans="1:34" ht="12.7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row>
    <row r="811" spans="1:34" ht="12.7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row>
    <row r="812" spans="1:34" ht="12.7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row>
    <row r="813" spans="1:34" ht="12.7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row>
    <row r="814" spans="1:34" ht="12.7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row>
    <row r="815" spans="1:34" ht="12.7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row>
    <row r="816" spans="1:34" ht="12.7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row>
    <row r="817" spans="1:34" ht="12.7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row>
    <row r="818" spans="1:34" ht="12.7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row>
    <row r="819" spans="1:34" ht="12.7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row>
    <row r="820" spans="1:34" ht="12.7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row>
    <row r="821" spans="1:34" ht="12.7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row>
    <row r="822" spans="1:34" ht="12.7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row>
    <row r="823" spans="1:34" ht="12.7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row>
    <row r="824" spans="1:34" ht="12.7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row>
    <row r="825" spans="1:34" ht="12.7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row>
    <row r="826" spans="1:34" ht="12.7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row>
    <row r="827" spans="1:34" ht="12.7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row>
    <row r="828" spans="1:34" ht="12.7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row>
    <row r="829" spans="1:34" ht="12.7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row>
    <row r="830" spans="1:34" ht="12.7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row>
    <row r="831" spans="1:34" ht="12.7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row>
    <row r="832" spans="1:34" ht="12.7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row>
    <row r="833" spans="1:34" ht="12.7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row>
    <row r="834" spans="1:34" ht="12.7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row>
    <row r="835" spans="1:34" ht="12.7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row>
    <row r="836" spans="1:34" ht="12.7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row>
    <row r="837" spans="1:34" ht="12.7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row>
    <row r="838" spans="1:34" ht="12.7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row>
    <row r="839" spans="1:34" ht="12.7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row>
    <row r="840" spans="1:34" ht="12.7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row>
    <row r="841" spans="1:34" ht="12.7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row>
    <row r="842" spans="1:34" ht="12.7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row>
    <row r="843" spans="1:34" ht="12.7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row>
    <row r="844" spans="1:34" ht="12.7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row>
    <row r="845" spans="1:34" ht="12.7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row>
    <row r="846" spans="1:34" ht="12.7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row>
    <row r="847" spans="1:34" ht="12.7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row>
    <row r="848" spans="1:34" ht="12.7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row>
    <row r="849" spans="1:34" ht="12.7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row>
    <row r="850" spans="1:34" ht="12.7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row>
    <row r="851" spans="1:34" ht="12.7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row>
    <row r="852" spans="1:34" ht="12.7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row>
    <row r="853" spans="1:34" ht="12.7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row>
    <row r="854" spans="1:34" ht="12.7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row>
    <row r="855" spans="1:34" ht="12.7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row>
    <row r="856" spans="1:34" ht="12.7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row>
    <row r="857" spans="1:34" ht="12.7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row>
    <row r="858" spans="1:34" ht="12.7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row>
    <row r="859" spans="1:34" ht="12.7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row>
    <row r="860" spans="1:34" ht="12.7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row>
    <row r="861" spans="1:34" ht="12.7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row>
    <row r="862" spans="1:34" ht="12.7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row>
    <row r="863" spans="1:34" ht="12.7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row>
    <row r="864" spans="1:34" ht="12.7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row>
    <row r="865" spans="1:34" ht="12.7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row>
    <row r="866" spans="1:34" ht="12.7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row>
    <row r="867" spans="1:34" ht="12.7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row>
    <row r="868" spans="1:34" ht="12.7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row>
    <row r="869" spans="1:34" ht="12.7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row>
    <row r="870" spans="1:34" ht="12.7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row>
    <row r="871" spans="1:34" ht="12.7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row>
    <row r="872" spans="1:34" ht="12.7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row>
    <row r="873" spans="1:34" ht="12.7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row>
    <row r="874" spans="1:34" ht="12.7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row>
    <row r="875" spans="1:34" ht="12.7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row>
    <row r="876" spans="1:34" ht="12.7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row>
    <row r="877" spans="1:34" ht="12.7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row>
    <row r="878" spans="1:34" ht="12.7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row>
    <row r="879" spans="1:34" ht="12.7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row>
    <row r="880" spans="1:34" ht="12.7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row>
    <row r="881" spans="1:34" ht="12.7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row>
    <row r="882" spans="1:34" ht="12.7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row>
    <row r="883" spans="1:34" ht="12.7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row>
    <row r="884" spans="1:34" ht="12.7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row>
    <row r="885" spans="1:34" ht="12.7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row>
    <row r="886" spans="1:34" ht="12.7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row>
    <row r="887" spans="1:34" ht="12.7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row>
    <row r="888" spans="1:34" ht="12.7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row>
    <row r="889" spans="1:34" ht="12.7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row>
    <row r="890" spans="1:34" ht="12.7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row>
    <row r="891" spans="1:34" ht="12.7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row>
    <row r="892" spans="1:34" ht="12.7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row>
    <row r="893" spans="1:34" ht="12.7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row>
    <row r="894" spans="1:34" ht="12.7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row>
    <row r="895" spans="1:34" ht="12.7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row>
    <row r="896" spans="1:34" ht="12.7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row>
    <row r="897" spans="1:34" ht="12.7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row>
    <row r="898" spans="1:34" ht="12.7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row>
    <row r="899" spans="1:34" ht="12.7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row>
    <row r="900" spans="1:34" ht="12.7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row>
    <row r="901" spans="1:34" ht="12.7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row>
    <row r="902" spans="1:34" ht="12.7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row>
    <row r="903" spans="1:34" ht="12.7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row>
    <row r="904" spans="1:34" ht="12.7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row>
    <row r="905" spans="1:34" ht="12.7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row>
    <row r="906" spans="1:34" ht="12.7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row>
    <row r="907" spans="1:34" ht="12.7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row>
    <row r="908" spans="1:34" ht="12.7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row>
    <row r="909" spans="1:34" ht="12.7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row>
    <row r="910" spans="1:34" ht="12.7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row>
    <row r="911" spans="1:34" ht="12.7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row>
    <row r="912" spans="1:34" ht="12.7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row>
    <row r="913" spans="1:34" ht="12.7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row>
    <row r="914" spans="1:34" ht="12.7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row>
    <row r="915" spans="1:34" ht="12.7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row>
    <row r="916" spans="1:34" ht="12.7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row>
    <row r="917" spans="1:34" ht="12.7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row>
    <row r="918" spans="1:34" ht="12.7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row>
    <row r="919" spans="1:34" ht="12.7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row>
    <row r="920" spans="1:34" ht="12.7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row>
    <row r="921" spans="1:34" ht="12.7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row>
    <row r="922" spans="1:34" ht="12.7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row>
    <row r="923" spans="1:34" ht="12.7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row>
    <row r="924" spans="1:34" ht="12.7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row>
    <row r="925" spans="1:34" ht="12.7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row>
    <row r="926" spans="1:34" ht="12.7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row>
    <row r="927" spans="1:34" ht="12.7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row>
    <row r="928" spans="1:34" ht="12.7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row>
    <row r="929" spans="1:34" ht="12.7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row>
    <row r="930" spans="1:34" ht="12.7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row>
    <row r="931" spans="1:34" ht="12.7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row>
    <row r="932" spans="1:34" ht="12.7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row>
    <row r="933" spans="1:34" ht="12.7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row>
    <row r="934" spans="1:34" ht="12.7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row>
    <row r="935" spans="1:34" ht="12.7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row>
    <row r="936" spans="1:34" ht="12.7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row>
    <row r="937" spans="1:34" ht="12.7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row>
    <row r="938" spans="1:34" ht="12.7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row>
    <row r="939" spans="1:34" ht="12.7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row>
    <row r="940" spans="1:34" ht="12.7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row>
    <row r="941" spans="1:34" ht="12.7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row>
    <row r="942" spans="1:34" ht="12.7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row>
    <row r="943" spans="1:34" ht="12.7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row>
    <row r="944" spans="1:34" ht="12.7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row>
    <row r="945" spans="1:34" ht="12.7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row>
    <row r="946" spans="1:34" ht="12.7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row>
    <row r="947" spans="1:34" ht="12.7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row>
    <row r="948" spans="1:34" ht="12.7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row>
    <row r="949" spans="1:34" ht="12.7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row>
    <row r="950" spans="1:34" ht="12.7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row>
    <row r="951" spans="1:34" ht="12.7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row>
    <row r="952" spans="1:34" ht="12.7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row>
    <row r="953" spans="1:34" ht="12.7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row>
    <row r="954" spans="1:34" ht="12.7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row>
    <row r="955" spans="1:34" ht="12.7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row>
    <row r="956" spans="1:34" ht="12.7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row>
    <row r="957" spans="1:34" ht="12.7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row>
    <row r="958" spans="1:34" ht="12.7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row>
    <row r="959" spans="1:34" ht="12.7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row>
    <row r="960" spans="1:34" ht="12.7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row>
    <row r="961" spans="1:34" ht="12.7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row>
    <row r="962" spans="1:34" ht="12.7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row>
    <row r="963" spans="1:34" ht="12.7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row>
    <row r="964" spans="1:34" ht="12.7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row>
    <row r="965" spans="1:34" ht="12.7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row>
    <row r="966" spans="1:34" ht="12.7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row>
    <row r="967" spans="1:34" ht="12.7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row>
    <row r="968" spans="1:34" ht="12.7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row>
    <row r="969" spans="1:34" ht="12.7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row>
    <row r="970" spans="1:34" ht="12.7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row>
    <row r="971" spans="1:34" ht="12.7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row>
    <row r="972" spans="1:34" ht="12.7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row>
    <row r="973" spans="1:34" ht="12.7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row>
    <row r="974" spans="1:34" ht="12.7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row>
    <row r="975" spans="1:34" ht="12.7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row>
    <row r="976" spans="1:34" ht="12.7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row>
    <row r="977" spans="1:34" ht="12.7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row>
    <row r="978" spans="1:34" ht="12.7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row>
    <row r="979" spans="1:34" ht="12.7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row>
    <row r="980" spans="1:34" ht="12.7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row>
    <row r="981" spans="1:34" ht="12.7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row>
    <row r="982" spans="1:34" ht="12.7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row>
    <row r="983" spans="1:34" ht="12.7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row>
    <row r="984" spans="1:34" ht="12.7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row>
    <row r="985" spans="1:34" ht="12.7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row>
    <row r="986" spans="1:34" ht="12.7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row>
    <row r="987" spans="1:34" ht="12.7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row>
    <row r="988" spans="1:34" ht="12.7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row>
    <row r="989" spans="1:34" ht="12.7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row>
    <row r="990" spans="1:34" ht="12.7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row>
    <row r="991" spans="1:34" ht="12.7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row>
    <row r="992" spans="1:34" ht="12.7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row>
    <row r="993" spans="1:34" ht="12.7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row>
    <row r="994" spans="1:34" ht="12.7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row>
    <row r="995" spans="1:34" ht="12.7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row>
    <row r="996" spans="1:34" ht="12.7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row>
    <row r="997" spans="1:34" ht="12.7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row>
    <row r="998" spans="1:34" ht="12.7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row>
    <row r="999" spans="1:34" ht="12.7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row>
    <row r="1000" spans="1:34" ht="12.7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row>
  </sheetData>
  <mergeCells count="99">
    <mergeCell ref="C39:AA39"/>
    <mergeCell ref="C41:D41"/>
    <mergeCell ref="F41:G41"/>
    <mergeCell ref="K41:N41"/>
    <mergeCell ref="W41:AA41"/>
    <mergeCell ref="C25:P30"/>
    <mergeCell ref="R25:AA25"/>
    <mergeCell ref="W30:AA30"/>
    <mergeCell ref="C33:AA33"/>
    <mergeCell ref="C36:K36"/>
    <mergeCell ref="M36:AA36"/>
    <mergeCell ref="C17:D17"/>
    <mergeCell ref="E17:AA18"/>
    <mergeCell ref="C21:D21"/>
    <mergeCell ref="F21:AB21"/>
    <mergeCell ref="C22:AA22"/>
    <mergeCell ref="C12:D12"/>
    <mergeCell ref="E12:AA12"/>
    <mergeCell ref="C13:D13"/>
    <mergeCell ref="C14:D14"/>
    <mergeCell ref="E14:AA15"/>
    <mergeCell ref="AG10:AH10"/>
    <mergeCell ref="AA11:AB11"/>
    <mergeCell ref="B2:D6"/>
    <mergeCell ref="F2:AB6"/>
    <mergeCell ref="C7:D7"/>
    <mergeCell ref="C9:F9"/>
    <mergeCell ref="C10:D10"/>
    <mergeCell ref="E10:AA10"/>
    <mergeCell ref="C11:F11"/>
    <mergeCell ref="G82:O82"/>
    <mergeCell ref="P82:AB82"/>
    <mergeCell ref="B83:AB83"/>
    <mergeCell ref="E80:F80"/>
    <mergeCell ref="G80:O80"/>
    <mergeCell ref="P80:AB80"/>
    <mergeCell ref="E81:F81"/>
    <mergeCell ref="G81:O81"/>
    <mergeCell ref="P81:AB81"/>
    <mergeCell ref="E82:F82"/>
    <mergeCell ref="B80:C80"/>
    <mergeCell ref="B81:C81"/>
    <mergeCell ref="B82:C82"/>
    <mergeCell ref="E57:F57"/>
    <mergeCell ref="E58:F58"/>
    <mergeCell ref="E59:F59"/>
    <mergeCell ref="E60:F60"/>
    <mergeCell ref="E61:F61"/>
    <mergeCell ref="C63:D63"/>
    <mergeCell ref="B67:C67"/>
    <mergeCell ref="D69:AB69"/>
    <mergeCell ref="D71:AB71"/>
    <mergeCell ref="D73:AB73"/>
    <mergeCell ref="B65:AB65"/>
    <mergeCell ref="K63:L63"/>
    <mergeCell ref="J67:K67"/>
    <mergeCell ref="L67:M67"/>
    <mergeCell ref="O67:Q67"/>
    <mergeCell ref="R67:T67"/>
    <mergeCell ref="U67:W67"/>
    <mergeCell ref="X67:Y67"/>
    <mergeCell ref="Z67:AB67"/>
    <mergeCell ref="E67:F67"/>
    <mergeCell ref="H67:I67"/>
    <mergeCell ref="D75:AB75"/>
    <mergeCell ref="D77:AB77"/>
    <mergeCell ref="B79:AB79"/>
    <mergeCell ref="B69:C69"/>
    <mergeCell ref="B71:C71"/>
    <mergeCell ref="B73:C73"/>
    <mergeCell ref="B75:C75"/>
    <mergeCell ref="B77:C77"/>
    <mergeCell ref="H57:AA57"/>
    <mergeCell ref="H58:AA58"/>
    <mergeCell ref="H59:AA59"/>
    <mergeCell ref="H60:AA60"/>
    <mergeCell ref="H61:AA61"/>
    <mergeCell ref="I52:P52"/>
    <mergeCell ref="Q52:Y52"/>
    <mergeCell ref="I53:P53"/>
    <mergeCell ref="Q53:Y53"/>
    <mergeCell ref="H55:AA56"/>
    <mergeCell ref="D52:H52"/>
    <mergeCell ref="D53:H53"/>
    <mergeCell ref="C55:F55"/>
    <mergeCell ref="G55:G56"/>
    <mergeCell ref="E56:F56"/>
    <mergeCell ref="Q47:U47"/>
    <mergeCell ref="X47:AA47"/>
    <mergeCell ref="Q49:U49"/>
    <mergeCell ref="X49:AA49"/>
    <mergeCell ref="D51:Y51"/>
    <mergeCell ref="D47:F47"/>
    <mergeCell ref="D49:F49"/>
    <mergeCell ref="F43:M43"/>
    <mergeCell ref="P43:AA43"/>
    <mergeCell ref="F45:G45"/>
    <mergeCell ref="L45:N45"/>
    <mergeCell ref="W45:AA45"/>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1000"/>
  <sheetViews>
    <sheetView workbookViewId="0"/>
  </sheetViews>
  <sheetFormatPr defaultColWidth="14.42578125" defaultRowHeight="15" customHeight="1"/>
  <cols>
    <col min="1" max="2" width="10" customWidth="1"/>
    <col min="3" max="3" width="34" customWidth="1"/>
    <col min="4" max="4" width="10" customWidth="1"/>
    <col min="5" max="5" width="17.28515625" customWidth="1"/>
    <col min="6" max="12" width="10" customWidth="1"/>
    <col min="13" max="13" width="55" customWidth="1"/>
    <col min="14" max="14" width="10" customWidth="1"/>
    <col min="15" max="15" width="18.140625" customWidth="1"/>
    <col min="16" max="26" width="10" customWidth="1"/>
  </cols>
  <sheetData>
    <row r="1" spans="1:15">
      <c r="A1" s="170" t="s">
        <v>754</v>
      </c>
    </row>
    <row r="3" spans="1:15">
      <c r="A3" s="170" t="s">
        <v>755</v>
      </c>
      <c r="C3" s="170" t="s">
        <v>756</v>
      </c>
      <c r="E3" s="170" t="s">
        <v>757</v>
      </c>
      <c r="G3" s="170" t="s">
        <v>758</v>
      </c>
      <c r="I3" s="170" t="s">
        <v>759</v>
      </c>
      <c r="K3" s="170" t="s">
        <v>760</v>
      </c>
      <c r="M3" s="170" t="s">
        <v>761</v>
      </c>
      <c r="O3" s="170" t="s">
        <v>762</v>
      </c>
    </row>
    <row r="5" spans="1:15">
      <c r="A5" s="170" t="s">
        <v>21</v>
      </c>
      <c r="C5" s="170" t="s">
        <v>763</v>
      </c>
      <c r="D5" s="170">
        <v>1</v>
      </c>
      <c r="E5" s="170" t="s">
        <v>764</v>
      </c>
      <c r="G5" s="170" t="s">
        <v>15</v>
      </c>
      <c r="I5" s="170" t="s">
        <v>765</v>
      </c>
      <c r="K5" s="170" t="s">
        <v>506</v>
      </c>
      <c r="M5" s="170" t="s">
        <v>126</v>
      </c>
      <c r="O5" s="170" t="s">
        <v>766</v>
      </c>
    </row>
    <row r="6" spans="1:15">
      <c r="A6" s="170" t="s">
        <v>33</v>
      </c>
      <c r="C6" s="170" t="s">
        <v>767</v>
      </c>
      <c r="D6" s="170">
        <v>2</v>
      </c>
      <c r="E6" s="170" t="s">
        <v>768</v>
      </c>
      <c r="G6" s="170" t="s">
        <v>27</v>
      </c>
      <c r="I6" s="170" t="s">
        <v>769</v>
      </c>
      <c r="M6" s="170" t="s">
        <v>677</v>
      </c>
      <c r="O6" s="170" t="s">
        <v>770</v>
      </c>
    </row>
    <row r="7" spans="1:15">
      <c r="A7" s="170" t="s">
        <v>23</v>
      </c>
      <c r="D7" s="170">
        <v>3</v>
      </c>
      <c r="E7" s="170" t="s">
        <v>771</v>
      </c>
      <c r="G7" s="170" t="s">
        <v>46</v>
      </c>
      <c r="I7" s="170" t="s">
        <v>20</v>
      </c>
      <c r="M7" s="170" t="s">
        <v>707</v>
      </c>
      <c r="O7" s="170" t="s">
        <v>772</v>
      </c>
    </row>
    <row r="8" spans="1:15">
      <c r="D8" s="170">
        <v>4</v>
      </c>
      <c r="E8" s="170" t="s">
        <v>773</v>
      </c>
      <c r="G8" s="170" t="s">
        <v>26</v>
      </c>
      <c r="I8" s="170" t="s">
        <v>42</v>
      </c>
      <c r="M8" s="170" t="s">
        <v>734</v>
      </c>
      <c r="O8" s="170" t="s">
        <v>774</v>
      </c>
    </row>
    <row r="9" spans="1:15">
      <c r="D9" s="170">
        <v>5</v>
      </c>
      <c r="E9" s="170" t="s">
        <v>775</v>
      </c>
      <c r="G9" s="170" t="s">
        <v>776</v>
      </c>
      <c r="I9" s="170" t="s">
        <v>57</v>
      </c>
      <c r="O9" s="170" t="s">
        <v>777</v>
      </c>
    </row>
    <row r="10" spans="1:15">
      <c r="D10" s="170">
        <v>6</v>
      </c>
      <c r="E10" s="170" t="s">
        <v>778</v>
      </c>
      <c r="G10" s="170" t="s">
        <v>779</v>
      </c>
      <c r="I10" s="170" t="s">
        <v>62</v>
      </c>
      <c r="O10" s="170" t="s">
        <v>780</v>
      </c>
    </row>
    <row r="11" spans="1:15">
      <c r="D11" s="170">
        <v>7</v>
      </c>
      <c r="E11" s="170" t="s">
        <v>781</v>
      </c>
      <c r="I11" s="170" t="s">
        <v>779</v>
      </c>
    </row>
    <row r="12" spans="1:15">
      <c r="D12" s="170">
        <v>8</v>
      </c>
      <c r="E12" s="170" t="s">
        <v>782</v>
      </c>
    </row>
    <row r="13" spans="1:15">
      <c r="D13" s="170">
        <v>9</v>
      </c>
      <c r="E13" s="170" t="s">
        <v>783</v>
      </c>
    </row>
    <row r="14" spans="1:15">
      <c r="D14" s="170">
        <v>10</v>
      </c>
      <c r="E14" s="170" t="s">
        <v>784</v>
      </c>
    </row>
    <row r="15" spans="1:15">
      <c r="D15" s="170">
        <v>11</v>
      </c>
      <c r="E15" s="170" t="s">
        <v>785</v>
      </c>
    </row>
    <row r="16" spans="1:15">
      <c r="D16" s="170">
        <v>12</v>
      </c>
      <c r="E16" s="170" t="s">
        <v>786</v>
      </c>
    </row>
    <row r="17" spans="4:14">
      <c r="D17" s="170">
        <v>13</v>
      </c>
      <c r="E17" s="170" t="s">
        <v>787</v>
      </c>
    </row>
    <row r="18" spans="4:14">
      <c r="D18" s="170">
        <v>14</v>
      </c>
      <c r="E18" s="170" t="s">
        <v>788</v>
      </c>
    </row>
    <row r="19" spans="4:14">
      <c r="D19" s="170">
        <v>15</v>
      </c>
      <c r="E19" s="170" t="s">
        <v>789</v>
      </c>
    </row>
    <row r="20" spans="4:14">
      <c r="D20" s="170">
        <v>16</v>
      </c>
      <c r="E20" s="170" t="s">
        <v>790</v>
      </c>
    </row>
    <row r="21" spans="4:14" ht="15.75" customHeight="1">
      <c r="D21" s="170">
        <v>17</v>
      </c>
      <c r="E21" s="170" t="s">
        <v>791</v>
      </c>
      <c r="I21" s="170" t="s">
        <v>792</v>
      </c>
      <c r="N21" s="170" t="s">
        <v>793</v>
      </c>
    </row>
    <row r="22" spans="4:14" ht="15.75" customHeight="1">
      <c r="D22" s="170">
        <v>18</v>
      </c>
      <c r="E22" s="170" t="s">
        <v>794</v>
      </c>
    </row>
    <row r="23" spans="4:14" ht="15.75" customHeight="1">
      <c r="D23" s="170">
        <v>19</v>
      </c>
      <c r="E23" s="170" t="s">
        <v>795</v>
      </c>
      <c r="I23" s="170" t="s">
        <v>796</v>
      </c>
      <c r="N23" s="170" t="s">
        <v>797</v>
      </c>
    </row>
    <row r="24" spans="4:14" ht="15.75" customHeight="1">
      <c r="D24" s="170">
        <v>20</v>
      </c>
      <c r="E24" s="170" t="s">
        <v>798</v>
      </c>
      <c r="I24" s="170" t="s">
        <v>799</v>
      </c>
      <c r="N24" s="170" t="s">
        <v>800</v>
      </c>
    </row>
    <row r="25" spans="4:14" ht="15.75" customHeight="1">
      <c r="I25" s="170" t="s">
        <v>801</v>
      </c>
      <c r="N25" s="170" t="s">
        <v>802</v>
      </c>
    </row>
    <row r="26" spans="4:14" ht="15.75" customHeight="1">
      <c r="I26" s="170" t="s">
        <v>803</v>
      </c>
      <c r="N26" s="170" t="s">
        <v>804</v>
      </c>
    </row>
    <row r="27" spans="4:14" ht="15.75" customHeight="1">
      <c r="I27" s="170" t="s">
        <v>805</v>
      </c>
      <c r="N27" s="170" t="s">
        <v>806</v>
      </c>
    </row>
    <row r="28" spans="4:14" ht="15.75" customHeight="1">
      <c r="N28" s="170" t="s">
        <v>807</v>
      </c>
    </row>
    <row r="29" spans="4:14" ht="15.75" customHeight="1">
      <c r="N29" s="170" t="s">
        <v>808</v>
      </c>
    </row>
    <row r="30" spans="4:14" ht="15.75" customHeight="1">
      <c r="I30" s="170" t="s">
        <v>809</v>
      </c>
      <c r="N30" s="170" t="s">
        <v>810</v>
      </c>
    </row>
    <row r="31" spans="4:14" ht="15.75" customHeight="1">
      <c r="N31" s="170" t="s">
        <v>811</v>
      </c>
    </row>
    <row r="32" spans="4:14" ht="15.75" customHeight="1">
      <c r="I32" s="170" t="s">
        <v>812</v>
      </c>
      <c r="N32" s="170" t="s">
        <v>813</v>
      </c>
    </row>
    <row r="33" spans="8:14" ht="15.75" customHeight="1">
      <c r="I33" s="170" t="s">
        <v>814</v>
      </c>
      <c r="N33" s="170" t="s">
        <v>815</v>
      </c>
    </row>
    <row r="34" spans="8:14" ht="15.75" customHeight="1">
      <c r="I34" s="170" t="s">
        <v>816</v>
      </c>
    </row>
    <row r="35" spans="8:14" ht="15.75" customHeight="1">
      <c r="I35" s="170" t="s">
        <v>817</v>
      </c>
    </row>
    <row r="36" spans="8:14" ht="15.75" customHeight="1"/>
    <row r="37" spans="8:14" ht="15.75" customHeight="1"/>
    <row r="38" spans="8:14" ht="15.75" customHeight="1">
      <c r="I38" s="170" t="s">
        <v>818</v>
      </c>
      <c r="L38" s="170" t="s">
        <v>819</v>
      </c>
      <c r="M38" s="170" t="s">
        <v>820</v>
      </c>
      <c r="N38" s="170" t="s">
        <v>821</v>
      </c>
    </row>
    <row r="39" spans="8:14" ht="15.75" customHeight="1"/>
    <row r="40" spans="8:14" ht="15.75" customHeight="1">
      <c r="H40" s="170" t="s">
        <v>822</v>
      </c>
      <c r="I40" s="170" t="s">
        <v>823</v>
      </c>
      <c r="L40" s="53" t="s">
        <v>824</v>
      </c>
      <c r="M40" s="170" t="s">
        <v>825</v>
      </c>
      <c r="N40" s="170" t="s">
        <v>826</v>
      </c>
    </row>
    <row r="41" spans="8:14" ht="15.75" customHeight="1">
      <c r="I41" s="170" t="s">
        <v>827</v>
      </c>
      <c r="L41" s="53" t="s">
        <v>828</v>
      </c>
      <c r="M41" s="170" t="s">
        <v>829</v>
      </c>
      <c r="N41" s="170" t="s">
        <v>830</v>
      </c>
    </row>
    <row r="42" spans="8:14" ht="15.75" customHeight="1">
      <c r="I42" s="170" t="s">
        <v>831</v>
      </c>
      <c r="L42" s="53" t="s">
        <v>832</v>
      </c>
      <c r="N42" s="170" t="s">
        <v>833</v>
      </c>
    </row>
    <row r="43" spans="8:14" ht="15.75" customHeight="1">
      <c r="I43" s="170" t="s">
        <v>834</v>
      </c>
      <c r="L43" s="53" t="s">
        <v>835</v>
      </c>
      <c r="N43" s="170" t="s">
        <v>836</v>
      </c>
    </row>
    <row r="44" spans="8:14" ht="15.75" customHeight="1">
      <c r="I44" s="170" t="s">
        <v>837</v>
      </c>
      <c r="N44" s="170" t="s">
        <v>838</v>
      </c>
    </row>
    <row r="45" spans="8:14" ht="15.75" customHeight="1">
      <c r="I45" s="170" t="s">
        <v>839</v>
      </c>
      <c r="N45" s="170" t="s">
        <v>840</v>
      </c>
    </row>
    <row r="46" spans="8:14" ht="15.75" customHeight="1"/>
    <row r="47" spans="8:14" ht="15.75" customHeight="1"/>
    <row r="48" spans="8: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1CF92-E05C-7F43-B6EA-0A18E1FC1350}">
  <sheetPr>
    <tabColor theme="5" tint="0.59999389629810485"/>
    <pageSetUpPr fitToPage="1"/>
  </sheetPr>
  <dimension ref="A1:U126"/>
  <sheetViews>
    <sheetView showGridLines="0" tabSelected="1" zoomScale="91" zoomScaleNormal="60" workbookViewId="0">
      <selection activeCell="I45" sqref="I45"/>
    </sheetView>
  </sheetViews>
  <sheetFormatPr defaultColWidth="10.7109375" defaultRowHeight="14.1"/>
  <cols>
    <col min="1" max="1" width="49.7109375" style="68" customWidth="1"/>
    <col min="2" max="8" width="35.7109375" style="68" customWidth="1"/>
    <col min="9" max="9" width="92.28515625" style="68" customWidth="1"/>
    <col min="10"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6" customFormat="1" ht="32.25" customHeight="1" thickBot="1">
      <c r="A1" s="555"/>
      <c r="B1" s="558" t="s">
        <v>182</v>
      </c>
      <c r="C1" s="559"/>
      <c r="D1" s="559"/>
      <c r="E1" s="559"/>
      <c r="F1" s="559"/>
      <c r="G1" s="559"/>
      <c r="H1" s="559"/>
      <c r="I1" s="559"/>
      <c r="J1" s="559"/>
      <c r="K1" s="559"/>
      <c r="L1" s="560"/>
      <c r="M1" s="561" t="s">
        <v>183</v>
      </c>
      <c r="N1" s="562"/>
      <c r="O1" s="563"/>
    </row>
    <row r="2" spans="1:21" s="156" customFormat="1" ht="30.75" customHeight="1" thickBot="1">
      <c r="A2" s="556"/>
      <c r="B2" s="564" t="s">
        <v>184</v>
      </c>
      <c r="C2" s="565"/>
      <c r="D2" s="565"/>
      <c r="E2" s="565"/>
      <c r="F2" s="565"/>
      <c r="G2" s="565"/>
      <c r="H2" s="565"/>
      <c r="I2" s="565"/>
      <c r="J2" s="565"/>
      <c r="K2" s="565"/>
      <c r="L2" s="566"/>
      <c r="M2" s="561" t="s">
        <v>185</v>
      </c>
      <c r="N2" s="562"/>
      <c r="O2" s="563"/>
    </row>
    <row r="3" spans="1:21" s="156" customFormat="1" ht="24" customHeight="1" thickBot="1">
      <c r="A3" s="556"/>
      <c r="B3" s="564" t="s">
        <v>186</v>
      </c>
      <c r="C3" s="565"/>
      <c r="D3" s="565"/>
      <c r="E3" s="565"/>
      <c r="F3" s="565"/>
      <c r="G3" s="565"/>
      <c r="H3" s="565"/>
      <c r="I3" s="565"/>
      <c r="J3" s="565"/>
      <c r="K3" s="565"/>
      <c r="L3" s="566"/>
      <c r="M3" s="561" t="s">
        <v>187</v>
      </c>
      <c r="N3" s="562"/>
      <c r="O3" s="563"/>
    </row>
    <row r="4" spans="1:21" s="156" customFormat="1" ht="21.75" customHeight="1" thickBot="1">
      <c r="A4" s="557"/>
      <c r="B4" s="567" t="s">
        <v>188</v>
      </c>
      <c r="C4" s="568"/>
      <c r="D4" s="568"/>
      <c r="E4" s="568"/>
      <c r="F4" s="568"/>
      <c r="G4" s="568"/>
      <c r="H4" s="568"/>
      <c r="I4" s="568"/>
      <c r="J4" s="568"/>
      <c r="K4" s="568"/>
      <c r="L4" s="569"/>
      <c r="M4" s="561" t="s">
        <v>189</v>
      </c>
      <c r="N4" s="562"/>
      <c r="O4" s="563"/>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71" t="s">
        <v>190</v>
      </c>
      <c r="B6" s="279" t="s">
        <v>191</v>
      </c>
      <c r="C6" s="232"/>
      <c r="D6" s="279" t="s">
        <v>192</v>
      </c>
      <c r="E6" s="233"/>
      <c r="F6" s="279" t="s">
        <v>193</v>
      </c>
      <c r="G6" s="233"/>
      <c r="H6" s="279" t="s">
        <v>194</v>
      </c>
      <c r="I6" s="234" t="s">
        <v>195</v>
      </c>
      <c r="J6" s="575" t="s">
        <v>196</v>
      </c>
      <c r="K6" s="576"/>
      <c r="L6" s="278" t="s">
        <v>197</v>
      </c>
      <c r="M6" s="577"/>
      <c r="N6" s="577"/>
      <c r="O6" s="577"/>
    </row>
    <row r="7" spans="1:21" s="156" customFormat="1" ht="21.75" customHeight="1" thickBot="1">
      <c r="A7" s="571"/>
      <c r="B7" s="280" t="s">
        <v>198</v>
      </c>
      <c r="C7" s="235"/>
      <c r="D7" s="279" t="s">
        <v>199</v>
      </c>
      <c r="E7" s="236"/>
      <c r="F7" s="279" t="s">
        <v>200</v>
      </c>
      <c r="G7" s="236"/>
      <c r="H7" s="279" t="s">
        <v>201</v>
      </c>
      <c r="I7" s="234"/>
      <c r="J7" s="575"/>
      <c r="K7" s="576"/>
      <c r="L7" s="278" t="s">
        <v>202</v>
      </c>
      <c r="M7" s="577" t="s">
        <v>203</v>
      </c>
      <c r="N7" s="577"/>
      <c r="O7" s="577"/>
    </row>
    <row r="8" spans="1:21"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78" t="s">
        <v>209</v>
      </c>
      <c r="B11" s="581" t="s">
        <v>210</v>
      </c>
      <c r="C11" s="582"/>
      <c r="D11" s="582"/>
      <c r="E11" s="582"/>
      <c r="F11" s="582"/>
      <c r="G11" s="582"/>
      <c r="H11" s="582"/>
      <c r="I11" s="582"/>
      <c r="J11" s="582"/>
      <c r="K11" s="582"/>
      <c r="L11" s="582"/>
      <c r="M11" s="582"/>
      <c r="N11" s="582"/>
      <c r="O11" s="583"/>
    </row>
    <row r="12" spans="1:21" ht="15" customHeight="1">
      <c r="A12" s="579"/>
      <c r="B12" s="584"/>
      <c r="C12" s="585"/>
      <c r="D12" s="585"/>
      <c r="E12" s="585"/>
      <c r="F12" s="585"/>
      <c r="G12" s="585"/>
      <c r="H12" s="585"/>
      <c r="I12" s="585"/>
      <c r="J12" s="585"/>
      <c r="K12" s="585"/>
      <c r="L12" s="585"/>
      <c r="M12" s="585"/>
      <c r="N12" s="585"/>
      <c r="O12" s="586"/>
    </row>
    <row r="13" spans="1:21" ht="15" customHeight="1" thickBot="1">
      <c r="A13" s="580"/>
      <c r="B13" s="587"/>
      <c r="C13" s="588"/>
      <c r="D13" s="588"/>
      <c r="E13" s="588"/>
      <c r="F13" s="588"/>
      <c r="G13" s="588"/>
      <c r="H13" s="588"/>
      <c r="I13" s="588"/>
      <c r="J13" s="588"/>
      <c r="K13" s="588"/>
      <c r="L13" s="588"/>
      <c r="M13" s="588"/>
      <c r="N13" s="588"/>
      <c r="O13" s="589"/>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70" t="s">
        <v>212</v>
      </c>
      <c r="C15" s="570"/>
      <c r="D15" s="570"/>
      <c r="E15" s="570"/>
      <c r="F15" s="570"/>
      <c r="G15" s="571" t="s">
        <v>213</v>
      </c>
      <c r="H15" s="571"/>
      <c r="I15" s="572" t="s">
        <v>214</v>
      </c>
      <c r="J15" s="572"/>
      <c r="K15" s="572"/>
      <c r="L15" s="572"/>
      <c r="M15" s="572"/>
      <c r="N15" s="572"/>
      <c r="O15" s="572"/>
    </row>
    <row r="16" spans="1:21" ht="9" customHeight="1">
      <c r="A16" s="81"/>
      <c r="B16" s="83"/>
      <c r="C16" s="82"/>
      <c r="D16" s="82"/>
      <c r="E16" s="82"/>
      <c r="F16" s="82"/>
      <c r="G16" s="83"/>
      <c r="H16" s="83"/>
      <c r="I16" s="83"/>
      <c r="J16" s="83"/>
      <c r="K16" s="83"/>
      <c r="L16" s="84"/>
      <c r="M16" s="84"/>
      <c r="N16" s="84"/>
      <c r="O16" s="84"/>
      <c r="P16" s="84"/>
      <c r="Q16" s="84"/>
      <c r="R16" s="84"/>
      <c r="S16" s="84"/>
      <c r="T16" s="84"/>
      <c r="U16" s="84"/>
    </row>
    <row r="17" spans="1:21" ht="56.25" customHeight="1">
      <c r="A17" s="432" t="s">
        <v>215</v>
      </c>
      <c r="B17" s="573" t="s">
        <v>216</v>
      </c>
      <c r="C17" s="573"/>
      <c r="D17" s="573"/>
      <c r="E17" s="573"/>
      <c r="F17" s="433" t="s">
        <v>217</v>
      </c>
      <c r="G17" s="574" t="s">
        <v>218</v>
      </c>
      <c r="H17" s="574"/>
      <c r="I17" s="574"/>
      <c r="J17" s="126" t="s">
        <v>219</v>
      </c>
      <c r="K17" s="570" t="s">
        <v>220</v>
      </c>
      <c r="L17" s="570"/>
      <c r="M17" s="570"/>
      <c r="N17" s="570"/>
      <c r="O17" s="570"/>
    </row>
    <row r="18" spans="1:21" ht="9" customHeight="1">
      <c r="A18" s="72"/>
      <c r="B18" s="69"/>
      <c r="C18" s="601"/>
      <c r="D18" s="601"/>
      <c r="E18" s="601"/>
      <c r="F18" s="601"/>
      <c r="G18" s="601"/>
      <c r="H18" s="601"/>
      <c r="I18" s="601"/>
      <c r="J18" s="601"/>
      <c r="K18" s="601"/>
      <c r="L18" s="601"/>
      <c r="M18" s="601"/>
      <c r="N18" s="601"/>
      <c r="O18" s="601"/>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1" customHeight="1" thickBot="1">
      <c r="A21" s="602" t="s">
        <v>221</v>
      </c>
      <c r="B21" s="603"/>
      <c r="C21" s="603"/>
      <c r="D21" s="603"/>
      <c r="E21" s="603"/>
      <c r="F21" s="603"/>
      <c r="G21" s="603"/>
      <c r="H21" s="603"/>
      <c r="I21" s="603"/>
      <c r="J21" s="603"/>
      <c r="K21" s="603"/>
      <c r="L21" s="603"/>
      <c r="M21" s="603"/>
      <c r="N21" s="603"/>
      <c r="O21" s="575"/>
    </row>
    <row r="22" spans="1:21" ht="32.1" customHeight="1" thickBot="1">
      <c r="A22" s="602" t="s">
        <v>222</v>
      </c>
      <c r="B22" s="603"/>
      <c r="C22" s="603"/>
      <c r="D22" s="603"/>
      <c r="E22" s="603"/>
      <c r="F22" s="603"/>
      <c r="G22" s="603"/>
      <c r="H22" s="603"/>
      <c r="I22" s="603"/>
      <c r="J22" s="603"/>
      <c r="K22" s="603"/>
      <c r="L22" s="603"/>
      <c r="M22" s="603"/>
      <c r="N22" s="603"/>
      <c r="O22" s="575"/>
    </row>
    <row r="23" spans="1:21"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1" customHeight="1">
      <c r="A24" s="90" t="s">
        <v>225</v>
      </c>
      <c r="B24" s="91">
        <v>5397404836</v>
      </c>
      <c r="C24" s="91">
        <v>5040660836</v>
      </c>
      <c r="D24" s="366">
        <v>5096091662</v>
      </c>
      <c r="E24" s="91">
        <v>5374180090</v>
      </c>
      <c r="F24" s="91"/>
      <c r="G24" s="91"/>
      <c r="H24" s="88"/>
      <c r="I24" s="88"/>
      <c r="J24" s="88"/>
      <c r="K24" s="88"/>
      <c r="L24" s="88"/>
      <c r="M24" s="88"/>
      <c r="N24" s="88">
        <f>SUM(B24:M24)</f>
        <v>20908337424</v>
      </c>
      <c r="O24" s="89"/>
      <c r="P24" s="88">
        <f>SUM(D24:O24)</f>
        <v>31378609176</v>
      </c>
      <c r="Q24" s="89"/>
      <c r="R24" s="88">
        <f>SUM(F24:Q24)</f>
        <v>52286946600</v>
      </c>
      <c r="S24" s="89"/>
      <c r="T24" s="88">
        <f>SUM(H24:S24)</f>
        <v>104573893200</v>
      </c>
      <c r="U24" s="89"/>
    </row>
    <row r="25" spans="1:21" ht="32.1" customHeight="1">
      <c r="A25" s="90" t="s">
        <v>226</v>
      </c>
      <c r="B25" s="91"/>
      <c r="C25" s="91">
        <v>4035589007</v>
      </c>
      <c r="D25" s="366">
        <v>4117905990</v>
      </c>
      <c r="E25" s="91">
        <v>4168544940</v>
      </c>
      <c r="F25" s="91"/>
      <c r="G25" s="91"/>
      <c r="H25" s="91"/>
      <c r="I25" s="91"/>
      <c r="J25" s="91"/>
      <c r="K25" s="91"/>
      <c r="L25" s="91"/>
      <c r="M25" s="91"/>
      <c r="N25" s="91"/>
      <c r="O25" s="125">
        <f>+(B25+C25+D25+E25+F25+G25+H25+I25+J25+K25+L25+M25)/N24</f>
        <v>0.58933619097116408</v>
      </c>
      <c r="P25" s="91"/>
      <c r="Q25" s="125">
        <f>+(D25+E25+F25+G25+H25+I25+J25+K25+L25+M25+N25+O25)/P24</f>
        <v>0.26407961181808043</v>
      </c>
      <c r="R25" s="91"/>
      <c r="S25" s="125">
        <f>+(F25+G25+H25+I25+J25+K25+L25+M25+N25+O25+P25+Q25)/R24</f>
        <v>1.6321775477117734E-11</v>
      </c>
      <c r="T25" s="91"/>
      <c r="U25" s="125">
        <f>+(H25+I25+J25+K25+L25+M25+N25+O25+P25+Q25+R25+S25)/T24</f>
        <v>8.1608877387149456E-12</v>
      </c>
    </row>
    <row r="26" spans="1:21" ht="32.1" customHeight="1">
      <c r="A26" s="90" t="s">
        <v>227</v>
      </c>
      <c r="B26" s="91"/>
      <c r="C26" s="91">
        <v>75514747</v>
      </c>
      <c r="D26" s="366">
        <v>416862460</v>
      </c>
      <c r="E26" s="91">
        <v>818080104</v>
      </c>
      <c r="F26" s="91"/>
      <c r="G26" s="91"/>
      <c r="H26" s="91"/>
      <c r="I26" s="91"/>
      <c r="J26" s="91"/>
      <c r="K26" s="91"/>
      <c r="L26" s="91"/>
      <c r="M26" s="91"/>
      <c r="N26" s="91"/>
      <c r="O26" s="125"/>
      <c r="P26" s="91"/>
      <c r="Q26" s="125"/>
      <c r="R26" s="91"/>
      <c r="S26" s="125"/>
      <c r="T26" s="91"/>
      <c r="U26" s="125"/>
    </row>
    <row r="27" spans="1:21" ht="32.1" customHeight="1">
      <c r="A27" s="90" t="s">
        <v>228</v>
      </c>
      <c r="B27" s="91"/>
      <c r="C27" s="91"/>
      <c r="D27" s="91">
        <v>296624369</v>
      </c>
      <c r="E27" s="91">
        <v>285295350</v>
      </c>
      <c r="F27" s="91"/>
      <c r="G27" s="91"/>
      <c r="H27" s="91"/>
      <c r="I27" s="91"/>
      <c r="J27" s="91"/>
      <c r="K27" s="91"/>
      <c r="L27" s="91"/>
      <c r="M27" s="91"/>
      <c r="N27" s="91"/>
      <c r="O27" s="92"/>
      <c r="P27" s="91"/>
      <c r="Q27" s="92"/>
      <c r="R27" s="91"/>
      <c r="S27" s="92"/>
      <c r="T27" s="91"/>
      <c r="U27" s="92"/>
    </row>
    <row r="28" spans="1:21" ht="32.1" customHeight="1">
      <c r="A28" s="90" t="s">
        <v>229</v>
      </c>
      <c r="B28" s="91">
        <v>0</v>
      </c>
      <c r="C28" s="91"/>
      <c r="D28" s="91">
        <v>11329019</v>
      </c>
      <c r="E28" s="91"/>
      <c r="F28" s="91"/>
      <c r="G28" s="91"/>
      <c r="H28" s="91"/>
      <c r="I28" s="91"/>
      <c r="J28" s="91"/>
      <c r="K28" s="91"/>
      <c r="L28" s="91"/>
      <c r="M28" s="91"/>
      <c r="N28" s="91"/>
      <c r="O28" s="92"/>
      <c r="P28" s="91"/>
      <c r="Q28" s="92"/>
      <c r="R28" s="91"/>
      <c r="S28" s="92"/>
      <c r="T28" s="91"/>
      <c r="U28" s="92"/>
    </row>
    <row r="29" spans="1:21" ht="32.1" customHeight="1">
      <c r="A29" s="93" t="s">
        <v>230</v>
      </c>
      <c r="B29" s="94">
        <v>0</v>
      </c>
      <c r="C29" s="94"/>
      <c r="D29" s="94">
        <v>257538327</v>
      </c>
      <c r="E29" s="94">
        <v>350000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04" t="s">
        <v>231</v>
      </c>
      <c r="B33" s="605"/>
      <c r="C33" s="605"/>
      <c r="D33" s="605"/>
      <c r="E33" s="605"/>
      <c r="F33" s="605"/>
      <c r="G33" s="605"/>
      <c r="H33" s="605"/>
      <c r="I33" s="606"/>
      <c r="J33" s="100"/>
    </row>
    <row r="34" spans="1:21" ht="50.25" customHeight="1" thickBot="1">
      <c r="A34" s="109" t="s">
        <v>232</v>
      </c>
      <c r="B34" s="607" t="str">
        <f>+B11</f>
        <v>Implementar el 100% de los planes de gestión para el cierre de brechas FURAG</v>
      </c>
      <c r="C34" s="608"/>
      <c r="D34" s="608"/>
      <c r="E34" s="608"/>
      <c r="F34" s="608"/>
      <c r="G34" s="608"/>
      <c r="H34" s="608"/>
      <c r="I34" s="609"/>
      <c r="J34" s="98"/>
    </row>
    <row r="35" spans="1:21" ht="18.75" customHeight="1" thickBot="1">
      <c r="A35" s="595" t="s">
        <v>233</v>
      </c>
      <c r="B35" s="164">
        <v>2024</v>
      </c>
      <c r="C35" s="164">
        <v>2025</v>
      </c>
      <c r="D35" s="164">
        <v>2026</v>
      </c>
      <c r="E35" s="164">
        <v>2027</v>
      </c>
      <c r="F35" s="164" t="s">
        <v>234</v>
      </c>
      <c r="G35" s="610" t="s">
        <v>235</v>
      </c>
      <c r="H35" s="610" t="s">
        <v>23</v>
      </c>
      <c r="I35" s="610"/>
      <c r="J35" s="98"/>
    </row>
    <row r="36" spans="1:21" ht="50.25" customHeight="1" thickBot="1">
      <c r="A36" s="596"/>
      <c r="B36" s="377">
        <v>100</v>
      </c>
      <c r="C36" s="377">
        <v>100</v>
      </c>
      <c r="D36" s="377">
        <v>100</v>
      </c>
      <c r="E36" s="377">
        <v>100</v>
      </c>
      <c r="F36" s="165">
        <v>1</v>
      </c>
      <c r="G36" s="610"/>
      <c r="H36" s="610"/>
      <c r="I36" s="610"/>
      <c r="J36" s="98"/>
    </row>
    <row r="37" spans="1:21" ht="52.5" customHeight="1" thickBot="1">
      <c r="A37" s="110" t="s">
        <v>236</v>
      </c>
      <c r="B37" s="590">
        <v>0.05</v>
      </c>
      <c r="C37" s="591"/>
      <c r="D37" s="592" t="s">
        <v>237</v>
      </c>
      <c r="E37" s="593"/>
      <c r="F37" s="593"/>
      <c r="G37" s="593"/>
      <c r="H37" s="593"/>
      <c r="I37" s="594"/>
    </row>
    <row r="38" spans="1:21" s="99" customFormat="1" ht="48" customHeight="1">
      <c r="A38" s="595" t="s">
        <v>238</v>
      </c>
      <c r="B38" s="110" t="s">
        <v>239</v>
      </c>
      <c r="C38" s="109" t="s">
        <v>240</v>
      </c>
      <c r="D38" s="597" t="s">
        <v>241</v>
      </c>
      <c r="E38" s="598"/>
      <c r="F38" s="597" t="s">
        <v>242</v>
      </c>
      <c r="G38" s="598"/>
      <c r="H38" s="111" t="s">
        <v>243</v>
      </c>
      <c r="I38" s="113" t="s">
        <v>244</v>
      </c>
      <c r="U38" s="68"/>
    </row>
    <row r="39" spans="1:21" ht="120.75" customHeight="1">
      <c r="A39" s="596"/>
      <c r="B39" s="348">
        <v>8.3299999999999999E-2</v>
      </c>
      <c r="C39" s="348">
        <v>8.3299999999999999E-2</v>
      </c>
      <c r="D39" s="599"/>
      <c r="E39" s="600"/>
      <c r="F39" s="599"/>
      <c r="G39" s="600"/>
      <c r="H39" s="101"/>
      <c r="I39" s="102"/>
    </row>
    <row r="40" spans="1:21" s="99" customFormat="1" ht="54" customHeight="1">
      <c r="A40" s="595" t="s">
        <v>245</v>
      </c>
      <c r="B40" s="112" t="s">
        <v>239</v>
      </c>
      <c r="C40" s="111" t="s">
        <v>240</v>
      </c>
      <c r="D40" s="597" t="s">
        <v>241</v>
      </c>
      <c r="E40" s="598"/>
      <c r="F40" s="597" t="s">
        <v>242</v>
      </c>
      <c r="G40" s="598"/>
      <c r="H40" s="111" t="s">
        <v>243</v>
      </c>
      <c r="I40" s="113" t="s">
        <v>244</v>
      </c>
      <c r="U40" s="68"/>
    </row>
    <row r="41" spans="1:21" ht="120.75" customHeight="1" thickBot="1">
      <c r="A41" s="596"/>
      <c r="B41" s="348">
        <v>8.3299999999999999E-2</v>
      </c>
      <c r="C41" s="348">
        <v>8.3299999999999999E-2</v>
      </c>
      <c r="D41" s="611"/>
      <c r="E41" s="612"/>
      <c r="F41" s="611"/>
      <c r="G41" s="612"/>
      <c r="H41" s="101" t="s">
        <v>246</v>
      </c>
      <c r="I41" s="431" t="s">
        <v>247</v>
      </c>
      <c r="K41" s="351"/>
    </row>
    <row r="42" spans="1:21" s="99" customFormat="1" ht="35.1" customHeight="1" thickBot="1">
      <c r="A42" s="595" t="s">
        <v>248</v>
      </c>
      <c r="B42" s="112" t="s">
        <v>239</v>
      </c>
      <c r="C42" s="111" t="s">
        <v>240</v>
      </c>
      <c r="D42" s="597" t="s">
        <v>241</v>
      </c>
      <c r="E42" s="598"/>
      <c r="F42" s="597" t="s">
        <v>242</v>
      </c>
      <c r="G42" s="598"/>
      <c r="H42" s="111" t="s">
        <v>243</v>
      </c>
      <c r="I42" s="113" t="s">
        <v>244</v>
      </c>
      <c r="K42" s="351"/>
      <c r="U42" s="68"/>
    </row>
    <row r="43" spans="1:21" ht="162.94999999999999" customHeight="1" thickBot="1">
      <c r="A43" s="596"/>
      <c r="B43" s="348">
        <v>8.3299999999999999E-2</v>
      </c>
      <c r="C43" s="348">
        <v>8.3299999999999999E-2</v>
      </c>
      <c r="D43" s="611" t="s">
        <v>249</v>
      </c>
      <c r="E43" s="612"/>
      <c r="F43" s="611" t="s">
        <v>249</v>
      </c>
      <c r="G43" s="612"/>
      <c r="H43" s="101" t="s">
        <v>246</v>
      </c>
      <c r="I43" s="431" t="s">
        <v>250</v>
      </c>
      <c r="K43" s="351"/>
    </row>
    <row r="44" spans="1:21" s="99" customFormat="1" ht="35.1" customHeight="1" thickBot="1">
      <c r="A44" s="595" t="s">
        <v>251</v>
      </c>
      <c r="B44" s="112" t="s">
        <v>239</v>
      </c>
      <c r="C44" s="112" t="s">
        <v>240</v>
      </c>
      <c r="D44" s="597" t="s">
        <v>241</v>
      </c>
      <c r="E44" s="598"/>
      <c r="F44" s="597" t="s">
        <v>242</v>
      </c>
      <c r="G44" s="598"/>
      <c r="H44" s="111" t="s">
        <v>243</v>
      </c>
      <c r="I44" s="111" t="s">
        <v>244</v>
      </c>
      <c r="K44" s="351"/>
      <c r="U44" s="68"/>
    </row>
    <row r="45" spans="1:21" ht="276.75" customHeight="1" thickBot="1">
      <c r="A45" s="596"/>
      <c r="B45" s="348">
        <v>8.3299999999999999E-2</v>
      </c>
      <c r="C45" s="348">
        <v>8.3299999999999999E-2</v>
      </c>
      <c r="D45" s="613" t="s">
        <v>252</v>
      </c>
      <c r="E45" s="614"/>
      <c r="F45" s="613" t="s">
        <v>253</v>
      </c>
      <c r="G45" s="614"/>
      <c r="H45" s="101" t="s">
        <v>246</v>
      </c>
      <c r="I45" s="485" t="s">
        <v>254</v>
      </c>
      <c r="K45" s="351"/>
    </row>
    <row r="46" spans="1:21" s="99" customFormat="1" ht="35.1" customHeight="1" thickBot="1">
      <c r="A46" s="595" t="s">
        <v>255</v>
      </c>
      <c r="B46" s="112" t="s">
        <v>239</v>
      </c>
      <c r="C46" s="111" t="s">
        <v>240</v>
      </c>
      <c r="D46" s="597" t="s">
        <v>241</v>
      </c>
      <c r="E46" s="598"/>
      <c r="F46" s="597" t="s">
        <v>242</v>
      </c>
      <c r="G46" s="598"/>
      <c r="H46" s="111" t="s">
        <v>243</v>
      </c>
      <c r="I46" s="113" t="s">
        <v>244</v>
      </c>
      <c r="K46" s="351"/>
      <c r="U46" s="68"/>
    </row>
    <row r="47" spans="1:21" ht="120.75" customHeight="1" thickBot="1">
      <c r="A47" s="596"/>
      <c r="B47" s="348">
        <v>8.3299999999999999E-2</v>
      </c>
      <c r="C47" s="104"/>
      <c r="D47" s="615"/>
      <c r="E47" s="616"/>
      <c r="F47" s="615"/>
      <c r="G47" s="616"/>
      <c r="H47" s="101"/>
      <c r="I47" s="103"/>
      <c r="K47" s="351"/>
    </row>
    <row r="48" spans="1:21" s="99" customFormat="1" ht="35.1" customHeight="1" thickBot="1">
      <c r="A48" s="595" t="s">
        <v>256</v>
      </c>
      <c r="B48" s="112" t="s">
        <v>239</v>
      </c>
      <c r="C48" s="111" t="s">
        <v>240</v>
      </c>
      <c r="D48" s="597" t="s">
        <v>241</v>
      </c>
      <c r="E48" s="598"/>
      <c r="F48" s="597" t="s">
        <v>242</v>
      </c>
      <c r="G48" s="598"/>
      <c r="H48" s="111" t="s">
        <v>243</v>
      </c>
      <c r="I48" s="113" t="s">
        <v>244</v>
      </c>
      <c r="K48" s="351"/>
      <c r="U48" s="68"/>
    </row>
    <row r="49" spans="1:19" ht="120.75" customHeight="1" thickBot="1">
      <c r="A49" s="596"/>
      <c r="B49" s="348">
        <v>8.3299999999999999E-2</v>
      </c>
      <c r="C49" s="105"/>
      <c r="D49" s="615"/>
      <c r="E49" s="616"/>
      <c r="F49" s="615"/>
      <c r="G49" s="616"/>
      <c r="H49" s="101"/>
      <c r="I49" s="103"/>
      <c r="K49" s="351"/>
    </row>
    <row r="50" spans="1:19" ht="35.1" customHeight="1" thickBot="1">
      <c r="A50" s="595" t="s">
        <v>257</v>
      </c>
      <c r="B50" s="110" t="s">
        <v>239</v>
      </c>
      <c r="C50" s="109" t="s">
        <v>240</v>
      </c>
      <c r="D50" s="597" t="s">
        <v>241</v>
      </c>
      <c r="E50" s="598"/>
      <c r="F50" s="597" t="s">
        <v>242</v>
      </c>
      <c r="G50" s="598"/>
      <c r="H50" s="111" t="s">
        <v>243</v>
      </c>
      <c r="I50" s="113" t="s">
        <v>244</v>
      </c>
      <c r="K50" s="351"/>
    </row>
    <row r="51" spans="1:19" ht="120.75" customHeight="1" thickBot="1">
      <c r="A51" s="596"/>
      <c r="B51" s="348">
        <v>8.3299999999999999E-2</v>
      </c>
      <c r="C51" s="105"/>
      <c r="D51" s="615"/>
      <c r="E51" s="617"/>
      <c r="F51" s="615"/>
      <c r="G51" s="616"/>
      <c r="H51" s="101"/>
      <c r="I51" s="103"/>
      <c r="K51" s="351"/>
    </row>
    <row r="52" spans="1:19" ht="35.1" customHeight="1" thickBot="1">
      <c r="A52" s="595" t="s">
        <v>258</v>
      </c>
      <c r="B52" s="110" t="s">
        <v>239</v>
      </c>
      <c r="C52" s="109" t="s">
        <v>240</v>
      </c>
      <c r="D52" s="597" t="s">
        <v>241</v>
      </c>
      <c r="E52" s="598"/>
      <c r="F52" s="597" t="s">
        <v>242</v>
      </c>
      <c r="G52" s="598"/>
      <c r="H52" s="111" t="s">
        <v>243</v>
      </c>
      <c r="I52" s="113" t="s">
        <v>244</v>
      </c>
      <c r="K52" s="351"/>
    </row>
    <row r="53" spans="1:19" ht="120.75" customHeight="1" thickBot="1">
      <c r="A53" s="596"/>
      <c r="B53" s="348">
        <v>8.3299999999999999E-2</v>
      </c>
      <c r="C53" s="105"/>
      <c r="D53" s="615"/>
      <c r="E53" s="617"/>
      <c r="F53" s="615"/>
      <c r="G53" s="616"/>
      <c r="H53" s="122"/>
      <c r="I53" s="103"/>
      <c r="K53" s="351"/>
    </row>
    <row r="54" spans="1:19" ht="35.1" customHeight="1" thickBot="1">
      <c r="A54" s="595" t="s">
        <v>259</v>
      </c>
      <c r="B54" s="110" t="s">
        <v>239</v>
      </c>
      <c r="C54" s="109" t="s">
        <v>240</v>
      </c>
      <c r="D54" s="597" t="s">
        <v>241</v>
      </c>
      <c r="E54" s="598"/>
      <c r="F54" s="597" t="s">
        <v>242</v>
      </c>
      <c r="G54" s="598"/>
      <c r="H54" s="111" t="s">
        <v>243</v>
      </c>
      <c r="I54" s="113" t="s">
        <v>244</v>
      </c>
      <c r="K54" s="351"/>
    </row>
    <row r="55" spans="1:19" ht="120.75" customHeight="1" thickBot="1">
      <c r="A55" s="596"/>
      <c r="B55" s="348">
        <v>8.3299999999999999E-2</v>
      </c>
      <c r="C55" s="105"/>
      <c r="D55" s="615"/>
      <c r="E55" s="616"/>
      <c r="F55" s="615"/>
      <c r="G55" s="616"/>
      <c r="H55" s="101"/>
      <c r="I55" s="101"/>
      <c r="K55" s="351"/>
    </row>
    <row r="56" spans="1:19" ht="35.1" customHeight="1" thickBot="1">
      <c r="A56" s="595" t="s">
        <v>260</v>
      </c>
      <c r="B56" s="110" t="s">
        <v>239</v>
      </c>
      <c r="C56" s="109" t="s">
        <v>240</v>
      </c>
      <c r="D56" s="597" t="s">
        <v>241</v>
      </c>
      <c r="E56" s="598"/>
      <c r="F56" s="597" t="s">
        <v>242</v>
      </c>
      <c r="G56" s="598"/>
      <c r="H56" s="111" t="s">
        <v>243</v>
      </c>
      <c r="I56" s="113" t="s">
        <v>244</v>
      </c>
      <c r="K56" s="351"/>
    </row>
    <row r="57" spans="1:19" ht="120.75" customHeight="1" thickBot="1">
      <c r="A57" s="596"/>
      <c r="B57" s="348">
        <v>8.3299999999999999E-2</v>
      </c>
      <c r="C57" s="105"/>
      <c r="D57" s="615"/>
      <c r="E57" s="616"/>
      <c r="F57" s="615"/>
      <c r="G57" s="616"/>
      <c r="H57" s="101"/>
      <c r="I57" s="103"/>
      <c r="K57" s="351"/>
    </row>
    <row r="58" spans="1:19" ht="35.1" customHeight="1" thickBot="1">
      <c r="A58" s="595" t="s">
        <v>261</v>
      </c>
      <c r="B58" s="110" t="s">
        <v>239</v>
      </c>
      <c r="C58" s="109" t="s">
        <v>240</v>
      </c>
      <c r="D58" s="597" t="s">
        <v>241</v>
      </c>
      <c r="E58" s="598"/>
      <c r="F58" s="597" t="s">
        <v>242</v>
      </c>
      <c r="G58" s="598"/>
      <c r="H58" s="111" t="s">
        <v>243</v>
      </c>
      <c r="I58" s="113" t="s">
        <v>244</v>
      </c>
      <c r="K58" s="351"/>
    </row>
    <row r="59" spans="1:19" ht="120.75" customHeight="1" thickBot="1">
      <c r="A59" s="596"/>
      <c r="B59" s="348">
        <v>8.3299999999999999E-2</v>
      </c>
      <c r="C59" s="105"/>
      <c r="D59" s="615"/>
      <c r="E59" s="616"/>
      <c r="F59" s="617"/>
      <c r="G59" s="617"/>
      <c r="H59" s="101"/>
      <c r="I59" s="101"/>
      <c r="K59" s="351"/>
    </row>
    <row r="60" spans="1:19" ht="35.1" customHeight="1" thickBot="1">
      <c r="A60" s="595" t="s">
        <v>262</v>
      </c>
      <c r="B60" s="110" t="s">
        <v>239</v>
      </c>
      <c r="C60" s="109" t="s">
        <v>240</v>
      </c>
      <c r="D60" s="597" t="s">
        <v>241</v>
      </c>
      <c r="E60" s="598"/>
      <c r="F60" s="597" t="s">
        <v>242</v>
      </c>
      <c r="G60" s="598"/>
      <c r="H60" s="111" t="s">
        <v>243</v>
      </c>
      <c r="I60" s="113" t="s">
        <v>244</v>
      </c>
      <c r="K60" s="351"/>
    </row>
    <row r="61" spans="1:19" ht="120.75" customHeight="1" thickBot="1">
      <c r="A61" s="596"/>
      <c r="B61" s="348">
        <v>8.3699999999999997E-2</v>
      </c>
      <c r="C61" s="105"/>
      <c r="D61" s="615"/>
      <c r="E61" s="616"/>
      <c r="F61" s="615"/>
      <c r="G61" s="616"/>
      <c r="H61" s="101"/>
      <c r="I61" s="101"/>
      <c r="K61" s="351"/>
    </row>
    <row r="62" spans="1:19" ht="17.100000000000001">
      <c r="B62" s="349"/>
      <c r="I62" s="348"/>
    </row>
    <row r="63" spans="1:19" ht="17.100000000000001">
      <c r="I63" s="348"/>
    </row>
    <row r="64" spans="1:19" s="98" customFormat="1" ht="30" customHeight="1">
      <c r="A64" s="68"/>
      <c r="B64" s="68"/>
      <c r="C64" s="68"/>
      <c r="D64" s="68"/>
      <c r="E64" s="68"/>
      <c r="F64" s="68"/>
      <c r="G64" s="68"/>
      <c r="S64" s="68"/>
    </row>
    <row r="65" spans="1:15" ht="34.5" customHeight="1">
      <c r="A65" s="618" t="s">
        <v>263</v>
      </c>
      <c r="B65" s="618"/>
      <c r="C65" s="618"/>
      <c r="D65" s="618"/>
      <c r="E65" s="618"/>
      <c r="F65" s="618"/>
      <c r="G65" s="618"/>
      <c r="H65" s="618"/>
      <c r="I65" s="618"/>
    </row>
    <row r="66" spans="1:15" ht="144.75" customHeight="1">
      <c r="A66" s="114" t="s">
        <v>264</v>
      </c>
      <c r="B66" s="619" t="s">
        <v>265</v>
      </c>
      <c r="C66" s="620"/>
      <c r="D66" s="619"/>
      <c r="E66" s="620"/>
      <c r="F66" s="619"/>
      <c r="G66" s="620"/>
      <c r="H66" s="619"/>
      <c r="I66" s="620"/>
      <c r="J66" s="619"/>
      <c r="K66" s="620"/>
      <c r="L66" s="619"/>
      <c r="M66" s="620"/>
      <c r="N66" s="619"/>
      <c r="O66" s="620"/>
    </row>
    <row r="67" spans="1:15" ht="40.5" customHeight="1">
      <c r="A67" s="114" t="s">
        <v>266</v>
      </c>
      <c r="B67" s="621">
        <v>1</v>
      </c>
      <c r="C67" s="622"/>
      <c r="D67" s="621"/>
      <c r="E67" s="622"/>
      <c r="F67" s="621"/>
      <c r="G67" s="622"/>
      <c r="H67" s="621"/>
      <c r="I67" s="622"/>
      <c r="J67" s="621"/>
      <c r="K67" s="622"/>
      <c r="L67" s="621"/>
      <c r="M67" s="622"/>
      <c r="N67" s="621"/>
      <c r="O67" s="622"/>
    </row>
    <row r="68" spans="1:15" ht="30" customHeight="1">
      <c r="A68" s="627" t="s">
        <v>191</v>
      </c>
      <c r="B68" s="171" t="s">
        <v>99</v>
      </c>
      <c r="C68" s="171" t="s">
        <v>240</v>
      </c>
      <c r="D68" s="171"/>
      <c r="E68" s="171"/>
      <c r="F68" s="171"/>
      <c r="G68" s="171"/>
      <c r="H68" s="171"/>
      <c r="I68" s="171"/>
      <c r="J68" s="171"/>
      <c r="K68" s="171"/>
      <c r="L68" s="171"/>
      <c r="M68" s="171"/>
      <c r="N68" s="171"/>
      <c r="O68" s="171"/>
    </row>
    <row r="69" spans="1:15" ht="30" customHeight="1">
      <c r="A69" s="628"/>
      <c r="B69" s="116">
        <v>8.3299999999999999E-2</v>
      </c>
      <c r="C69" s="117"/>
      <c r="D69" s="116"/>
      <c r="E69" s="117"/>
      <c r="F69" s="123"/>
      <c r="G69" s="117"/>
      <c r="H69" s="123"/>
      <c r="I69" s="117"/>
      <c r="J69" s="123"/>
      <c r="K69" s="117"/>
      <c r="L69" s="123"/>
      <c r="M69" s="117"/>
      <c r="N69" s="123"/>
      <c r="O69" s="117"/>
    </row>
    <row r="70" spans="1:15" ht="80.25" customHeight="1">
      <c r="A70" s="114" t="s">
        <v>267</v>
      </c>
      <c r="B70" s="629"/>
      <c r="C70" s="630"/>
      <c r="D70" s="631"/>
      <c r="E70" s="632"/>
      <c r="F70" s="631"/>
      <c r="G70" s="633"/>
      <c r="H70" s="631"/>
      <c r="I70" s="632"/>
      <c r="J70" s="342"/>
      <c r="K70" s="343"/>
      <c r="L70" s="342"/>
      <c r="M70" s="343"/>
      <c r="N70" s="631"/>
      <c r="O70" s="632"/>
    </row>
    <row r="71" spans="1:15" ht="80.25" customHeight="1">
      <c r="A71" s="114" t="s">
        <v>268</v>
      </c>
      <c r="B71" s="623"/>
      <c r="C71" s="624"/>
      <c r="D71" s="623"/>
      <c r="E71" s="624"/>
      <c r="F71" s="625"/>
      <c r="G71" s="626"/>
      <c r="H71" s="625"/>
      <c r="I71" s="626"/>
      <c r="J71" s="339"/>
      <c r="K71" s="340"/>
      <c r="L71" s="339"/>
      <c r="M71" s="340"/>
      <c r="N71" s="625"/>
      <c r="O71" s="626"/>
    </row>
    <row r="72" spans="1:15" ht="30.75" customHeight="1">
      <c r="A72" s="627" t="s">
        <v>192</v>
      </c>
      <c r="B72" s="171" t="s">
        <v>99</v>
      </c>
      <c r="C72" s="171" t="s">
        <v>240</v>
      </c>
      <c r="D72" s="171"/>
      <c r="E72" s="171"/>
      <c r="F72" s="171"/>
      <c r="G72" s="171"/>
      <c r="H72" s="171"/>
      <c r="I72" s="171"/>
      <c r="J72" s="171"/>
      <c r="K72" s="171"/>
      <c r="L72" s="171"/>
      <c r="M72" s="171"/>
      <c r="N72" s="171"/>
      <c r="O72" s="171"/>
    </row>
    <row r="73" spans="1:15" ht="30.75" customHeight="1">
      <c r="A73" s="628"/>
      <c r="B73" s="116">
        <v>8.3299999999999999E-2</v>
      </c>
      <c r="C73" s="116">
        <v>8.3299999999999999E-2</v>
      </c>
      <c r="D73" s="116"/>
      <c r="E73" s="117"/>
      <c r="F73" s="123"/>
      <c r="G73" s="118"/>
      <c r="H73" s="123"/>
      <c r="I73" s="118"/>
      <c r="J73" s="123"/>
      <c r="K73" s="118"/>
      <c r="L73" s="123"/>
      <c r="M73" s="118"/>
      <c r="N73" s="123"/>
      <c r="O73" s="118"/>
    </row>
    <row r="74" spans="1:15" ht="80.25" customHeight="1">
      <c r="A74" s="114" t="s">
        <v>267</v>
      </c>
      <c r="B74" s="611"/>
      <c r="C74" s="612"/>
      <c r="D74" s="634"/>
      <c r="E74" s="635"/>
      <c r="F74" s="631"/>
      <c r="G74" s="633"/>
      <c r="H74" s="634"/>
      <c r="I74" s="635"/>
      <c r="J74" s="344"/>
      <c r="K74" s="345"/>
      <c r="L74" s="344"/>
      <c r="M74" s="345"/>
      <c r="N74" s="634"/>
      <c r="O74" s="635"/>
    </row>
    <row r="75" spans="1:15" ht="80.25" customHeight="1">
      <c r="A75" s="114" t="s">
        <v>268</v>
      </c>
      <c r="B75" s="636"/>
      <c r="C75" s="637"/>
      <c r="D75" s="623"/>
      <c r="E75" s="624"/>
      <c r="F75" s="625"/>
      <c r="G75" s="626"/>
      <c r="H75" s="625"/>
      <c r="I75" s="626"/>
      <c r="J75" s="339"/>
      <c r="K75" s="340"/>
      <c r="L75" s="339"/>
      <c r="M75" s="340"/>
      <c r="N75" s="625"/>
      <c r="O75" s="626"/>
    </row>
    <row r="76" spans="1:15" ht="30.75" customHeight="1">
      <c r="A76" s="627" t="s">
        <v>193</v>
      </c>
      <c r="B76" s="171" t="s">
        <v>99</v>
      </c>
      <c r="C76" s="171" t="s">
        <v>240</v>
      </c>
      <c r="D76" s="171"/>
      <c r="E76" s="171"/>
      <c r="F76" s="171"/>
      <c r="G76" s="171"/>
      <c r="H76" s="171"/>
      <c r="I76" s="171"/>
      <c r="J76" s="171"/>
      <c r="K76" s="171"/>
      <c r="L76" s="171"/>
      <c r="M76" s="171"/>
      <c r="N76" s="171"/>
      <c r="O76" s="171"/>
    </row>
    <row r="77" spans="1:15" ht="30.75" customHeight="1">
      <c r="A77" s="628"/>
      <c r="B77" s="116">
        <v>8.3299999999999999E-2</v>
      </c>
      <c r="C77" s="456">
        <v>8.3299999999999999E-2</v>
      </c>
      <c r="D77" s="116"/>
      <c r="E77" s="117"/>
      <c r="F77" s="123"/>
      <c r="G77" s="118"/>
      <c r="H77" s="123"/>
      <c r="I77" s="118"/>
      <c r="J77" s="123"/>
      <c r="K77" s="118"/>
      <c r="L77" s="123"/>
      <c r="M77" s="118"/>
      <c r="N77" s="123"/>
      <c r="O77" s="118"/>
    </row>
    <row r="78" spans="1:15" ht="80.25" customHeight="1">
      <c r="A78" s="114" t="s">
        <v>267</v>
      </c>
      <c r="B78" s="640" t="s">
        <v>250</v>
      </c>
      <c r="C78" s="641"/>
      <c r="D78" s="625"/>
      <c r="E78" s="642"/>
      <c r="F78" s="631"/>
      <c r="G78" s="633"/>
      <c r="H78" s="625"/>
      <c r="I78" s="626"/>
      <c r="J78" s="339"/>
      <c r="K78" s="340"/>
      <c r="L78" s="339"/>
      <c r="M78" s="340"/>
      <c r="N78" s="625"/>
      <c r="O78" s="626"/>
    </row>
    <row r="79" spans="1:15" ht="80.25" customHeight="1">
      <c r="A79" s="114" t="s">
        <v>268</v>
      </c>
      <c r="B79" s="638" t="s">
        <v>269</v>
      </c>
      <c r="C79" s="639"/>
      <c r="D79" s="623"/>
      <c r="E79" s="624"/>
      <c r="F79" s="625"/>
      <c r="G79" s="626"/>
      <c r="H79" s="625"/>
      <c r="I79" s="626"/>
      <c r="J79" s="339"/>
      <c r="K79" s="340"/>
      <c r="L79" s="339"/>
      <c r="M79" s="340"/>
      <c r="N79" s="625"/>
      <c r="O79" s="626"/>
    </row>
    <row r="80" spans="1:15" ht="30.75" customHeight="1">
      <c r="A80" s="627" t="s">
        <v>194</v>
      </c>
      <c r="B80" s="171" t="s">
        <v>99</v>
      </c>
      <c r="C80" s="171" t="s">
        <v>240</v>
      </c>
      <c r="D80" s="171"/>
      <c r="E80" s="171"/>
      <c r="F80" s="171"/>
      <c r="G80" s="171"/>
      <c r="H80" s="171"/>
      <c r="I80" s="171"/>
      <c r="J80" s="171"/>
      <c r="K80" s="171"/>
      <c r="L80" s="171"/>
      <c r="M80" s="171"/>
      <c r="N80" s="171"/>
      <c r="O80" s="171"/>
    </row>
    <row r="81" spans="1:15" ht="30.75" customHeight="1">
      <c r="A81" s="628"/>
      <c r="B81" s="116">
        <v>8.3299999999999999E-2</v>
      </c>
      <c r="C81" s="116">
        <v>8.3299999999999999E-2</v>
      </c>
      <c r="D81" s="116"/>
      <c r="E81" s="117"/>
      <c r="F81" s="123"/>
      <c r="G81" s="118"/>
      <c r="H81" s="123"/>
      <c r="I81" s="118"/>
      <c r="J81" s="123"/>
      <c r="K81" s="118"/>
      <c r="L81" s="123"/>
      <c r="M81" s="118"/>
      <c r="N81" s="123"/>
      <c r="O81" s="118"/>
    </row>
    <row r="82" spans="1:15" ht="80.25" customHeight="1">
      <c r="A82" s="114" t="s">
        <v>267</v>
      </c>
      <c r="B82" s="643" t="s">
        <v>270</v>
      </c>
      <c r="C82" s="644"/>
      <c r="D82" s="625"/>
      <c r="E82" s="626"/>
      <c r="F82" s="631"/>
      <c r="G82" s="633"/>
      <c r="H82" s="625"/>
      <c r="I82" s="626"/>
      <c r="J82" s="339"/>
      <c r="K82" s="340"/>
      <c r="L82" s="339"/>
      <c r="M82" s="340"/>
      <c r="N82" s="625"/>
      <c r="O82" s="626"/>
    </row>
    <row r="83" spans="1:15" ht="80.25" customHeight="1">
      <c r="A83" s="114" t="s">
        <v>268</v>
      </c>
      <c r="B83" s="645" t="s">
        <v>271</v>
      </c>
      <c r="C83" s="646"/>
      <c r="D83" s="623"/>
      <c r="E83" s="624"/>
      <c r="F83" s="625"/>
      <c r="G83" s="626"/>
      <c r="H83" s="625"/>
      <c r="I83" s="626"/>
      <c r="J83" s="339"/>
      <c r="K83" s="340"/>
      <c r="L83" s="339"/>
      <c r="M83" s="340"/>
      <c r="N83" s="625"/>
      <c r="O83" s="626"/>
    </row>
    <row r="84" spans="1:15" ht="30" customHeight="1">
      <c r="A84" s="627" t="s">
        <v>198</v>
      </c>
      <c r="B84" s="171" t="s">
        <v>99</v>
      </c>
      <c r="C84" s="171" t="s">
        <v>240</v>
      </c>
      <c r="D84" s="171"/>
      <c r="E84" s="171"/>
      <c r="F84" s="171"/>
      <c r="G84" s="171"/>
      <c r="H84" s="171"/>
      <c r="I84" s="171"/>
      <c r="J84" s="171"/>
      <c r="K84" s="171"/>
      <c r="L84" s="171"/>
      <c r="M84" s="171"/>
      <c r="N84" s="171"/>
      <c r="O84" s="171"/>
    </row>
    <row r="85" spans="1:15" ht="30" customHeight="1">
      <c r="A85" s="628"/>
      <c r="B85" s="116">
        <v>8.3299999999999999E-2</v>
      </c>
      <c r="C85" s="117"/>
      <c r="D85" s="116"/>
      <c r="E85" s="117"/>
      <c r="F85" s="123"/>
      <c r="G85" s="118"/>
      <c r="H85" s="123"/>
      <c r="I85" s="118"/>
      <c r="J85" s="123"/>
      <c r="K85" s="118"/>
      <c r="L85" s="123"/>
      <c r="M85" s="118"/>
      <c r="N85" s="123"/>
      <c r="O85" s="118"/>
    </row>
    <row r="86" spans="1:15" ht="80.25" customHeight="1">
      <c r="A86" s="114" t="s">
        <v>267</v>
      </c>
      <c r="B86" s="649"/>
      <c r="C86" s="649"/>
      <c r="D86" s="649"/>
      <c r="E86" s="649"/>
      <c r="F86" s="649"/>
      <c r="G86" s="649"/>
      <c r="H86" s="649"/>
      <c r="I86" s="649"/>
      <c r="J86" s="341"/>
      <c r="K86" s="341"/>
      <c r="L86" s="341"/>
      <c r="M86" s="341"/>
      <c r="N86" s="649"/>
      <c r="O86" s="649"/>
    </row>
    <row r="87" spans="1:15" ht="80.25" customHeight="1">
      <c r="A87" s="114" t="s">
        <v>268</v>
      </c>
      <c r="B87" s="647"/>
      <c r="C87" s="648"/>
      <c r="D87" s="647"/>
      <c r="E87" s="648"/>
      <c r="F87" s="647"/>
      <c r="G87" s="648"/>
      <c r="H87" s="647"/>
      <c r="I87" s="648"/>
      <c r="J87" s="336"/>
      <c r="K87" s="337"/>
      <c r="L87" s="336"/>
      <c r="M87" s="337"/>
      <c r="N87" s="647"/>
      <c r="O87" s="648"/>
    </row>
    <row r="88" spans="1:15" ht="29.25" customHeight="1">
      <c r="A88" s="627" t="s">
        <v>199</v>
      </c>
      <c r="B88" s="171" t="s">
        <v>99</v>
      </c>
      <c r="C88" s="171" t="s">
        <v>240</v>
      </c>
      <c r="D88" s="171"/>
      <c r="E88" s="171"/>
      <c r="F88" s="171"/>
      <c r="G88" s="171"/>
      <c r="H88" s="171"/>
      <c r="I88" s="171"/>
      <c r="J88" s="171"/>
      <c r="K88" s="171"/>
      <c r="L88" s="171"/>
      <c r="M88" s="171"/>
      <c r="N88" s="171"/>
      <c r="O88" s="171"/>
    </row>
    <row r="89" spans="1:15" ht="29.25" customHeight="1">
      <c r="A89" s="628"/>
      <c r="B89" s="116">
        <v>8.3299999999999999E-2</v>
      </c>
      <c r="C89" s="119"/>
      <c r="D89" s="116"/>
      <c r="E89" s="117"/>
      <c r="F89" s="123"/>
      <c r="G89" s="118"/>
      <c r="H89" s="123"/>
      <c r="I89" s="118"/>
      <c r="J89" s="123"/>
      <c r="K89" s="118"/>
      <c r="L89" s="123"/>
      <c r="M89" s="118"/>
      <c r="N89" s="123"/>
      <c r="O89" s="118"/>
    </row>
    <row r="90" spans="1:15" ht="80.25" customHeight="1">
      <c r="A90" s="114" t="s">
        <v>267</v>
      </c>
      <c r="B90" s="650"/>
      <c r="C90" s="650"/>
      <c r="D90" s="650"/>
      <c r="E90" s="650"/>
      <c r="F90" s="650"/>
      <c r="G90" s="650"/>
      <c r="H90" s="650"/>
      <c r="I90" s="650"/>
      <c r="J90" s="338"/>
      <c r="K90" s="338"/>
      <c r="L90" s="338"/>
      <c r="M90" s="338"/>
      <c r="N90" s="650"/>
      <c r="O90" s="650"/>
    </row>
    <row r="91" spans="1:15" ht="80.25" customHeight="1">
      <c r="A91" s="114" t="s">
        <v>268</v>
      </c>
      <c r="B91" s="647"/>
      <c r="C91" s="648"/>
      <c r="D91" s="647"/>
      <c r="E91" s="648"/>
      <c r="F91" s="647"/>
      <c r="G91" s="648"/>
      <c r="H91" s="647"/>
      <c r="I91" s="648"/>
      <c r="J91" s="336"/>
      <c r="K91" s="337"/>
      <c r="L91" s="336"/>
      <c r="M91" s="337"/>
      <c r="N91" s="647"/>
      <c r="O91" s="648"/>
    </row>
    <row r="92" spans="1:15" ht="25.35" customHeight="1">
      <c r="A92" s="627" t="s">
        <v>200</v>
      </c>
      <c r="B92" s="171" t="s">
        <v>99</v>
      </c>
      <c r="C92" s="171" t="s">
        <v>240</v>
      </c>
      <c r="D92" s="171"/>
      <c r="E92" s="171"/>
      <c r="F92" s="171"/>
      <c r="G92" s="171"/>
      <c r="H92" s="171"/>
      <c r="I92" s="171"/>
      <c r="J92" s="171"/>
      <c r="K92" s="171"/>
      <c r="L92" s="171"/>
      <c r="M92" s="171"/>
      <c r="N92" s="171"/>
      <c r="O92" s="171"/>
    </row>
    <row r="93" spans="1:15" ht="25.35" customHeight="1">
      <c r="A93" s="628"/>
      <c r="B93" s="116">
        <v>8.3299999999999999E-2</v>
      </c>
      <c r="C93" s="119"/>
      <c r="D93" s="116"/>
      <c r="E93" s="117"/>
      <c r="F93" s="123"/>
      <c r="G93" s="118"/>
      <c r="H93" s="123"/>
      <c r="I93" s="118"/>
      <c r="J93" s="123"/>
      <c r="K93" s="118"/>
      <c r="L93" s="123"/>
      <c r="M93" s="118"/>
      <c r="N93" s="123"/>
      <c r="O93" s="118"/>
    </row>
    <row r="94" spans="1:15" ht="80.25" customHeight="1">
      <c r="A94" s="114" t="s">
        <v>267</v>
      </c>
      <c r="B94" s="650"/>
      <c r="C94" s="650"/>
      <c r="D94" s="650"/>
      <c r="E94" s="650"/>
      <c r="F94" s="650"/>
      <c r="G94" s="650"/>
      <c r="H94" s="650"/>
      <c r="I94" s="650"/>
      <c r="J94" s="338"/>
      <c r="K94" s="338"/>
      <c r="L94" s="338"/>
      <c r="M94" s="338"/>
      <c r="N94" s="650"/>
      <c r="O94" s="650"/>
    </row>
    <row r="95" spans="1:15" ht="80.25" customHeight="1">
      <c r="A95" s="114" t="s">
        <v>268</v>
      </c>
      <c r="B95" s="647"/>
      <c r="C95" s="648"/>
      <c r="D95" s="647"/>
      <c r="E95" s="648"/>
      <c r="F95" s="647"/>
      <c r="G95" s="648"/>
      <c r="H95" s="647"/>
      <c r="I95" s="648"/>
      <c r="J95" s="336"/>
      <c r="K95" s="337"/>
      <c r="L95" s="336"/>
      <c r="M95" s="337"/>
      <c r="N95" s="647"/>
      <c r="O95" s="648"/>
    </row>
    <row r="96" spans="1:15" ht="25.35" customHeight="1">
      <c r="A96" s="627" t="s">
        <v>201</v>
      </c>
      <c r="B96" s="171" t="s">
        <v>99</v>
      </c>
      <c r="C96" s="171" t="s">
        <v>240</v>
      </c>
      <c r="D96" s="171"/>
      <c r="E96" s="171"/>
      <c r="F96" s="171"/>
      <c r="G96" s="171"/>
      <c r="H96" s="171"/>
      <c r="I96" s="171"/>
      <c r="J96" s="171"/>
      <c r="K96" s="171"/>
      <c r="L96" s="171"/>
      <c r="M96" s="171"/>
      <c r="N96" s="171"/>
      <c r="O96" s="171"/>
    </row>
    <row r="97" spans="1:15" ht="25.35" customHeight="1">
      <c r="A97" s="628"/>
      <c r="B97" s="116">
        <v>8.3299999999999999E-2</v>
      </c>
      <c r="C97" s="119"/>
      <c r="D97" s="116"/>
      <c r="E97" s="117"/>
      <c r="F97" s="123"/>
      <c r="G97" s="118"/>
      <c r="H97" s="123"/>
      <c r="I97" s="118"/>
      <c r="J97" s="123"/>
      <c r="K97" s="118"/>
      <c r="L97" s="123"/>
      <c r="M97" s="118"/>
      <c r="N97" s="123"/>
      <c r="O97" s="118"/>
    </row>
    <row r="98" spans="1:15" ht="80.25" customHeight="1">
      <c r="A98" s="114" t="s">
        <v>267</v>
      </c>
      <c r="B98" s="650"/>
      <c r="C98" s="650"/>
      <c r="D98" s="650"/>
      <c r="E98" s="650"/>
      <c r="F98" s="650"/>
      <c r="G98" s="650"/>
      <c r="H98" s="650"/>
      <c r="I98" s="650"/>
      <c r="J98" s="338"/>
      <c r="K98" s="338"/>
      <c r="L98" s="338"/>
      <c r="M98" s="338"/>
      <c r="N98" s="650"/>
      <c r="O98" s="650"/>
    </row>
    <row r="99" spans="1:15" ht="80.25" customHeight="1">
      <c r="A99" s="114" t="s">
        <v>268</v>
      </c>
      <c r="B99" s="647"/>
      <c r="C99" s="648"/>
      <c r="D99" s="647"/>
      <c r="E99" s="648"/>
      <c r="F99" s="647"/>
      <c r="G99" s="648"/>
      <c r="H99" s="647"/>
      <c r="I99" s="648"/>
      <c r="J99" s="336"/>
      <c r="K99" s="337"/>
      <c r="L99" s="336"/>
      <c r="M99" s="337"/>
      <c r="N99" s="647"/>
      <c r="O99" s="648"/>
    </row>
    <row r="100" spans="1:15" ht="25.35" customHeight="1">
      <c r="A100" s="627" t="s">
        <v>204</v>
      </c>
      <c r="B100" s="171" t="s">
        <v>99</v>
      </c>
      <c r="C100" s="171" t="s">
        <v>240</v>
      </c>
      <c r="D100" s="171"/>
      <c r="E100" s="171"/>
      <c r="F100" s="171"/>
      <c r="G100" s="171"/>
      <c r="H100" s="171"/>
      <c r="I100" s="171"/>
      <c r="J100" s="171"/>
      <c r="K100" s="171"/>
      <c r="L100" s="171"/>
      <c r="M100" s="171"/>
      <c r="N100" s="171"/>
      <c r="O100" s="171"/>
    </row>
    <row r="101" spans="1:15" ht="25.35" customHeight="1">
      <c r="A101" s="628"/>
      <c r="B101" s="116">
        <v>8.3299999999999999E-2</v>
      </c>
      <c r="C101" s="119"/>
      <c r="D101" s="116"/>
      <c r="E101" s="117"/>
      <c r="F101" s="123"/>
      <c r="G101" s="118"/>
      <c r="H101" s="123"/>
      <c r="I101" s="118"/>
      <c r="J101" s="123"/>
      <c r="K101" s="118"/>
      <c r="L101" s="123"/>
      <c r="M101" s="118"/>
      <c r="N101" s="123"/>
      <c r="O101" s="118"/>
    </row>
    <row r="102" spans="1:15" ht="80.25" customHeight="1">
      <c r="A102" s="114" t="s">
        <v>267</v>
      </c>
      <c r="B102" s="650"/>
      <c r="C102" s="650"/>
      <c r="D102" s="650"/>
      <c r="E102" s="650"/>
      <c r="F102" s="650"/>
      <c r="G102" s="650"/>
      <c r="H102" s="650"/>
      <c r="I102" s="650"/>
      <c r="J102" s="338"/>
      <c r="K102" s="338"/>
      <c r="L102" s="338"/>
      <c r="M102" s="338"/>
      <c r="N102" s="650"/>
      <c r="O102" s="650"/>
    </row>
    <row r="103" spans="1:15" ht="80.25" customHeight="1">
      <c r="A103" s="114" t="s">
        <v>268</v>
      </c>
      <c r="B103" s="647"/>
      <c r="C103" s="648"/>
      <c r="D103" s="647"/>
      <c r="E103" s="648"/>
      <c r="F103" s="647"/>
      <c r="G103" s="648"/>
      <c r="H103" s="647"/>
      <c r="I103" s="648"/>
      <c r="J103" s="336"/>
      <c r="K103" s="337"/>
      <c r="L103" s="336"/>
      <c r="M103" s="337"/>
      <c r="N103" s="647"/>
      <c r="O103" s="648"/>
    </row>
    <row r="104" spans="1:15" ht="25.35" customHeight="1">
      <c r="A104" s="627" t="s">
        <v>205</v>
      </c>
      <c r="B104" s="171" t="s">
        <v>99</v>
      </c>
      <c r="C104" s="171" t="s">
        <v>240</v>
      </c>
      <c r="D104" s="171"/>
      <c r="E104" s="171"/>
      <c r="F104" s="171"/>
      <c r="G104" s="171"/>
      <c r="H104" s="171"/>
      <c r="I104" s="171"/>
      <c r="J104" s="171"/>
      <c r="K104" s="171"/>
      <c r="L104" s="171"/>
      <c r="M104" s="171"/>
      <c r="N104" s="171"/>
      <c r="O104" s="171"/>
    </row>
    <row r="105" spans="1:15" ht="25.35" customHeight="1">
      <c r="A105" s="628"/>
      <c r="B105" s="116">
        <v>8.3299999999999999E-2</v>
      </c>
      <c r="C105" s="119"/>
      <c r="D105" s="116"/>
      <c r="E105" s="117"/>
      <c r="F105" s="123"/>
      <c r="G105" s="118"/>
      <c r="H105" s="123"/>
      <c r="I105" s="118"/>
      <c r="J105" s="123"/>
      <c r="K105" s="118"/>
      <c r="L105" s="123"/>
      <c r="M105" s="118"/>
      <c r="N105" s="123"/>
      <c r="O105" s="118"/>
    </row>
    <row r="106" spans="1:15" ht="80.25" customHeight="1">
      <c r="A106" s="114" t="s">
        <v>267</v>
      </c>
      <c r="B106" s="650"/>
      <c r="C106" s="650"/>
      <c r="D106" s="650"/>
      <c r="E106" s="650"/>
      <c r="F106" s="650"/>
      <c r="G106" s="650"/>
      <c r="H106" s="650"/>
      <c r="I106" s="650"/>
      <c r="J106" s="338"/>
      <c r="K106" s="338"/>
      <c r="L106" s="338"/>
      <c r="M106" s="338"/>
      <c r="N106" s="650"/>
      <c r="O106" s="650"/>
    </row>
    <row r="107" spans="1:15" ht="80.25" customHeight="1">
      <c r="A107" s="114" t="s">
        <v>268</v>
      </c>
      <c r="B107" s="647"/>
      <c r="C107" s="648"/>
      <c r="D107" s="647"/>
      <c r="E107" s="648"/>
      <c r="F107" s="647"/>
      <c r="G107" s="648"/>
      <c r="H107" s="647"/>
      <c r="I107" s="648"/>
      <c r="J107" s="336"/>
      <c r="K107" s="337"/>
      <c r="L107" s="336"/>
      <c r="M107" s="337"/>
      <c r="N107" s="647"/>
      <c r="O107" s="648"/>
    </row>
    <row r="108" spans="1:15" ht="25.35" customHeight="1">
      <c r="A108" s="627" t="s">
        <v>206</v>
      </c>
      <c r="B108" s="171" t="s">
        <v>99</v>
      </c>
      <c r="C108" s="171" t="s">
        <v>240</v>
      </c>
      <c r="D108" s="171"/>
      <c r="E108" s="171"/>
      <c r="F108" s="171"/>
      <c r="G108" s="171"/>
      <c r="H108" s="171"/>
      <c r="I108" s="171"/>
      <c r="J108" s="171"/>
      <c r="K108" s="171"/>
      <c r="L108" s="171"/>
      <c r="M108" s="171"/>
      <c r="N108" s="171"/>
      <c r="O108" s="171"/>
    </row>
    <row r="109" spans="1:15" ht="25.35" customHeight="1">
      <c r="A109" s="628"/>
      <c r="B109" s="116">
        <v>8.3299999999999999E-2</v>
      </c>
      <c r="C109" s="119"/>
      <c r="D109" s="116"/>
      <c r="E109" s="117"/>
      <c r="F109" s="123"/>
      <c r="G109" s="118"/>
      <c r="H109" s="123"/>
      <c r="I109" s="118"/>
      <c r="J109" s="123"/>
      <c r="K109" s="118"/>
      <c r="L109" s="123"/>
      <c r="M109" s="118"/>
      <c r="N109" s="123"/>
      <c r="O109" s="118"/>
    </row>
    <row r="110" spans="1:15" ht="80.25" customHeight="1">
      <c r="A110" s="114" t="s">
        <v>267</v>
      </c>
      <c r="B110" s="650"/>
      <c r="C110" s="650"/>
      <c r="D110" s="650"/>
      <c r="E110" s="650"/>
      <c r="F110" s="650"/>
      <c r="G110" s="650"/>
      <c r="H110" s="650"/>
      <c r="I110" s="650"/>
      <c r="J110" s="338"/>
      <c r="K110" s="338"/>
      <c r="L110" s="338"/>
      <c r="M110" s="338"/>
      <c r="N110" s="650"/>
      <c r="O110" s="650"/>
    </row>
    <row r="111" spans="1:15" ht="80.25" customHeight="1">
      <c r="A111" s="114" t="s">
        <v>268</v>
      </c>
      <c r="B111" s="647"/>
      <c r="C111" s="648"/>
      <c r="D111" s="647"/>
      <c r="E111" s="648"/>
      <c r="F111" s="647"/>
      <c r="G111" s="648"/>
      <c r="H111" s="647"/>
      <c r="I111" s="648"/>
      <c r="J111" s="336"/>
      <c r="K111" s="337"/>
      <c r="L111" s="336"/>
      <c r="M111" s="337"/>
      <c r="N111" s="647"/>
      <c r="O111" s="648"/>
    </row>
    <row r="112" spans="1:15" ht="25.35" customHeight="1">
      <c r="A112" s="627" t="s">
        <v>207</v>
      </c>
      <c r="B112" s="171" t="s">
        <v>99</v>
      </c>
      <c r="C112" s="171" t="s">
        <v>240</v>
      </c>
      <c r="D112" s="171"/>
      <c r="E112" s="171"/>
      <c r="F112" s="171"/>
      <c r="G112" s="171"/>
      <c r="H112" s="171"/>
      <c r="I112" s="171"/>
      <c r="J112" s="171"/>
      <c r="K112" s="171"/>
      <c r="L112" s="171"/>
      <c r="M112" s="171"/>
      <c r="N112" s="171"/>
      <c r="O112" s="171"/>
    </row>
    <row r="113" spans="1:15" ht="25.35" customHeight="1">
      <c r="A113" s="628"/>
      <c r="B113" s="116">
        <v>8.3699999999999997E-2</v>
      </c>
      <c r="C113" s="315"/>
      <c r="D113" s="347"/>
      <c r="E113" s="315"/>
      <c r="F113" s="347"/>
      <c r="G113" s="316"/>
      <c r="H113" s="347"/>
      <c r="I113" s="316"/>
      <c r="J113" s="315"/>
      <c r="K113" s="316"/>
      <c r="L113" s="347"/>
      <c r="M113" s="316"/>
      <c r="N113" s="347"/>
      <c r="O113" s="316"/>
    </row>
    <row r="114" spans="1:15" ht="80.25" customHeight="1">
      <c r="A114" s="114" t="s">
        <v>267</v>
      </c>
      <c r="B114" s="651"/>
      <c r="C114" s="651"/>
      <c r="D114" s="651"/>
      <c r="E114" s="651"/>
      <c r="F114" s="651"/>
      <c r="G114" s="651"/>
      <c r="H114" s="651"/>
      <c r="I114" s="651"/>
      <c r="J114" s="652"/>
      <c r="K114" s="653"/>
      <c r="L114" s="652"/>
      <c r="M114" s="653"/>
      <c r="N114" s="651"/>
      <c r="O114" s="651"/>
    </row>
    <row r="115" spans="1:15" ht="80.25" customHeight="1">
      <c r="A115" s="114" t="s">
        <v>268</v>
      </c>
      <c r="B115" s="647"/>
      <c r="C115" s="648"/>
      <c r="D115" s="647"/>
      <c r="E115" s="648"/>
      <c r="F115" s="647"/>
      <c r="G115" s="648"/>
      <c r="H115" s="647"/>
      <c r="I115" s="648"/>
      <c r="J115" s="336"/>
      <c r="K115" s="337"/>
      <c r="L115" s="336"/>
      <c r="M115" s="337"/>
      <c r="N115" s="647"/>
      <c r="O115" s="648"/>
    </row>
    <row r="116" spans="1:15" ht="17.100000000000001">
      <c r="A116" s="115" t="s">
        <v>272</v>
      </c>
      <c r="B116" s="120">
        <f>(B69+B73+B77+B81+B85+B89+B93+B97+B101+B105+B109+B113)</f>
        <v>1</v>
      </c>
      <c r="C116" s="120">
        <f t="shared" ref="C116" si="0">(C69+C73+C77+C81+C85+C89+C93+C97+C101+C105+C109+C113)</f>
        <v>0.24990000000000001</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9:C79" r:id="rId1" display="https://secretariadistritald-my.sharepoint.com/:f:/g/personal/mcgranados_sdmujer_gov_co/ErbYiGmdLBhMjxkUj8_Tqr8Blfjl0uWVu8K8fVwO_BYs1w?e=2OL4gC" xr:uid="{2F3E9BBB-991F-4D99-BAFE-82E08B5521F7}"/>
    <hyperlink ref="B83:C83" r:id="rId2" display="https://secretariadistritald-my.sharepoint.com/:f:/g/personal/mcgranados_sdmujer_gov_co/EvkBuNnvF3NMrijwX8zlGGgBBSXOpFUIdImLcJQ0eVN1XA?e=PhnP18" xr:uid="{AEAE6D47-0B42-451D-BA77-15B9EB831E32}"/>
  </hyperlinks>
  <pageMargins left="0.25" right="0.25" top="0.75" bottom="0.75" header="0.3" footer="0.3"/>
  <pageSetup scale="21" orientation="landscape"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B92CFA44-7EDF-2B43-9DD6-670144094BAA}">
          <x14:formula1>
            <xm:f>Listas!$B$2:$B$4</xm:f>
          </x14:formula1>
          <xm:sqref>H35:I36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D8AF4-A85A-514B-93AC-86C60A910D73}">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28</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ACTIVIDAD_2!K17</f>
        <v>Lograr al menos 92 puntos del índice de Gestión Pública Distrital.</v>
      </c>
      <c r="F10" s="678"/>
      <c r="G10" s="678"/>
      <c r="H10" s="678"/>
      <c r="I10" s="678"/>
      <c r="J10" s="678"/>
      <c r="K10" s="678"/>
      <c r="L10" s="678"/>
    </row>
    <row r="11" spans="1:12" ht="34.5" customHeight="1">
      <c r="A11" s="679" t="s">
        <v>282</v>
      </c>
      <c r="B11" s="680"/>
      <c r="C11" s="680"/>
      <c r="D11" s="669"/>
      <c r="E11" s="681" t="s">
        <v>214</v>
      </c>
      <c r="F11" s="682"/>
      <c r="G11" s="682"/>
      <c r="H11" s="682"/>
      <c r="I11" s="682"/>
      <c r="J11" s="682"/>
      <c r="K11" s="682"/>
      <c r="L11" s="683"/>
    </row>
    <row r="12" spans="1:12" ht="47.25" customHeight="1">
      <c r="A12" s="667" t="s">
        <v>283</v>
      </c>
      <c r="B12" s="668"/>
      <c r="C12" s="668"/>
      <c r="D12" s="670"/>
      <c r="E12" s="684" t="s">
        <v>284</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f>+ACTIVIDAD_2!C36</f>
        <v>0.91</v>
      </c>
      <c r="E16" s="688"/>
      <c r="F16" s="688"/>
      <c r="G16" s="688"/>
      <c r="H16" s="689"/>
      <c r="I16" s="667" t="s">
        <v>235</v>
      </c>
      <c r="J16" s="670"/>
      <c r="K16" s="671" t="s">
        <v>33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299</v>
      </c>
      <c r="D19" s="672"/>
      <c r="E19" s="672"/>
      <c r="F19" s="672"/>
      <c r="G19" s="673"/>
      <c r="H19" s="671" t="s">
        <v>299</v>
      </c>
      <c r="I19" s="673"/>
      <c r="J19" s="691" t="s">
        <v>34</v>
      </c>
      <c r="K19" s="692"/>
      <c r="L19" s="304" t="s">
        <v>300</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303</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f>ACTIVIDAD_2!B36</f>
        <v>0.90500000000000003</v>
      </c>
      <c r="E24" s="672"/>
      <c r="F24" s="677" t="s">
        <v>306</v>
      </c>
      <c r="G24" s="677"/>
      <c r="H24" s="318">
        <v>2024</v>
      </c>
      <c r="I24" s="677" t="s">
        <v>307</v>
      </c>
      <c r="J24" s="677"/>
      <c r="K24" s="695" t="s">
        <v>308</v>
      </c>
      <c r="L24" s="695"/>
    </row>
    <row r="25" spans="1:12" ht="26.25" customHeight="1">
      <c r="A25" s="667" t="s">
        <v>309</v>
      </c>
      <c r="B25" s="668"/>
      <c r="C25" s="670"/>
      <c r="D25" s="671" t="s">
        <v>310</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85A0635-8B02-A94E-8B83-0969240AA9DE}">
          <x14:formula1>
            <xm:f>Datos!$A$2:$A$5</xm:f>
          </x14:formula1>
          <xm:sqref>D6:H6</xm:sqref>
        </x14:dataValidation>
        <x14:dataValidation type="list" allowBlank="1" showInputMessage="1" showErrorMessage="1" xr:uid="{3CF70389-C576-3B4C-8AED-18CADC6E5771}">
          <x14:formula1>
            <xm:f>Datos!$B$2:$B$6</xm:f>
          </x14:formula1>
          <xm:sqref>K6:L6</xm:sqref>
        </x14:dataValidation>
        <x14:dataValidation type="list" allowBlank="1" showInputMessage="1" showErrorMessage="1" xr:uid="{2A1197D5-489E-4A48-B7FE-D263C5BF20DB}">
          <x14:formula1>
            <xm:f>Datos!$C$2:$C$3</xm:f>
          </x14:formula1>
          <xm:sqref>D7:H7</xm:sqref>
        </x14:dataValidation>
        <x14:dataValidation type="list" allowBlank="1" showInputMessage="1" showErrorMessage="1" xr:uid="{51C20BC1-3F2E-834E-8038-0941905BBBF8}">
          <x14:formula1>
            <xm:f>Datos!$D$2:$D$7</xm:f>
          </x14:formula1>
          <xm:sqref>K7:L7</xm:sqref>
        </x14:dataValidation>
        <x14:dataValidation type="list" allowBlank="1" showInputMessage="1" showErrorMessage="1" xr:uid="{93B37D24-F015-B443-8847-243F1429F490}">
          <x14:formula1>
            <xm:f>Datos!$E$2:$E$23</xm:f>
          </x14:formula1>
          <xm:sqref>D8:H8</xm:sqref>
        </x14:dataValidation>
        <x14:dataValidation type="list" allowBlank="1" showInputMessage="1" showErrorMessage="1" xr:uid="{1FE95139-A1F8-0245-9621-0E6D6DE4A16B}">
          <x14:formula1>
            <xm:f>Datos!$F$2:$F$18</xm:f>
          </x14:formula1>
          <xm:sqref>K8:L8</xm:sqref>
        </x14:dataValidation>
        <x14:dataValidation type="list" allowBlank="1" showInputMessage="1" showErrorMessage="1" xr:uid="{9B21B894-0D3C-9547-8C43-5D1E2C96DC64}">
          <x14:formula1>
            <xm:f>Datos!$G$2:$G$8</xm:f>
          </x14:formula1>
          <xm:sqref>K13:L13</xm:sqref>
        </x14:dataValidation>
        <x14:dataValidation type="list" allowBlank="1" showInputMessage="1" showErrorMessage="1" xr:uid="{DE50A693-868D-4941-A529-9ACD29BDF4F8}">
          <x14:formula1>
            <xm:f>Datos!$H$2:$H$3</xm:f>
          </x14:formula1>
          <xm:sqref>D15:H15</xm:sqref>
        </x14:dataValidation>
        <x14:dataValidation type="list" allowBlank="1" showInputMessage="1" showErrorMessage="1" xr:uid="{AAAD702C-66E5-5B47-AAC4-522DD816BD4A}">
          <x14:formula1>
            <xm:f>Datos!$I$2:$I$7</xm:f>
          </x14:formula1>
          <xm:sqref>K15:L15</xm:sqref>
        </x14:dataValidation>
        <x14:dataValidation type="list" allowBlank="1" showInputMessage="1" showErrorMessage="1" xr:uid="{E48F8499-66A0-BC46-B7A7-45177B15AF15}">
          <x14:formula1>
            <xm:f>Datos!$J$2:$J$5</xm:f>
          </x14:formula1>
          <xm:sqref>K16:L16</xm:sqref>
        </x14:dataValidation>
        <x14:dataValidation type="list" allowBlank="1" showInputMessage="1" showErrorMessage="1" xr:uid="{D936964E-B51E-DF42-AB37-D1959690EA12}">
          <x14:formula1>
            <xm:f>Datos!$K$2:$K$4</xm:f>
          </x14:formula1>
          <xm:sqref>L22</xm:sqref>
        </x14:dataValidation>
        <x14:dataValidation type="list" allowBlank="1" showInputMessage="1" showErrorMessage="1" xr:uid="{AB1210BD-96C5-2640-94A0-E847573FE899}">
          <x14:formula1>
            <xm:f>Datos!$K$2:$K$3</xm:f>
          </x14:formula1>
          <xm:sqref>J19:K20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U126"/>
  <sheetViews>
    <sheetView showGridLines="0" topLeftCell="A43" zoomScale="91" zoomScaleNormal="60" workbookViewId="0">
      <selection activeCell="A43" sqref="A42:A43"/>
    </sheetView>
  </sheetViews>
  <sheetFormatPr defaultColWidth="10.7109375" defaultRowHeight="14.1"/>
  <cols>
    <col min="1" max="1" width="49.7109375" style="68" customWidth="1"/>
    <col min="2" max="2" width="35.7109375" style="68" customWidth="1"/>
    <col min="3" max="3" width="60.42578125" style="68" customWidth="1"/>
    <col min="4"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6" customFormat="1" ht="32.25" customHeight="1" thickBot="1">
      <c r="A1" s="555"/>
      <c r="B1" s="558" t="s">
        <v>182</v>
      </c>
      <c r="C1" s="559"/>
      <c r="D1" s="559"/>
      <c r="E1" s="559"/>
      <c r="F1" s="559"/>
      <c r="G1" s="559"/>
      <c r="H1" s="559"/>
      <c r="I1" s="559"/>
      <c r="J1" s="559"/>
      <c r="K1" s="559"/>
      <c r="L1" s="560"/>
      <c r="M1" s="561" t="s">
        <v>183</v>
      </c>
      <c r="N1" s="562"/>
      <c r="O1" s="563"/>
    </row>
    <row r="2" spans="1:21" s="156" customFormat="1" ht="30.75" customHeight="1" thickBot="1">
      <c r="A2" s="556"/>
      <c r="B2" s="564" t="s">
        <v>184</v>
      </c>
      <c r="C2" s="565"/>
      <c r="D2" s="565"/>
      <c r="E2" s="565"/>
      <c r="F2" s="565"/>
      <c r="G2" s="565"/>
      <c r="H2" s="565"/>
      <c r="I2" s="565"/>
      <c r="J2" s="565"/>
      <c r="K2" s="565"/>
      <c r="L2" s="566"/>
      <c r="M2" s="561" t="s">
        <v>185</v>
      </c>
      <c r="N2" s="562"/>
      <c r="O2" s="563"/>
    </row>
    <row r="3" spans="1:21" s="156" customFormat="1" ht="24" customHeight="1" thickBot="1">
      <c r="A3" s="556"/>
      <c r="B3" s="564" t="s">
        <v>186</v>
      </c>
      <c r="C3" s="565"/>
      <c r="D3" s="565"/>
      <c r="E3" s="565"/>
      <c r="F3" s="565"/>
      <c r="G3" s="565"/>
      <c r="H3" s="565"/>
      <c r="I3" s="565"/>
      <c r="J3" s="565"/>
      <c r="K3" s="565"/>
      <c r="L3" s="566"/>
      <c r="M3" s="561" t="s">
        <v>187</v>
      </c>
      <c r="N3" s="562"/>
      <c r="O3" s="563"/>
    </row>
    <row r="4" spans="1:21" s="156" customFormat="1" ht="21.75" customHeight="1" thickBot="1">
      <c r="A4" s="557"/>
      <c r="B4" s="567" t="s">
        <v>188</v>
      </c>
      <c r="C4" s="568"/>
      <c r="D4" s="568"/>
      <c r="E4" s="568"/>
      <c r="F4" s="568"/>
      <c r="G4" s="568"/>
      <c r="H4" s="568"/>
      <c r="I4" s="568"/>
      <c r="J4" s="568"/>
      <c r="K4" s="568"/>
      <c r="L4" s="569"/>
      <c r="M4" s="561" t="s">
        <v>189</v>
      </c>
      <c r="N4" s="562"/>
      <c r="O4" s="563"/>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21"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21"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78" t="s">
        <v>209</v>
      </c>
      <c r="B11" s="581" t="s">
        <v>313</v>
      </c>
      <c r="C11" s="582"/>
      <c r="D11" s="582"/>
      <c r="E11" s="582"/>
      <c r="F11" s="582"/>
      <c r="G11" s="582"/>
      <c r="H11" s="582"/>
      <c r="I11" s="582"/>
      <c r="J11" s="582"/>
      <c r="K11" s="582"/>
      <c r="L11" s="582"/>
      <c r="M11" s="582"/>
      <c r="N11" s="582"/>
      <c r="O11" s="583"/>
    </row>
    <row r="12" spans="1:21" ht="15" customHeight="1">
      <c r="A12" s="579"/>
      <c r="B12" s="584"/>
      <c r="C12" s="585"/>
      <c r="D12" s="585"/>
      <c r="E12" s="585"/>
      <c r="F12" s="585"/>
      <c r="G12" s="585"/>
      <c r="H12" s="585"/>
      <c r="I12" s="585"/>
      <c r="J12" s="585"/>
      <c r="K12" s="585"/>
      <c r="L12" s="585"/>
      <c r="M12" s="585"/>
      <c r="N12" s="585"/>
      <c r="O12" s="586"/>
    </row>
    <row r="13" spans="1:21" ht="15" customHeight="1" thickBot="1">
      <c r="A13" s="580"/>
      <c r="B13" s="587"/>
      <c r="C13" s="588"/>
      <c r="D13" s="588"/>
      <c r="E13" s="588"/>
      <c r="F13" s="588"/>
      <c r="G13" s="588"/>
      <c r="H13" s="588"/>
      <c r="I13" s="588"/>
      <c r="J13" s="588"/>
      <c r="K13" s="588"/>
      <c r="L13" s="588"/>
      <c r="M13" s="588"/>
      <c r="N13" s="588"/>
      <c r="O13" s="589"/>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70" t="s">
        <v>212</v>
      </c>
      <c r="C15" s="570"/>
      <c r="D15" s="570"/>
      <c r="E15" s="570"/>
      <c r="F15" s="570"/>
      <c r="G15" s="571" t="s">
        <v>213</v>
      </c>
      <c r="H15" s="571"/>
      <c r="I15" s="572" t="s">
        <v>314</v>
      </c>
      <c r="J15" s="572"/>
      <c r="K15" s="572"/>
      <c r="L15" s="572"/>
      <c r="M15" s="572"/>
      <c r="N15" s="572"/>
      <c r="O15" s="572"/>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432" t="s">
        <v>215</v>
      </c>
      <c r="B17" s="700" t="s">
        <v>216</v>
      </c>
      <c r="C17" s="701"/>
      <c r="D17" s="701"/>
      <c r="E17" s="702"/>
      <c r="F17" s="433" t="s">
        <v>217</v>
      </c>
      <c r="G17" s="574" t="s">
        <v>218</v>
      </c>
      <c r="H17" s="574"/>
      <c r="I17" s="574"/>
      <c r="J17" s="126" t="s">
        <v>219</v>
      </c>
      <c r="K17" s="570" t="s">
        <v>220</v>
      </c>
      <c r="L17" s="570"/>
      <c r="M17" s="570"/>
      <c r="N17" s="570"/>
      <c r="O17" s="570"/>
    </row>
    <row r="18" spans="1:21" ht="9" customHeight="1">
      <c r="A18" s="72"/>
      <c r="B18" s="69"/>
      <c r="C18" s="601"/>
      <c r="D18" s="601"/>
      <c r="E18" s="601"/>
      <c r="F18" s="601"/>
      <c r="G18" s="601"/>
      <c r="H18" s="601"/>
      <c r="I18" s="601"/>
      <c r="J18" s="601"/>
      <c r="K18" s="601"/>
      <c r="L18" s="601"/>
      <c r="M18" s="601"/>
      <c r="N18" s="601"/>
      <c r="O18" s="601"/>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1" customHeight="1" thickBot="1">
      <c r="A21" s="602" t="s">
        <v>221</v>
      </c>
      <c r="B21" s="603"/>
      <c r="C21" s="603"/>
      <c r="D21" s="603"/>
      <c r="E21" s="603"/>
      <c r="F21" s="603"/>
      <c r="G21" s="603"/>
      <c r="H21" s="603"/>
      <c r="I21" s="603"/>
      <c r="J21" s="603"/>
      <c r="K21" s="603"/>
      <c r="L21" s="603"/>
      <c r="M21" s="603"/>
      <c r="N21" s="603"/>
      <c r="O21" s="575"/>
    </row>
    <row r="22" spans="1:21" ht="32.1" customHeight="1" thickBot="1">
      <c r="A22" s="602" t="s">
        <v>222</v>
      </c>
      <c r="B22" s="603"/>
      <c r="C22" s="603"/>
      <c r="D22" s="603"/>
      <c r="E22" s="603"/>
      <c r="F22" s="603"/>
      <c r="G22" s="603"/>
      <c r="H22" s="603"/>
      <c r="I22" s="603"/>
      <c r="J22" s="603"/>
      <c r="K22" s="603"/>
      <c r="L22" s="603"/>
      <c r="M22" s="603"/>
      <c r="N22" s="603"/>
      <c r="O22" s="575"/>
    </row>
    <row r="23" spans="1:21"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1" customHeight="1">
      <c r="A24" s="90" t="s">
        <v>225</v>
      </c>
      <c r="B24" s="91">
        <v>710219000</v>
      </c>
      <c r="C24" s="91">
        <v>710219000</v>
      </c>
      <c r="D24" s="366">
        <v>710219000</v>
      </c>
      <c r="E24" s="91">
        <v>710218240</v>
      </c>
      <c r="F24" s="91"/>
      <c r="G24" s="91"/>
      <c r="H24" s="88"/>
      <c r="I24" s="88"/>
      <c r="J24" s="88"/>
      <c r="K24" s="88"/>
      <c r="L24" s="88"/>
      <c r="M24" s="88"/>
      <c r="N24" s="88">
        <f>SUM(B24:M24)</f>
        <v>2840875240</v>
      </c>
      <c r="O24" s="89"/>
      <c r="P24" s="88">
        <f>SUM(D24:O24)</f>
        <v>4261312480</v>
      </c>
      <c r="Q24" s="89"/>
      <c r="R24" s="88">
        <f>SUM(F24:Q24)</f>
        <v>7102187720</v>
      </c>
      <c r="S24" s="89"/>
      <c r="T24" s="88">
        <f>SUM(H24:S24)</f>
        <v>14204375440</v>
      </c>
      <c r="U24" s="89"/>
    </row>
    <row r="25" spans="1:21" ht="32.1" customHeight="1">
      <c r="A25" s="90" t="s">
        <v>226</v>
      </c>
      <c r="B25" s="91"/>
      <c r="C25" s="91">
        <v>567258910</v>
      </c>
      <c r="D25" s="366">
        <v>679458910</v>
      </c>
      <c r="E25" s="91">
        <v>677992246</v>
      </c>
      <c r="F25" s="91"/>
      <c r="G25" s="91"/>
      <c r="H25" s="91"/>
      <c r="I25" s="91"/>
      <c r="J25" s="91"/>
      <c r="K25" s="91"/>
      <c r="L25" s="91"/>
      <c r="M25" s="91"/>
      <c r="N25" s="91"/>
      <c r="O25" s="125">
        <f>+(B25+C25+D25+E25+F25+G25+H25+I25+J25+K25+L25+M25)/N24</f>
        <v>0.6775060160684846</v>
      </c>
      <c r="P25" s="91"/>
      <c r="Q25" s="125">
        <f>+(D25+E25+F25+G25+H25+I25+J25+K25+L25+M25+N25+O25)/P24</f>
        <v>0.3185523622237405</v>
      </c>
      <c r="R25" s="91"/>
      <c r="S25" s="125">
        <f>+(F25+G25+H25+I25+J25+K25+L25+M25+N25+O25+P25+Q25)/R24</f>
        <v>1.4024669827964293E-10</v>
      </c>
      <c r="T25" s="91"/>
      <c r="U25" s="125">
        <f>+(H25+I25+J25+K25+L25+M25+N25+O25+P25+Q25+R25+S25)/T24</f>
        <v>7.0123349149694953E-11</v>
      </c>
    </row>
    <row r="26" spans="1:21" ht="32.1" customHeight="1">
      <c r="A26" s="90" t="s">
        <v>227</v>
      </c>
      <c r="B26" s="91"/>
      <c r="C26" s="91">
        <v>6314500</v>
      </c>
      <c r="D26" s="366">
        <v>45714310</v>
      </c>
      <c r="E26" s="91">
        <v>98659277</v>
      </c>
      <c r="F26" s="91"/>
      <c r="G26" s="91"/>
      <c r="H26" s="91"/>
      <c r="I26" s="91"/>
      <c r="J26" s="91"/>
      <c r="K26" s="91"/>
      <c r="L26" s="91"/>
      <c r="M26" s="91"/>
      <c r="N26" s="91"/>
      <c r="O26" s="125"/>
      <c r="P26" s="91"/>
      <c r="Q26" s="125"/>
      <c r="R26" s="91"/>
      <c r="S26" s="125"/>
      <c r="T26" s="91"/>
      <c r="U26" s="125"/>
    </row>
    <row r="27" spans="1:21" ht="32.1" customHeight="1">
      <c r="A27" s="90" t="s">
        <v>228</v>
      </c>
      <c r="B27" s="91"/>
      <c r="C27" s="91"/>
      <c r="D27" s="91">
        <v>50175608</v>
      </c>
      <c r="E27" s="91">
        <v>42508942</v>
      </c>
      <c r="F27" s="91"/>
      <c r="G27" s="91"/>
      <c r="H27" s="91"/>
      <c r="I27" s="91"/>
      <c r="J27" s="91"/>
      <c r="K27" s="91"/>
      <c r="L27" s="91"/>
      <c r="M27" s="91"/>
      <c r="N27" s="91"/>
      <c r="O27" s="92"/>
      <c r="P27" s="91"/>
      <c r="Q27" s="92"/>
      <c r="R27" s="91"/>
      <c r="S27" s="92"/>
      <c r="T27" s="91"/>
      <c r="U27" s="92"/>
    </row>
    <row r="28" spans="1:21" ht="32.1" customHeight="1">
      <c r="A28" s="90" t="s">
        <v>229</v>
      </c>
      <c r="B28" s="91">
        <v>0</v>
      </c>
      <c r="C28" s="91"/>
      <c r="D28" s="91">
        <v>7666666</v>
      </c>
      <c r="E28" s="91">
        <v>0</v>
      </c>
      <c r="F28" s="91"/>
      <c r="G28" s="91"/>
      <c r="H28" s="91"/>
      <c r="I28" s="91"/>
      <c r="J28" s="91"/>
      <c r="K28" s="91"/>
      <c r="L28" s="91"/>
      <c r="M28" s="91"/>
      <c r="N28" s="91"/>
      <c r="O28" s="92"/>
      <c r="P28" s="91"/>
      <c r="Q28" s="92"/>
      <c r="R28" s="91"/>
      <c r="S28" s="92"/>
      <c r="T28" s="91"/>
      <c r="U28" s="92"/>
    </row>
    <row r="29" spans="1:21" ht="32.1" customHeight="1">
      <c r="A29" s="93" t="s">
        <v>230</v>
      </c>
      <c r="B29" s="94">
        <v>0</v>
      </c>
      <c r="C29" s="94"/>
      <c r="D29" s="94">
        <v>42508942</v>
      </c>
      <c r="E29" s="94">
        <v>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04" t="s">
        <v>231</v>
      </c>
      <c r="B33" s="605"/>
      <c r="C33" s="605"/>
      <c r="D33" s="605"/>
      <c r="E33" s="605"/>
      <c r="F33" s="605"/>
      <c r="G33" s="605"/>
      <c r="H33" s="605"/>
      <c r="I33" s="606"/>
      <c r="J33" s="100"/>
    </row>
    <row r="34" spans="1:21" ht="50.25" customHeight="1" thickBot="1">
      <c r="A34" s="109" t="s">
        <v>232</v>
      </c>
      <c r="B34" s="607" t="str">
        <f>+B11</f>
        <v>Implementar al 92% la Política de Gestión Documental institucional</v>
      </c>
      <c r="C34" s="608"/>
      <c r="D34" s="608"/>
      <c r="E34" s="608"/>
      <c r="F34" s="608"/>
      <c r="G34" s="608"/>
      <c r="H34" s="608"/>
      <c r="I34" s="609"/>
      <c r="J34" s="98"/>
    </row>
    <row r="35" spans="1:21" ht="18.75" customHeight="1" thickBot="1">
      <c r="A35" s="595" t="s">
        <v>233</v>
      </c>
      <c r="B35" s="164">
        <v>2024</v>
      </c>
      <c r="C35" s="164">
        <v>2025</v>
      </c>
      <c r="D35" s="164">
        <v>2026</v>
      </c>
      <c r="E35" s="164">
        <v>2027</v>
      </c>
      <c r="F35" s="164" t="s">
        <v>234</v>
      </c>
      <c r="G35" s="610" t="s">
        <v>235</v>
      </c>
      <c r="H35" s="610" t="s">
        <v>33</v>
      </c>
      <c r="I35" s="610"/>
      <c r="J35" s="98"/>
    </row>
    <row r="36" spans="1:21" ht="50.25" customHeight="1" thickBot="1">
      <c r="A36" s="596"/>
      <c r="B36" s="346">
        <v>0.90500000000000003</v>
      </c>
      <c r="C36" s="346">
        <v>0.91</v>
      </c>
      <c r="D36" s="346">
        <v>0.91500000000000004</v>
      </c>
      <c r="E36" s="346">
        <v>0.92</v>
      </c>
      <c r="F36" s="165">
        <v>0.92</v>
      </c>
      <c r="G36" s="610"/>
      <c r="H36" s="610"/>
      <c r="I36" s="610"/>
      <c r="J36" s="98"/>
    </row>
    <row r="37" spans="1:21" ht="52.5" customHeight="1" thickBot="1">
      <c r="A37" s="110" t="s">
        <v>236</v>
      </c>
      <c r="B37" s="590">
        <v>0.05</v>
      </c>
      <c r="C37" s="591"/>
      <c r="D37" s="592" t="s">
        <v>237</v>
      </c>
      <c r="E37" s="593"/>
      <c r="F37" s="593"/>
      <c r="G37" s="593"/>
      <c r="H37" s="593"/>
      <c r="I37" s="594"/>
    </row>
    <row r="38" spans="1:21" s="99" customFormat="1" ht="48" customHeight="1">
      <c r="A38" s="595" t="s">
        <v>238</v>
      </c>
      <c r="B38" s="110" t="s">
        <v>239</v>
      </c>
      <c r="C38" s="109" t="s">
        <v>240</v>
      </c>
      <c r="D38" s="597" t="s">
        <v>241</v>
      </c>
      <c r="E38" s="598"/>
      <c r="F38" s="597" t="s">
        <v>242</v>
      </c>
      <c r="G38" s="598"/>
      <c r="H38" s="111" t="s">
        <v>243</v>
      </c>
      <c r="I38" s="113" t="s">
        <v>244</v>
      </c>
      <c r="U38" s="68"/>
    </row>
    <row r="39" spans="1:21" ht="120.75" customHeight="1">
      <c r="A39" s="596"/>
      <c r="B39" s="348">
        <f>(B69*$B$67+D69*$D$67+F69*$F$67+H69*$H$67+J69*$J$67+L69*$L$67+N69*$N$67)</f>
        <v>0</v>
      </c>
      <c r="C39" s="348">
        <f>(C69*$B$67+E69*$D$67+G69*$F$67+I69*$H$67+K69*$J$67+M69*$L$67+O69*$N$67)</f>
        <v>0</v>
      </c>
      <c r="D39" s="698" t="s">
        <v>315</v>
      </c>
      <c r="E39" s="699"/>
      <c r="F39" s="698" t="s">
        <v>246</v>
      </c>
      <c r="G39" s="699"/>
      <c r="H39" s="101" t="s">
        <v>246</v>
      </c>
      <c r="I39" s="102" t="s">
        <v>246</v>
      </c>
    </row>
    <row r="40" spans="1:21" s="99" customFormat="1" ht="54" customHeight="1">
      <c r="A40" s="595" t="s">
        <v>245</v>
      </c>
      <c r="B40" s="112" t="s">
        <v>239</v>
      </c>
      <c r="C40" s="111" t="s">
        <v>240</v>
      </c>
      <c r="D40" s="597" t="s">
        <v>241</v>
      </c>
      <c r="E40" s="598"/>
      <c r="F40" s="597" t="s">
        <v>242</v>
      </c>
      <c r="G40" s="598"/>
      <c r="H40" s="111" t="s">
        <v>243</v>
      </c>
      <c r="I40" s="113" t="s">
        <v>244</v>
      </c>
      <c r="U40" s="68"/>
    </row>
    <row r="41" spans="1:21" ht="379.5" customHeight="1">
      <c r="A41" s="596"/>
      <c r="B41" s="475">
        <v>90.55</v>
      </c>
      <c r="C41" s="475">
        <v>90.55</v>
      </c>
      <c r="D41" s="698" t="s">
        <v>316</v>
      </c>
      <c r="E41" s="699"/>
      <c r="F41" s="698" t="s">
        <v>316</v>
      </c>
      <c r="G41" s="699"/>
      <c r="H41" s="431" t="s">
        <v>317</v>
      </c>
      <c r="I41" s="102" t="s">
        <v>318</v>
      </c>
      <c r="K41" s="351"/>
    </row>
    <row r="42" spans="1:21" s="99" customFormat="1" ht="35.1" customHeight="1">
      <c r="A42" s="595" t="s">
        <v>248</v>
      </c>
      <c r="B42" s="476" t="s">
        <v>239</v>
      </c>
      <c r="C42" s="477" t="s">
        <v>240</v>
      </c>
      <c r="D42" s="597" t="s">
        <v>241</v>
      </c>
      <c r="E42" s="598"/>
      <c r="F42" s="597" t="s">
        <v>242</v>
      </c>
      <c r="G42" s="598"/>
      <c r="H42" s="111" t="s">
        <v>243</v>
      </c>
      <c r="I42" s="113" t="s">
        <v>244</v>
      </c>
      <c r="K42" s="351"/>
      <c r="U42" s="68"/>
    </row>
    <row r="43" spans="1:21" ht="408.75" customHeight="1">
      <c r="A43" s="596"/>
      <c r="B43" s="475">
        <v>90.59</v>
      </c>
      <c r="C43" s="475">
        <v>90.59</v>
      </c>
      <c r="D43" s="698" t="s">
        <v>319</v>
      </c>
      <c r="E43" s="699"/>
      <c r="F43" s="698" t="s">
        <v>320</v>
      </c>
      <c r="G43" s="699"/>
      <c r="H43" s="431" t="s">
        <v>317</v>
      </c>
      <c r="I43" s="102" t="s">
        <v>321</v>
      </c>
      <c r="K43" s="351"/>
    </row>
    <row r="44" spans="1:21" s="99" customFormat="1" ht="35.1" customHeight="1">
      <c r="A44" s="595" t="s">
        <v>251</v>
      </c>
      <c r="B44" s="476" t="s">
        <v>239</v>
      </c>
      <c r="C44" s="476" t="s">
        <v>240</v>
      </c>
      <c r="D44" s="597" t="s">
        <v>241</v>
      </c>
      <c r="E44" s="598"/>
      <c r="F44" s="597" t="s">
        <v>242</v>
      </c>
      <c r="G44" s="598"/>
      <c r="H44" s="111" t="s">
        <v>243</v>
      </c>
      <c r="I44" s="111" t="s">
        <v>244</v>
      </c>
      <c r="K44" s="351"/>
      <c r="U44" s="68"/>
    </row>
    <row r="45" spans="1:21" ht="405.75" customHeight="1">
      <c r="A45" s="596"/>
      <c r="B45" s="475">
        <v>90.64</v>
      </c>
      <c r="C45" s="475">
        <v>90.64</v>
      </c>
      <c r="D45" s="698" t="s">
        <v>322</v>
      </c>
      <c r="E45" s="699"/>
      <c r="F45" s="698" t="s">
        <v>323</v>
      </c>
      <c r="G45" s="699"/>
      <c r="H45" s="431" t="s">
        <v>317</v>
      </c>
      <c r="I45" s="102" t="s">
        <v>324</v>
      </c>
      <c r="K45" s="351"/>
    </row>
    <row r="46" spans="1:21" s="99" customFormat="1" ht="35.1" customHeight="1">
      <c r="A46" s="595" t="s">
        <v>255</v>
      </c>
      <c r="B46" s="476" t="s">
        <v>239</v>
      </c>
      <c r="C46" s="477" t="s">
        <v>240</v>
      </c>
      <c r="D46" s="597" t="s">
        <v>241</v>
      </c>
      <c r="E46" s="598"/>
      <c r="F46" s="597" t="s">
        <v>242</v>
      </c>
      <c r="G46" s="598"/>
      <c r="H46" s="111" t="s">
        <v>243</v>
      </c>
      <c r="I46" s="113" t="s">
        <v>244</v>
      </c>
      <c r="K46" s="351"/>
      <c r="U46" s="68"/>
    </row>
    <row r="47" spans="1:21" ht="120.75" customHeight="1">
      <c r="A47" s="596"/>
      <c r="B47" s="475">
        <v>90.68</v>
      </c>
      <c r="C47" s="478" t="s">
        <v>325</v>
      </c>
      <c r="D47" s="615"/>
      <c r="E47" s="616"/>
      <c r="F47" s="615"/>
      <c r="G47" s="616"/>
      <c r="H47" s="101"/>
      <c r="I47" s="103"/>
      <c r="K47" s="351"/>
    </row>
    <row r="48" spans="1:21" s="99" customFormat="1" ht="35.1" customHeight="1">
      <c r="A48" s="595" t="s">
        <v>256</v>
      </c>
      <c r="B48" s="476" t="s">
        <v>239</v>
      </c>
      <c r="C48" s="477" t="s">
        <v>240</v>
      </c>
      <c r="D48" s="597" t="s">
        <v>241</v>
      </c>
      <c r="E48" s="598"/>
      <c r="F48" s="597" t="s">
        <v>242</v>
      </c>
      <c r="G48" s="598"/>
      <c r="H48" s="111" t="s">
        <v>243</v>
      </c>
      <c r="I48" s="113" t="s">
        <v>244</v>
      </c>
      <c r="K48" s="351"/>
      <c r="U48" s="68"/>
    </row>
    <row r="49" spans="1:19" ht="120.75" customHeight="1">
      <c r="A49" s="596"/>
      <c r="B49" s="475">
        <v>90.73</v>
      </c>
      <c r="C49" s="479" t="s">
        <v>325</v>
      </c>
      <c r="D49" s="615"/>
      <c r="E49" s="616"/>
      <c r="F49" s="615"/>
      <c r="G49" s="616"/>
      <c r="H49" s="101"/>
      <c r="I49" s="103"/>
      <c r="K49" s="351"/>
    </row>
    <row r="50" spans="1:19" ht="35.1" customHeight="1">
      <c r="A50" s="595" t="s">
        <v>257</v>
      </c>
      <c r="B50" s="480" t="s">
        <v>239</v>
      </c>
      <c r="C50" s="481" t="s">
        <v>240</v>
      </c>
      <c r="D50" s="597" t="s">
        <v>241</v>
      </c>
      <c r="E50" s="598"/>
      <c r="F50" s="597" t="s">
        <v>242</v>
      </c>
      <c r="G50" s="598"/>
      <c r="H50" s="111" t="s">
        <v>243</v>
      </c>
      <c r="I50" s="113" t="s">
        <v>244</v>
      </c>
      <c r="K50" s="351"/>
    </row>
    <row r="51" spans="1:19" ht="120.75" customHeight="1">
      <c r="A51" s="596"/>
      <c r="B51" s="475">
        <v>90.77</v>
      </c>
      <c r="C51" s="479" t="s">
        <v>325</v>
      </c>
      <c r="D51" s="615"/>
      <c r="E51" s="617"/>
      <c r="F51" s="615"/>
      <c r="G51" s="616"/>
      <c r="H51" s="101"/>
      <c r="I51" s="103"/>
      <c r="K51" s="351"/>
    </row>
    <row r="52" spans="1:19" ht="35.1" customHeight="1">
      <c r="A52" s="595" t="s">
        <v>258</v>
      </c>
      <c r="B52" s="480" t="s">
        <v>239</v>
      </c>
      <c r="C52" s="481" t="s">
        <v>240</v>
      </c>
      <c r="D52" s="597" t="s">
        <v>241</v>
      </c>
      <c r="E52" s="598"/>
      <c r="F52" s="597" t="s">
        <v>242</v>
      </c>
      <c r="G52" s="598"/>
      <c r="H52" s="111" t="s">
        <v>243</v>
      </c>
      <c r="I52" s="113" t="s">
        <v>244</v>
      </c>
      <c r="K52" s="351"/>
    </row>
    <row r="53" spans="1:19" ht="120.75" customHeight="1">
      <c r="A53" s="596"/>
      <c r="B53" s="475">
        <v>90.82</v>
      </c>
      <c r="C53" s="479" t="s">
        <v>325</v>
      </c>
      <c r="D53" s="615"/>
      <c r="E53" s="617"/>
      <c r="F53" s="615"/>
      <c r="G53" s="616"/>
      <c r="H53" s="122"/>
      <c r="I53" s="103"/>
      <c r="K53" s="351"/>
    </row>
    <row r="54" spans="1:19" ht="35.1" customHeight="1">
      <c r="A54" s="595" t="s">
        <v>259</v>
      </c>
      <c r="B54" s="480" t="s">
        <v>239</v>
      </c>
      <c r="C54" s="481" t="s">
        <v>240</v>
      </c>
      <c r="D54" s="597" t="s">
        <v>241</v>
      </c>
      <c r="E54" s="598"/>
      <c r="F54" s="597" t="s">
        <v>242</v>
      </c>
      <c r="G54" s="598"/>
      <c r="H54" s="111" t="s">
        <v>243</v>
      </c>
      <c r="I54" s="113" t="s">
        <v>244</v>
      </c>
      <c r="K54" s="351"/>
    </row>
    <row r="55" spans="1:19" ht="120.75" customHeight="1">
      <c r="A55" s="596"/>
      <c r="B55" s="475">
        <v>90.86</v>
      </c>
      <c r="C55" s="479" t="s">
        <v>325</v>
      </c>
      <c r="D55" s="615"/>
      <c r="E55" s="616"/>
      <c r="F55" s="615"/>
      <c r="G55" s="616"/>
      <c r="H55" s="101"/>
      <c r="I55" s="101"/>
      <c r="K55" s="351"/>
    </row>
    <row r="56" spans="1:19" ht="35.1" customHeight="1">
      <c r="A56" s="595" t="s">
        <v>260</v>
      </c>
      <c r="B56" s="480" t="s">
        <v>239</v>
      </c>
      <c r="C56" s="481" t="s">
        <v>240</v>
      </c>
      <c r="D56" s="597" t="s">
        <v>241</v>
      </c>
      <c r="E56" s="598"/>
      <c r="F56" s="597" t="s">
        <v>242</v>
      </c>
      <c r="G56" s="598"/>
      <c r="H56" s="111" t="s">
        <v>243</v>
      </c>
      <c r="I56" s="113" t="s">
        <v>244</v>
      </c>
      <c r="K56" s="351"/>
    </row>
    <row r="57" spans="1:19" ht="120.75" customHeight="1">
      <c r="A57" s="596"/>
      <c r="B57" s="475">
        <v>90.91</v>
      </c>
      <c r="C57" s="479" t="s">
        <v>325</v>
      </c>
      <c r="D57" s="615"/>
      <c r="E57" s="616"/>
      <c r="F57" s="615"/>
      <c r="G57" s="616"/>
      <c r="H57" s="101"/>
      <c r="I57" s="103"/>
      <c r="K57" s="351"/>
    </row>
    <row r="58" spans="1:19" ht="35.1" customHeight="1">
      <c r="A58" s="595" t="s">
        <v>261</v>
      </c>
      <c r="B58" s="480" t="s">
        <v>239</v>
      </c>
      <c r="C58" s="481" t="s">
        <v>240</v>
      </c>
      <c r="D58" s="597" t="s">
        <v>241</v>
      </c>
      <c r="E58" s="598"/>
      <c r="F58" s="597" t="s">
        <v>242</v>
      </c>
      <c r="G58" s="598"/>
      <c r="H58" s="111" t="s">
        <v>243</v>
      </c>
      <c r="I58" s="113" t="s">
        <v>244</v>
      </c>
      <c r="K58" s="351"/>
    </row>
    <row r="59" spans="1:19" ht="120.75" customHeight="1">
      <c r="A59" s="596"/>
      <c r="B59" s="475">
        <v>90.95</v>
      </c>
      <c r="C59" s="479" t="s">
        <v>325</v>
      </c>
      <c r="D59" s="615"/>
      <c r="E59" s="616"/>
      <c r="F59" s="617"/>
      <c r="G59" s="617"/>
      <c r="H59" s="101"/>
      <c r="I59" s="101"/>
      <c r="K59" s="351"/>
    </row>
    <row r="60" spans="1:19" ht="35.1" customHeight="1">
      <c r="A60" s="595" t="s">
        <v>262</v>
      </c>
      <c r="B60" s="480" t="s">
        <v>239</v>
      </c>
      <c r="C60" s="481" t="s">
        <v>240</v>
      </c>
      <c r="D60" s="597" t="s">
        <v>241</v>
      </c>
      <c r="E60" s="598"/>
      <c r="F60" s="597" t="s">
        <v>242</v>
      </c>
      <c r="G60" s="598"/>
      <c r="H60" s="111" t="s">
        <v>243</v>
      </c>
      <c r="I60" s="113" t="s">
        <v>244</v>
      </c>
      <c r="K60" s="351"/>
    </row>
    <row r="61" spans="1:19" ht="120.75" customHeight="1">
      <c r="A61" s="596"/>
      <c r="B61" s="475">
        <v>91</v>
      </c>
      <c r="C61" s="479" t="s">
        <v>325</v>
      </c>
      <c r="D61" s="615"/>
      <c r="E61" s="616"/>
      <c r="F61" s="615"/>
      <c r="G61" s="616"/>
      <c r="H61" s="101"/>
      <c r="I61" s="101"/>
      <c r="K61" s="351"/>
    </row>
    <row r="62" spans="1:19" ht="16.5">
      <c r="I62" s="348"/>
    </row>
    <row r="63" spans="1:19" ht="16.5">
      <c r="I63" s="348"/>
    </row>
    <row r="64" spans="1:19" s="98" customFormat="1" ht="30" customHeight="1">
      <c r="A64" s="68"/>
      <c r="B64" s="68"/>
      <c r="C64" s="68"/>
      <c r="D64" s="68"/>
      <c r="E64" s="68"/>
      <c r="F64" s="68"/>
      <c r="G64" s="68"/>
      <c r="S64" s="68"/>
    </row>
    <row r="65" spans="1:15" ht="34.5" customHeight="1">
      <c r="A65" s="618" t="s">
        <v>263</v>
      </c>
      <c r="B65" s="618"/>
      <c r="C65" s="618"/>
      <c r="D65" s="618"/>
      <c r="E65" s="618"/>
      <c r="F65" s="618"/>
      <c r="G65" s="618"/>
      <c r="H65" s="618"/>
      <c r="I65" s="618"/>
    </row>
    <row r="66" spans="1:15" ht="144.75" customHeight="1">
      <c r="A66" s="114" t="s">
        <v>264</v>
      </c>
      <c r="B66" s="619" t="s">
        <v>326</v>
      </c>
      <c r="C66" s="620"/>
      <c r="D66" s="619"/>
      <c r="E66" s="620"/>
      <c r="F66" s="619"/>
      <c r="G66" s="620"/>
      <c r="H66" s="619"/>
      <c r="I66" s="620"/>
      <c r="J66" s="619"/>
      <c r="K66" s="620"/>
      <c r="L66" s="619"/>
      <c r="M66" s="620"/>
      <c r="N66" s="619"/>
      <c r="O66" s="620"/>
    </row>
    <row r="67" spans="1:15" ht="40.5" customHeight="1">
      <c r="A67" s="114" t="s">
        <v>266</v>
      </c>
      <c r="B67" s="621">
        <v>5.0000000000000001E-3</v>
      </c>
      <c r="C67" s="622"/>
      <c r="D67" s="621"/>
      <c r="E67" s="622"/>
      <c r="F67" s="621"/>
      <c r="G67" s="622"/>
      <c r="H67" s="621"/>
      <c r="I67" s="622"/>
      <c r="J67" s="621"/>
      <c r="K67" s="622"/>
      <c r="L67" s="621"/>
      <c r="M67" s="622"/>
      <c r="N67" s="621"/>
      <c r="O67" s="622"/>
    </row>
    <row r="68" spans="1:15" ht="30" customHeight="1">
      <c r="A68" s="627" t="s">
        <v>191</v>
      </c>
      <c r="B68" s="171" t="s">
        <v>99</v>
      </c>
      <c r="C68" s="171" t="s">
        <v>240</v>
      </c>
      <c r="D68" s="171"/>
      <c r="E68" s="171"/>
      <c r="F68" s="171"/>
      <c r="G68" s="171"/>
      <c r="H68" s="171"/>
      <c r="I68" s="171"/>
      <c r="J68" s="171"/>
      <c r="K68" s="171"/>
      <c r="L68" s="171"/>
      <c r="M68" s="171"/>
      <c r="N68" s="171"/>
      <c r="O68" s="171"/>
    </row>
    <row r="69" spans="1:15" ht="30" customHeight="1">
      <c r="A69" s="628"/>
      <c r="B69" s="116">
        <v>0</v>
      </c>
      <c r="C69" s="117">
        <v>0</v>
      </c>
      <c r="D69" s="116"/>
      <c r="E69" s="117"/>
      <c r="F69" s="123"/>
      <c r="G69" s="117"/>
      <c r="H69" s="123"/>
      <c r="I69" s="117"/>
      <c r="J69" s="123"/>
      <c r="K69" s="117"/>
      <c r="L69" s="123"/>
      <c r="M69" s="117"/>
      <c r="N69" s="123"/>
      <c r="O69" s="117"/>
    </row>
    <row r="70" spans="1:15" ht="93.75" customHeight="1">
      <c r="A70" s="114" t="s">
        <v>267</v>
      </c>
      <c r="B70" s="629" t="s">
        <v>327</v>
      </c>
      <c r="C70" s="630"/>
      <c r="D70" s="631"/>
      <c r="E70" s="632"/>
      <c r="F70" s="631"/>
      <c r="G70" s="633"/>
      <c r="H70" s="631"/>
      <c r="I70" s="632"/>
      <c r="J70" s="342"/>
      <c r="K70" s="343"/>
      <c r="L70" s="342"/>
      <c r="M70" s="343"/>
      <c r="N70" s="631"/>
      <c r="O70" s="632"/>
    </row>
    <row r="71" spans="1:15" ht="80.25" customHeight="1">
      <c r="A71" s="114" t="s">
        <v>268</v>
      </c>
      <c r="B71" s="623" t="s">
        <v>246</v>
      </c>
      <c r="C71" s="624"/>
      <c r="D71" s="623"/>
      <c r="E71" s="624"/>
      <c r="F71" s="625"/>
      <c r="G71" s="626"/>
      <c r="H71" s="625"/>
      <c r="I71" s="626"/>
      <c r="J71" s="339"/>
      <c r="K71" s="340"/>
      <c r="L71" s="339"/>
      <c r="M71" s="340"/>
      <c r="N71" s="625"/>
      <c r="O71" s="626"/>
    </row>
    <row r="72" spans="1:15" ht="30.75" customHeight="1">
      <c r="A72" s="627" t="s">
        <v>192</v>
      </c>
      <c r="B72" s="171" t="s">
        <v>99</v>
      </c>
      <c r="C72" s="171" t="s">
        <v>240</v>
      </c>
      <c r="D72" s="171"/>
      <c r="E72" s="171"/>
      <c r="F72" s="171"/>
      <c r="G72" s="171"/>
      <c r="H72" s="171"/>
      <c r="I72" s="171"/>
      <c r="J72" s="171"/>
      <c r="K72" s="171"/>
      <c r="L72" s="171"/>
      <c r="M72" s="171"/>
      <c r="N72" s="171"/>
      <c r="O72" s="171"/>
    </row>
    <row r="73" spans="1:15" ht="30.75" customHeight="1">
      <c r="A73" s="628"/>
      <c r="B73" s="352">
        <f>100%/11</f>
        <v>9.0909090909090912E-2</v>
      </c>
      <c r="C73" s="352">
        <f>100%/11</f>
        <v>9.0909090909090912E-2</v>
      </c>
      <c r="D73" s="116"/>
      <c r="E73" s="117"/>
      <c r="F73" s="123"/>
      <c r="G73" s="118"/>
      <c r="H73" s="123"/>
      <c r="I73" s="118"/>
      <c r="J73" s="123"/>
      <c r="K73" s="118"/>
      <c r="L73" s="123"/>
      <c r="M73" s="118"/>
      <c r="N73" s="123"/>
      <c r="O73" s="118"/>
    </row>
    <row r="74" spans="1:15" ht="408.75" customHeight="1">
      <c r="A74" s="114" t="s">
        <v>267</v>
      </c>
      <c r="B74" s="629" t="s">
        <v>328</v>
      </c>
      <c r="C74" s="630"/>
      <c r="D74" s="634"/>
      <c r="E74" s="635"/>
      <c r="F74" s="631"/>
      <c r="G74" s="633"/>
      <c r="H74" s="634"/>
      <c r="I74" s="635"/>
      <c r="J74" s="344"/>
      <c r="K74" s="345"/>
      <c r="L74" s="344"/>
      <c r="M74" s="345"/>
      <c r="N74" s="634"/>
      <c r="O74" s="635"/>
    </row>
    <row r="75" spans="1:15" ht="58.5" customHeight="1">
      <c r="A75" s="114" t="s">
        <v>268</v>
      </c>
      <c r="B75" s="645" t="s">
        <v>329</v>
      </c>
      <c r="C75" s="646"/>
      <c r="D75" s="623"/>
      <c r="E75" s="624"/>
      <c r="F75" s="625"/>
      <c r="G75" s="626"/>
      <c r="H75" s="625"/>
      <c r="I75" s="626"/>
      <c r="J75" s="339"/>
      <c r="K75" s="340"/>
      <c r="L75" s="339"/>
      <c r="M75" s="340"/>
      <c r="N75" s="625"/>
      <c r="O75" s="626"/>
    </row>
    <row r="76" spans="1:15" ht="30.75" customHeight="1">
      <c r="A76" s="627" t="s">
        <v>193</v>
      </c>
      <c r="B76" s="171" t="s">
        <v>99</v>
      </c>
      <c r="C76" s="171" t="s">
        <v>240</v>
      </c>
      <c r="D76" s="171"/>
      <c r="E76" s="171"/>
      <c r="F76" s="171"/>
      <c r="G76" s="171"/>
      <c r="H76" s="171"/>
      <c r="I76" s="171"/>
      <c r="J76" s="171"/>
      <c r="K76" s="171"/>
      <c r="L76" s="171"/>
      <c r="M76" s="171"/>
      <c r="N76" s="171"/>
      <c r="O76" s="171"/>
    </row>
    <row r="77" spans="1:15" ht="30.75" customHeight="1">
      <c r="A77" s="628"/>
      <c r="B77" s="352">
        <f>100%/11</f>
        <v>9.0909090909090912E-2</v>
      </c>
      <c r="C77" s="116">
        <v>9.0899999999999995E-2</v>
      </c>
      <c r="D77" s="116"/>
      <c r="E77" s="117"/>
      <c r="F77" s="123"/>
      <c r="G77" s="118"/>
      <c r="H77" s="123"/>
      <c r="I77" s="118"/>
      <c r="J77" s="123"/>
      <c r="K77" s="118"/>
      <c r="L77" s="123"/>
      <c r="M77" s="118"/>
      <c r="N77" s="123"/>
      <c r="O77" s="118"/>
    </row>
    <row r="78" spans="1:15" ht="408.75" customHeight="1">
      <c r="A78" s="114" t="s">
        <v>267</v>
      </c>
      <c r="B78" s="629" t="s">
        <v>330</v>
      </c>
      <c r="C78" s="630"/>
      <c r="D78" s="625"/>
      <c r="E78" s="642"/>
      <c r="F78" s="631"/>
      <c r="G78" s="633"/>
      <c r="H78" s="625"/>
      <c r="I78" s="626"/>
      <c r="J78" s="339"/>
      <c r="K78" s="340"/>
      <c r="L78" s="339"/>
      <c r="M78" s="340"/>
      <c r="N78" s="625"/>
      <c r="O78" s="626"/>
    </row>
    <row r="79" spans="1:15" ht="80.25" customHeight="1">
      <c r="A79" s="114" t="s">
        <v>268</v>
      </c>
      <c r="B79" s="703" t="s">
        <v>331</v>
      </c>
      <c r="C79" s="704"/>
      <c r="D79" s="623"/>
      <c r="E79" s="624"/>
      <c r="F79" s="625"/>
      <c r="G79" s="626"/>
      <c r="H79" s="625"/>
      <c r="I79" s="626"/>
      <c r="J79" s="339"/>
      <c r="K79" s="340"/>
      <c r="L79" s="339"/>
      <c r="M79" s="340"/>
      <c r="N79" s="625"/>
      <c r="O79" s="626"/>
    </row>
    <row r="80" spans="1:15" ht="30.75" customHeight="1">
      <c r="A80" s="627" t="s">
        <v>194</v>
      </c>
      <c r="B80" s="171" t="s">
        <v>99</v>
      </c>
      <c r="C80" s="171" t="s">
        <v>240</v>
      </c>
      <c r="D80" s="171"/>
      <c r="E80" s="171"/>
      <c r="F80" s="171"/>
      <c r="G80" s="171"/>
      <c r="H80" s="171"/>
      <c r="I80" s="171"/>
      <c r="J80" s="171"/>
      <c r="K80" s="171"/>
      <c r="L80" s="171"/>
      <c r="M80" s="171"/>
      <c r="N80" s="171"/>
      <c r="O80" s="171"/>
    </row>
    <row r="81" spans="1:15" ht="30.75" customHeight="1">
      <c r="A81" s="628"/>
      <c r="B81" s="352">
        <f>100%/11</f>
        <v>9.0909090909090912E-2</v>
      </c>
      <c r="C81" s="352">
        <f>100%/11</f>
        <v>9.0909090909090912E-2</v>
      </c>
      <c r="D81" s="116"/>
      <c r="E81" s="117"/>
      <c r="F81" s="123"/>
      <c r="G81" s="118"/>
      <c r="H81" s="123"/>
      <c r="I81" s="118"/>
      <c r="J81" s="123"/>
      <c r="K81" s="118"/>
      <c r="L81" s="123"/>
      <c r="M81" s="118"/>
      <c r="N81" s="123"/>
      <c r="O81" s="118"/>
    </row>
    <row r="82" spans="1:15" ht="404.25" customHeight="1">
      <c r="A82" s="114" t="s">
        <v>267</v>
      </c>
      <c r="B82" s="629" t="s">
        <v>332</v>
      </c>
      <c r="C82" s="630"/>
      <c r="D82" s="625"/>
      <c r="E82" s="626"/>
      <c r="F82" s="631"/>
      <c r="G82" s="633"/>
      <c r="H82" s="625"/>
      <c r="I82" s="626"/>
      <c r="J82" s="339"/>
      <c r="K82" s="340"/>
      <c r="L82" s="339"/>
      <c r="M82" s="340"/>
      <c r="N82" s="625"/>
      <c r="O82" s="626"/>
    </row>
    <row r="83" spans="1:15" ht="80.25" customHeight="1">
      <c r="A83" s="114" t="s">
        <v>268</v>
      </c>
      <c r="B83" s="645" t="s">
        <v>333</v>
      </c>
      <c r="C83" s="646"/>
      <c r="D83" s="623"/>
      <c r="E83" s="624"/>
      <c r="F83" s="625"/>
      <c r="G83" s="626"/>
      <c r="H83" s="625"/>
      <c r="I83" s="626"/>
      <c r="J83" s="339"/>
      <c r="K83" s="340"/>
      <c r="L83" s="339"/>
      <c r="M83" s="340"/>
      <c r="N83" s="625"/>
      <c r="O83" s="626"/>
    </row>
    <row r="84" spans="1:15" ht="30" customHeight="1">
      <c r="A84" s="627" t="s">
        <v>198</v>
      </c>
      <c r="B84" s="171" t="s">
        <v>99</v>
      </c>
      <c r="C84" s="171" t="s">
        <v>240</v>
      </c>
      <c r="D84" s="171"/>
      <c r="E84" s="171"/>
      <c r="F84" s="171"/>
      <c r="G84" s="171"/>
      <c r="H84" s="171"/>
      <c r="I84" s="171"/>
      <c r="J84" s="171"/>
      <c r="K84" s="171"/>
      <c r="L84" s="171"/>
      <c r="M84" s="171"/>
      <c r="N84" s="171"/>
      <c r="O84" s="171"/>
    </row>
    <row r="85" spans="1:15" ht="30" customHeight="1">
      <c r="A85" s="628"/>
      <c r="B85" s="352">
        <f>100%/11</f>
        <v>9.0909090909090912E-2</v>
      </c>
      <c r="C85" s="117"/>
      <c r="D85" s="116"/>
      <c r="E85" s="117"/>
      <c r="F85" s="123"/>
      <c r="G85" s="118"/>
      <c r="H85" s="123"/>
      <c r="I85" s="118"/>
      <c r="J85" s="123"/>
      <c r="K85" s="118"/>
      <c r="L85" s="123"/>
      <c r="M85" s="118"/>
      <c r="N85" s="123"/>
      <c r="O85" s="118"/>
    </row>
    <row r="86" spans="1:15" ht="80.25" customHeight="1">
      <c r="A86" s="114" t="s">
        <v>267</v>
      </c>
      <c r="B86" s="649"/>
      <c r="C86" s="649"/>
      <c r="D86" s="649"/>
      <c r="E86" s="649"/>
      <c r="F86" s="649"/>
      <c r="G86" s="649"/>
      <c r="H86" s="649"/>
      <c r="I86" s="649"/>
      <c r="J86" s="341"/>
      <c r="K86" s="341"/>
      <c r="L86" s="341"/>
      <c r="M86" s="341"/>
      <c r="N86" s="649"/>
      <c r="O86" s="649"/>
    </row>
    <row r="87" spans="1:15" ht="80.25" customHeight="1">
      <c r="A87" s="114" t="s">
        <v>268</v>
      </c>
      <c r="B87" s="647"/>
      <c r="C87" s="648"/>
      <c r="D87" s="647"/>
      <c r="E87" s="648"/>
      <c r="F87" s="647"/>
      <c r="G87" s="648"/>
      <c r="H87" s="647"/>
      <c r="I87" s="648"/>
      <c r="J87" s="336"/>
      <c r="K87" s="337"/>
      <c r="L87" s="336"/>
      <c r="M87" s="337"/>
      <c r="N87" s="647"/>
      <c r="O87" s="648"/>
    </row>
    <row r="88" spans="1:15" ht="29.25" customHeight="1">
      <c r="A88" s="627" t="s">
        <v>199</v>
      </c>
      <c r="B88" s="171" t="s">
        <v>99</v>
      </c>
      <c r="C88" s="171" t="s">
        <v>240</v>
      </c>
      <c r="D88" s="171"/>
      <c r="E88" s="171"/>
      <c r="F88" s="171"/>
      <c r="G88" s="171"/>
      <c r="H88" s="171"/>
      <c r="I88" s="171"/>
      <c r="J88" s="171"/>
      <c r="K88" s="171"/>
      <c r="L88" s="171"/>
      <c r="M88" s="171"/>
      <c r="N88" s="171"/>
      <c r="O88" s="171"/>
    </row>
    <row r="89" spans="1:15" ht="29.25" customHeight="1">
      <c r="A89" s="628"/>
      <c r="B89" s="352">
        <f>100%/11</f>
        <v>9.0909090909090912E-2</v>
      </c>
      <c r="C89" s="119"/>
      <c r="D89" s="116"/>
      <c r="E89" s="117"/>
      <c r="F89" s="123"/>
      <c r="G89" s="118"/>
      <c r="H89" s="123"/>
      <c r="I89" s="118"/>
      <c r="J89" s="123"/>
      <c r="K89" s="118"/>
      <c r="L89" s="123"/>
      <c r="M89" s="118"/>
      <c r="N89" s="123"/>
      <c r="O89" s="118"/>
    </row>
    <row r="90" spans="1:15" ht="80.25" customHeight="1">
      <c r="A90" s="114" t="s">
        <v>267</v>
      </c>
      <c r="B90" s="650"/>
      <c r="C90" s="650"/>
      <c r="D90" s="650"/>
      <c r="E90" s="650"/>
      <c r="F90" s="650"/>
      <c r="G90" s="650"/>
      <c r="H90" s="650"/>
      <c r="I90" s="650"/>
      <c r="J90" s="338"/>
      <c r="K90" s="338"/>
      <c r="L90" s="338"/>
      <c r="M90" s="338"/>
      <c r="N90" s="650"/>
      <c r="O90" s="650"/>
    </row>
    <row r="91" spans="1:15" ht="80.25" customHeight="1">
      <c r="A91" s="114" t="s">
        <v>268</v>
      </c>
      <c r="B91" s="647"/>
      <c r="C91" s="648"/>
      <c r="D91" s="647"/>
      <c r="E91" s="648"/>
      <c r="F91" s="647"/>
      <c r="G91" s="648"/>
      <c r="H91" s="647"/>
      <c r="I91" s="648"/>
      <c r="J91" s="336"/>
      <c r="K91" s="337"/>
      <c r="L91" s="336"/>
      <c r="M91" s="337"/>
      <c r="N91" s="647"/>
      <c r="O91" s="648"/>
    </row>
    <row r="92" spans="1:15" ht="25.35" customHeight="1">
      <c r="A92" s="627" t="s">
        <v>200</v>
      </c>
      <c r="B92" s="171" t="s">
        <v>99</v>
      </c>
      <c r="C92" s="171" t="s">
        <v>240</v>
      </c>
      <c r="D92" s="171"/>
      <c r="E92" s="171"/>
      <c r="F92" s="171"/>
      <c r="G92" s="171"/>
      <c r="H92" s="171"/>
      <c r="I92" s="171"/>
      <c r="J92" s="171"/>
      <c r="K92" s="171"/>
      <c r="L92" s="171"/>
      <c r="M92" s="171"/>
      <c r="N92" s="171"/>
      <c r="O92" s="171"/>
    </row>
    <row r="93" spans="1:15" ht="25.35" customHeight="1">
      <c r="A93" s="628"/>
      <c r="B93" s="352">
        <f>100%/11</f>
        <v>9.0909090909090912E-2</v>
      </c>
      <c r="C93" s="119"/>
      <c r="D93" s="116"/>
      <c r="E93" s="117"/>
      <c r="F93" s="123"/>
      <c r="G93" s="118"/>
      <c r="H93" s="123"/>
      <c r="I93" s="118"/>
      <c r="J93" s="123"/>
      <c r="K93" s="118"/>
      <c r="L93" s="123"/>
      <c r="M93" s="118"/>
      <c r="N93" s="123"/>
      <c r="O93" s="118"/>
    </row>
    <row r="94" spans="1:15" ht="80.25" customHeight="1">
      <c r="A94" s="114" t="s">
        <v>267</v>
      </c>
      <c r="B94" s="650"/>
      <c r="C94" s="650"/>
      <c r="D94" s="650"/>
      <c r="E94" s="650"/>
      <c r="F94" s="650"/>
      <c r="G94" s="650"/>
      <c r="H94" s="650"/>
      <c r="I94" s="650"/>
      <c r="J94" s="338"/>
      <c r="K94" s="338"/>
      <c r="L94" s="338"/>
      <c r="M94" s="338"/>
      <c r="N94" s="650"/>
      <c r="O94" s="650"/>
    </row>
    <row r="95" spans="1:15" ht="80.25" customHeight="1">
      <c r="A95" s="114" t="s">
        <v>268</v>
      </c>
      <c r="B95" s="647"/>
      <c r="C95" s="648"/>
      <c r="D95" s="647"/>
      <c r="E95" s="648"/>
      <c r="F95" s="647"/>
      <c r="G95" s="648"/>
      <c r="H95" s="647"/>
      <c r="I95" s="648"/>
      <c r="J95" s="336"/>
      <c r="K95" s="337"/>
      <c r="L95" s="336"/>
      <c r="M95" s="337"/>
      <c r="N95" s="647"/>
      <c r="O95" s="648"/>
    </row>
    <row r="96" spans="1:15" ht="25.35" customHeight="1">
      <c r="A96" s="627" t="s">
        <v>201</v>
      </c>
      <c r="B96" s="171" t="s">
        <v>99</v>
      </c>
      <c r="C96" s="171" t="s">
        <v>240</v>
      </c>
      <c r="D96" s="171"/>
      <c r="E96" s="171"/>
      <c r="F96" s="171"/>
      <c r="G96" s="171"/>
      <c r="H96" s="171"/>
      <c r="I96" s="171"/>
      <c r="J96" s="171"/>
      <c r="K96" s="171"/>
      <c r="L96" s="171"/>
      <c r="M96" s="171"/>
      <c r="N96" s="171"/>
      <c r="O96" s="171"/>
    </row>
    <row r="97" spans="1:15" ht="25.35" customHeight="1">
      <c r="A97" s="628"/>
      <c r="B97" s="352">
        <f>100%/11</f>
        <v>9.0909090909090912E-2</v>
      </c>
      <c r="C97" s="119"/>
      <c r="D97" s="116"/>
      <c r="E97" s="117"/>
      <c r="F97" s="123"/>
      <c r="G97" s="118"/>
      <c r="H97" s="123"/>
      <c r="I97" s="118"/>
      <c r="J97" s="123"/>
      <c r="K97" s="118"/>
      <c r="L97" s="123"/>
      <c r="M97" s="118"/>
      <c r="N97" s="123"/>
      <c r="O97" s="118"/>
    </row>
    <row r="98" spans="1:15" ht="80.25" customHeight="1">
      <c r="A98" s="114" t="s">
        <v>267</v>
      </c>
      <c r="B98" s="650"/>
      <c r="C98" s="650"/>
      <c r="D98" s="650"/>
      <c r="E98" s="650"/>
      <c r="F98" s="650"/>
      <c r="G98" s="650"/>
      <c r="H98" s="650"/>
      <c r="I98" s="650"/>
      <c r="J98" s="338"/>
      <c r="K98" s="338"/>
      <c r="L98" s="338"/>
      <c r="M98" s="338"/>
      <c r="N98" s="650"/>
      <c r="O98" s="650"/>
    </row>
    <row r="99" spans="1:15" ht="80.25" customHeight="1">
      <c r="A99" s="114" t="s">
        <v>268</v>
      </c>
      <c r="B99" s="647"/>
      <c r="C99" s="648"/>
      <c r="D99" s="647"/>
      <c r="E99" s="648"/>
      <c r="F99" s="647"/>
      <c r="G99" s="648"/>
      <c r="H99" s="647"/>
      <c r="I99" s="648"/>
      <c r="J99" s="336"/>
      <c r="K99" s="337"/>
      <c r="L99" s="336"/>
      <c r="M99" s="337"/>
      <c r="N99" s="647"/>
      <c r="O99" s="648"/>
    </row>
    <row r="100" spans="1:15" ht="25.35" customHeight="1">
      <c r="A100" s="627" t="s">
        <v>204</v>
      </c>
      <c r="B100" s="171" t="s">
        <v>99</v>
      </c>
      <c r="C100" s="171" t="s">
        <v>240</v>
      </c>
      <c r="D100" s="171"/>
      <c r="E100" s="171"/>
      <c r="F100" s="171"/>
      <c r="G100" s="171"/>
      <c r="H100" s="171"/>
      <c r="I100" s="171"/>
      <c r="J100" s="171"/>
      <c r="K100" s="171"/>
      <c r="L100" s="171"/>
      <c r="M100" s="171"/>
      <c r="N100" s="171"/>
      <c r="O100" s="171"/>
    </row>
    <row r="101" spans="1:15" ht="25.35" customHeight="1">
      <c r="A101" s="628"/>
      <c r="B101" s="352">
        <f>100%/11</f>
        <v>9.0909090909090912E-2</v>
      </c>
      <c r="C101" s="119"/>
      <c r="D101" s="116"/>
      <c r="E101" s="117"/>
      <c r="F101" s="123"/>
      <c r="G101" s="118"/>
      <c r="H101" s="123"/>
      <c r="I101" s="118"/>
      <c r="J101" s="123"/>
      <c r="K101" s="118"/>
      <c r="L101" s="123"/>
      <c r="M101" s="118"/>
      <c r="N101" s="123"/>
      <c r="O101" s="118"/>
    </row>
    <row r="102" spans="1:15" ht="80.25" customHeight="1">
      <c r="A102" s="114" t="s">
        <v>267</v>
      </c>
      <c r="B102" s="650"/>
      <c r="C102" s="650"/>
      <c r="D102" s="650"/>
      <c r="E102" s="650"/>
      <c r="F102" s="650"/>
      <c r="G102" s="650"/>
      <c r="H102" s="650"/>
      <c r="I102" s="650"/>
      <c r="J102" s="338"/>
      <c r="K102" s="338"/>
      <c r="L102" s="338"/>
      <c r="M102" s="338"/>
      <c r="N102" s="650"/>
      <c r="O102" s="650"/>
    </row>
    <row r="103" spans="1:15" ht="80.25" customHeight="1">
      <c r="A103" s="114" t="s">
        <v>268</v>
      </c>
      <c r="B103" s="647"/>
      <c r="C103" s="648"/>
      <c r="D103" s="647"/>
      <c r="E103" s="648"/>
      <c r="F103" s="647"/>
      <c r="G103" s="648"/>
      <c r="H103" s="647"/>
      <c r="I103" s="648"/>
      <c r="J103" s="336"/>
      <c r="K103" s="337"/>
      <c r="L103" s="336"/>
      <c r="M103" s="337"/>
      <c r="N103" s="647"/>
      <c r="O103" s="648"/>
    </row>
    <row r="104" spans="1:15" ht="25.35" customHeight="1">
      <c r="A104" s="627" t="s">
        <v>205</v>
      </c>
      <c r="B104" s="171" t="s">
        <v>99</v>
      </c>
      <c r="C104" s="171" t="s">
        <v>240</v>
      </c>
      <c r="D104" s="171"/>
      <c r="E104" s="171"/>
      <c r="F104" s="171"/>
      <c r="G104" s="171"/>
      <c r="H104" s="171"/>
      <c r="I104" s="171"/>
      <c r="J104" s="171"/>
      <c r="K104" s="171"/>
      <c r="L104" s="171"/>
      <c r="M104" s="171"/>
      <c r="N104" s="171"/>
      <c r="O104" s="171"/>
    </row>
    <row r="105" spans="1:15" ht="25.35" customHeight="1">
      <c r="A105" s="628"/>
      <c r="B105" s="352">
        <f>100%/11</f>
        <v>9.0909090909090912E-2</v>
      </c>
      <c r="C105" s="119"/>
      <c r="D105" s="116"/>
      <c r="E105" s="117"/>
      <c r="F105" s="123"/>
      <c r="G105" s="118"/>
      <c r="H105" s="123"/>
      <c r="I105" s="118"/>
      <c r="J105" s="123"/>
      <c r="K105" s="118"/>
      <c r="L105" s="123"/>
      <c r="M105" s="118"/>
      <c r="N105" s="123"/>
      <c r="O105" s="118"/>
    </row>
    <row r="106" spans="1:15" ht="80.25" customHeight="1">
      <c r="A106" s="114" t="s">
        <v>267</v>
      </c>
      <c r="B106" s="650"/>
      <c r="C106" s="650"/>
      <c r="D106" s="650"/>
      <c r="E106" s="650"/>
      <c r="F106" s="650"/>
      <c r="G106" s="650"/>
      <c r="H106" s="650"/>
      <c r="I106" s="650"/>
      <c r="J106" s="338"/>
      <c r="K106" s="338"/>
      <c r="L106" s="338"/>
      <c r="M106" s="338"/>
      <c r="N106" s="650"/>
      <c r="O106" s="650"/>
    </row>
    <row r="107" spans="1:15" ht="80.25" customHeight="1">
      <c r="A107" s="114" t="s">
        <v>268</v>
      </c>
      <c r="B107" s="647"/>
      <c r="C107" s="648"/>
      <c r="D107" s="647"/>
      <c r="E107" s="648"/>
      <c r="F107" s="647"/>
      <c r="G107" s="648"/>
      <c r="H107" s="647"/>
      <c r="I107" s="648"/>
      <c r="J107" s="336"/>
      <c r="K107" s="337"/>
      <c r="L107" s="336"/>
      <c r="M107" s="337"/>
      <c r="N107" s="647"/>
      <c r="O107" s="648"/>
    </row>
    <row r="108" spans="1:15" ht="25.35" customHeight="1">
      <c r="A108" s="627" t="s">
        <v>206</v>
      </c>
      <c r="B108" s="171" t="s">
        <v>99</v>
      </c>
      <c r="C108" s="171" t="s">
        <v>240</v>
      </c>
      <c r="D108" s="171"/>
      <c r="E108" s="171"/>
      <c r="F108" s="171"/>
      <c r="G108" s="171"/>
      <c r="H108" s="171"/>
      <c r="I108" s="171"/>
      <c r="J108" s="171"/>
      <c r="K108" s="171"/>
      <c r="L108" s="171"/>
      <c r="M108" s="171"/>
      <c r="N108" s="171"/>
      <c r="O108" s="171"/>
    </row>
    <row r="109" spans="1:15" ht="25.35" customHeight="1">
      <c r="A109" s="628"/>
      <c r="B109" s="352">
        <f>100%/11</f>
        <v>9.0909090909090912E-2</v>
      </c>
      <c r="C109" s="119"/>
      <c r="D109" s="116"/>
      <c r="E109" s="117"/>
      <c r="F109" s="123"/>
      <c r="G109" s="118"/>
      <c r="H109" s="123"/>
      <c r="I109" s="118"/>
      <c r="J109" s="123"/>
      <c r="K109" s="118"/>
      <c r="L109" s="123"/>
      <c r="M109" s="118"/>
      <c r="N109" s="123"/>
      <c r="O109" s="118"/>
    </row>
    <row r="110" spans="1:15" ht="80.25" customHeight="1">
      <c r="A110" s="114" t="s">
        <v>267</v>
      </c>
      <c r="B110" s="650"/>
      <c r="C110" s="650"/>
      <c r="D110" s="650"/>
      <c r="E110" s="650"/>
      <c r="F110" s="650"/>
      <c r="G110" s="650"/>
      <c r="H110" s="650"/>
      <c r="I110" s="650"/>
      <c r="J110" s="338"/>
      <c r="K110" s="338"/>
      <c r="L110" s="338"/>
      <c r="M110" s="338"/>
      <c r="N110" s="650"/>
      <c r="O110" s="650"/>
    </row>
    <row r="111" spans="1:15" ht="80.25" customHeight="1">
      <c r="A111" s="114" t="s">
        <v>268</v>
      </c>
      <c r="B111" s="647"/>
      <c r="C111" s="648"/>
      <c r="D111" s="647"/>
      <c r="E111" s="648"/>
      <c r="F111" s="647"/>
      <c r="G111" s="648"/>
      <c r="H111" s="647"/>
      <c r="I111" s="648"/>
      <c r="J111" s="336"/>
      <c r="K111" s="337"/>
      <c r="L111" s="336"/>
      <c r="M111" s="337"/>
      <c r="N111" s="647"/>
      <c r="O111" s="648"/>
    </row>
    <row r="112" spans="1:15" ht="25.35" customHeight="1">
      <c r="A112" s="627" t="s">
        <v>207</v>
      </c>
      <c r="B112" s="171" t="s">
        <v>99</v>
      </c>
      <c r="C112" s="171" t="s">
        <v>240</v>
      </c>
      <c r="D112" s="171"/>
      <c r="E112" s="171"/>
      <c r="F112" s="171"/>
      <c r="G112" s="171"/>
      <c r="H112" s="171"/>
      <c r="I112" s="171"/>
      <c r="J112" s="171"/>
      <c r="K112" s="171"/>
      <c r="L112" s="171"/>
      <c r="M112" s="171"/>
      <c r="N112" s="171"/>
      <c r="O112" s="171"/>
    </row>
    <row r="113" spans="1:15" ht="25.35" customHeight="1">
      <c r="A113" s="628"/>
      <c r="B113" s="352">
        <f>100%/11</f>
        <v>9.0909090909090912E-2</v>
      </c>
      <c r="C113" s="315"/>
      <c r="D113" s="347"/>
      <c r="E113" s="315"/>
      <c r="F113" s="347"/>
      <c r="G113" s="316"/>
      <c r="H113" s="347"/>
      <c r="I113" s="316"/>
      <c r="J113" s="315"/>
      <c r="K113" s="316"/>
      <c r="L113" s="347"/>
      <c r="M113" s="316"/>
      <c r="N113" s="347"/>
      <c r="O113" s="316"/>
    </row>
    <row r="114" spans="1:15" ht="80.25" customHeight="1">
      <c r="A114" s="114" t="s">
        <v>267</v>
      </c>
      <c r="B114" s="651"/>
      <c r="C114" s="651"/>
      <c r="D114" s="651"/>
      <c r="E114" s="651"/>
      <c r="F114" s="651"/>
      <c r="G114" s="651"/>
      <c r="H114" s="651"/>
      <c r="I114" s="651"/>
      <c r="J114" s="652"/>
      <c r="K114" s="653"/>
      <c r="L114" s="652"/>
      <c r="M114" s="653"/>
      <c r="N114" s="651"/>
      <c r="O114" s="651"/>
    </row>
    <row r="115" spans="1:15" ht="80.25" customHeight="1">
      <c r="A115" s="114" t="s">
        <v>268</v>
      </c>
      <c r="B115" s="647"/>
      <c r="C115" s="648"/>
      <c r="D115" s="647"/>
      <c r="E115" s="648"/>
      <c r="F115" s="647"/>
      <c r="G115" s="648"/>
      <c r="H115" s="647"/>
      <c r="I115" s="648"/>
      <c r="J115" s="336"/>
      <c r="K115" s="337"/>
      <c r="L115" s="336"/>
      <c r="M115" s="337"/>
      <c r="N115" s="647"/>
      <c r="O115" s="648"/>
    </row>
    <row r="116" spans="1:15" ht="17.100000000000001">
      <c r="A116" s="115" t="s">
        <v>272</v>
      </c>
      <c r="B116" s="120">
        <f>(B69+B73+B77+B81+B85+B89+B93+B97+B101+B105+B109+B113)</f>
        <v>1.0000000000000002</v>
      </c>
      <c r="C116" s="120">
        <f t="shared" ref="C116" si="0">(C69+C73+C77+C81+C85+C89+C93+C97+C101+C105+C109+C113)</f>
        <v>0.27271818181818186</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J67:K67"/>
    <mergeCell ref="N111:O111"/>
    <mergeCell ref="N114:O114"/>
    <mergeCell ref="N115:O115"/>
    <mergeCell ref="N66:O66"/>
    <mergeCell ref="N67:O67"/>
    <mergeCell ref="N70:O70"/>
    <mergeCell ref="N71:O71"/>
    <mergeCell ref="N74:O74"/>
    <mergeCell ref="N75:O75"/>
    <mergeCell ref="N78:O78"/>
    <mergeCell ref="N79:O79"/>
    <mergeCell ref="N82:O82"/>
    <mergeCell ref="N83:O83"/>
    <mergeCell ref="N86:O86"/>
    <mergeCell ref="N87:O87"/>
    <mergeCell ref="N90:O90"/>
    <mergeCell ref="N91:O91"/>
    <mergeCell ref="N94:O94"/>
    <mergeCell ref="N95:O95"/>
    <mergeCell ref="N98:O98"/>
    <mergeCell ref="N99:O99"/>
    <mergeCell ref="N102:O102"/>
    <mergeCell ref="N103:O103"/>
    <mergeCell ref="N106:O106"/>
    <mergeCell ref="N107:O107"/>
    <mergeCell ref="N110:O110"/>
    <mergeCell ref="L114:M114"/>
    <mergeCell ref="J114:K114"/>
    <mergeCell ref="L66:M66"/>
    <mergeCell ref="L67:M67"/>
    <mergeCell ref="J66:K66"/>
    <mergeCell ref="B67:C67"/>
    <mergeCell ref="D67:E67"/>
    <mergeCell ref="F67:G67"/>
    <mergeCell ref="H67:I67"/>
    <mergeCell ref="B71:C71"/>
    <mergeCell ref="D71:E71"/>
    <mergeCell ref="F71:G71"/>
    <mergeCell ref="F74:G74"/>
    <mergeCell ref="H74:I74"/>
    <mergeCell ref="B74:C74"/>
    <mergeCell ref="D74:E74"/>
    <mergeCell ref="H75:I75"/>
    <mergeCell ref="H78:I78"/>
    <mergeCell ref="H71:I71"/>
    <mergeCell ref="D98:E98"/>
    <mergeCell ref="H114:I114"/>
    <mergeCell ref="A92:A93"/>
    <mergeCell ref="A96:A97"/>
    <mergeCell ref="A100:A101"/>
    <mergeCell ref="F51:G51"/>
    <mergeCell ref="B91:C91"/>
    <mergeCell ref="D91:E91"/>
    <mergeCell ref="F91:G91"/>
    <mergeCell ref="H91:I91"/>
    <mergeCell ref="B87:C87"/>
    <mergeCell ref="D87:E87"/>
    <mergeCell ref="F87:G87"/>
    <mergeCell ref="H87:I87"/>
    <mergeCell ref="B90:C90"/>
    <mergeCell ref="D90:E90"/>
    <mergeCell ref="F90:G90"/>
    <mergeCell ref="H90:I90"/>
    <mergeCell ref="B83:C83"/>
    <mergeCell ref="D83:E83"/>
    <mergeCell ref="F57:G57"/>
    <mergeCell ref="F55:G55"/>
    <mergeCell ref="F53:G53"/>
    <mergeCell ref="F83:G83"/>
    <mergeCell ref="H83:I83"/>
    <mergeCell ref="B86:C86"/>
    <mergeCell ref="A104:A105"/>
    <mergeCell ref="A108:A109"/>
    <mergeCell ref="A112:A113"/>
    <mergeCell ref="M6:O6"/>
    <mergeCell ref="M7:O7"/>
    <mergeCell ref="M8:O8"/>
    <mergeCell ref="A68:A69"/>
    <mergeCell ref="A72:A73"/>
    <mergeCell ref="A76:A77"/>
    <mergeCell ref="A80:A81"/>
    <mergeCell ref="A84:A85"/>
    <mergeCell ref="A88:A89"/>
    <mergeCell ref="A22:O22"/>
    <mergeCell ref="A65:I65"/>
    <mergeCell ref="F66:G66"/>
    <mergeCell ref="H66:I66"/>
    <mergeCell ref="B70:C70"/>
    <mergeCell ref="D70:E70"/>
    <mergeCell ref="F70:G70"/>
    <mergeCell ref="H70:I70"/>
    <mergeCell ref="H86:I86"/>
    <mergeCell ref="B79:C79"/>
    <mergeCell ref="D79:E79"/>
    <mergeCell ref="F79:G79"/>
    <mergeCell ref="M1:O1"/>
    <mergeCell ref="M2:O2"/>
    <mergeCell ref="M3:O3"/>
    <mergeCell ref="M4:O4"/>
    <mergeCell ref="B1:L1"/>
    <mergeCell ref="B2:L2"/>
    <mergeCell ref="B3:L3"/>
    <mergeCell ref="B4:L4"/>
    <mergeCell ref="A21:O21"/>
    <mergeCell ref="B11:O13"/>
    <mergeCell ref="B15:F15"/>
    <mergeCell ref="I15:O15"/>
    <mergeCell ref="K17:O17"/>
    <mergeCell ref="A1:A4"/>
    <mergeCell ref="J6:K8"/>
    <mergeCell ref="G15:H15"/>
    <mergeCell ref="G17:I17"/>
    <mergeCell ref="B17:E17"/>
    <mergeCell ref="C18:O18"/>
    <mergeCell ref="A11:A13"/>
    <mergeCell ref="A6:A8"/>
    <mergeCell ref="F50:G50"/>
    <mergeCell ref="F52:G52"/>
    <mergeCell ref="A33:I33"/>
    <mergeCell ref="B34:I34"/>
    <mergeCell ref="B37:C37"/>
    <mergeCell ref="D38:E38"/>
    <mergeCell ref="D39:E39"/>
    <mergeCell ref="F38:G38"/>
    <mergeCell ref="D42:E42"/>
    <mergeCell ref="D41:E41"/>
    <mergeCell ref="D43:E43"/>
    <mergeCell ref="D37:I37"/>
    <mergeCell ref="F41:G41"/>
    <mergeCell ref="F42:G42"/>
    <mergeCell ref="F43:G43"/>
    <mergeCell ref="D40:E40"/>
    <mergeCell ref="F40:G40"/>
    <mergeCell ref="A42:A43"/>
    <mergeCell ref="A35:A36"/>
    <mergeCell ref="G35:G36"/>
    <mergeCell ref="H35:I36"/>
    <mergeCell ref="A44:A45"/>
    <mergeCell ref="A46:A47"/>
    <mergeCell ref="A48:A49"/>
    <mergeCell ref="F39:G39"/>
    <mergeCell ref="F46:G46"/>
    <mergeCell ref="F47:G47"/>
    <mergeCell ref="F49:G49"/>
    <mergeCell ref="F48:G48"/>
    <mergeCell ref="D49:E49"/>
    <mergeCell ref="A38:A39"/>
    <mergeCell ref="A40:A41"/>
    <mergeCell ref="D45:E45"/>
    <mergeCell ref="F44:G44"/>
    <mergeCell ref="F45:G45"/>
    <mergeCell ref="D44:E44"/>
    <mergeCell ref="D46:E46"/>
    <mergeCell ref="D48:E48"/>
    <mergeCell ref="D47:E47"/>
    <mergeCell ref="A50:A51"/>
    <mergeCell ref="A52:A53"/>
    <mergeCell ref="A54:A55"/>
    <mergeCell ref="A56:A57"/>
    <mergeCell ref="A58:A59"/>
    <mergeCell ref="A60:A61"/>
    <mergeCell ref="D50:E50"/>
    <mergeCell ref="D57:E57"/>
    <mergeCell ref="D59:E59"/>
    <mergeCell ref="D61:E61"/>
    <mergeCell ref="D58:E58"/>
    <mergeCell ref="D52:E52"/>
    <mergeCell ref="D54:E54"/>
    <mergeCell ref="D60:E60"/>
    <mergeCell ref="D53:E53"/>
    <mergeCell ref="F54:G54"/>
    <mergeCell ref="D56:E56"/>
    <mergeCell ref="F56:G56"/>
    <mergeCell ref="D51:E51"/>
    <mergeCell ref="D55:E55"/>
    <mergeCell ref="F61:G61"/>
    <mergeCell ref="F59:G59"/>
    <mergeCell ref="B103:C103"/>
    <mergeCell ref="D103:E103"/>
    <mergeCell ref="F103:G103"/>
    <mergeCell ref="B75:C75"/>
    <mergeCell ref="D75:E75"/>
    <mergeCell ref="F75:G75"/>
    <mergeCell ref="B78:C78"/>
    <mergeCell ref="D78:E78"/>
    <mergeCell ref="F78:G78"/>
    <mergeCell ref="F98:G98"/>
    <mergeCell ref="B66:C66"/>
    <mergeCell ref="D66:E66"/>
    <mergeCell ref="F58:G58"/>
    <mergeCell ref="F60:G60"/>
    <mergeCell ref="D86:E86"/>
    <mergeCell ref="F86:G86"/>
    <mergeCell ref="H103:I103"/>
    <mergeCell ref="B94:C94"/>
    <mergeCell ref="D94:E94"/>
    <mergeCell ref="F94:G94"/>
    <mergeCell ref="H79:I79"/>
    <mergeCell ref="B82:C82"/>
    <mergeCell ref="D82:E82"/>
    <mergeCell ref="F82:G82"/>
    <mergeCell ref="H82:I82"/>
    <mergeCell ref="H94:I94"/>
    <mergeCell ref="B95:C95"/>
    <mergeCell ref="D95:E95"/>
    <mergeCell ref="B99:C99"/>
    <mergeCell ref="D99:E99"/>
    <mergeCell ref="F99:G99"/>
    <mergeCell ref="H99:I99"/>
    <mergeCell ref="B102:C102"/>
    <mergeCell ref="D102:E102"/>
    <mergeCell ref="F102:G102"/>
    <mergeCell ref="H102:I102"/>
    <mergeCell ref="F95:G95"/>
    <mergeCell ref="H95:I95"/>
    <mergeCell ref="B98:C98"/>
    <mergeCell ref="H98:I98"/>
    <mergeCell ref="B115:C115"/>
    <mergeCell ref="D115:E115"/>
    <mergeCell ref="F115:G115"/>
    <mergeCell ref="H115:I115"/>
    <mergeCell ref="B106:C106"/>
    <mergeCell ref="D106:E106"/>
    <mergeCell ref="F106:G106"/>
    <mergeCell ref="H106:I106"/>
    <mergeCell ref="B107:C107"/>
    <mergeCell ref="D107:E107"/>
    <mergeCell ref="F107:G107"/>
    <mergeCell ref="H107:I107"/>
    <mergeCell ref="B110:C110"/>
    <mergeCell ref="D110:E110"/>
    <mergeCell ref="F110:G110"/>
    <mergeCell ref="H110:I110"/>
    <mergeCell ref="B111:C111"/>
    <mergeCell ref="D111:E111"/>
    <mergeCell ref="F111:G111"/>
    <mergeCell ref="H111:I111"/>
    <mergeCell ref="B114:C114"/>
    <mergeCell ref="D114:E114"/>
    <mergeCell ref="F114:G114"/>
  </mergeCells>
  <phoneticPr fontId="50" type="noConversion"/>
  <hyperlinks>
    <hyperlink ref="B75:C75" r:id="rId1" display="https://secretariadistritald.sharepoint.com/:f:/s/ADMINISTRATIVA/EnopOPq0T15Hhf9jHsr_wOoBBR-JilucdghyOj5rHbIZKg?e=sEotYz" xr:uid="{C7B518A1-C0EE-4885-BA12-ECFFD7F7822F}"/>
    <hyperlink ref="B79:C79" r:id="rId2" display="https://secretariadistritald-my.sharepoint.com/:f:/g/personal/mcgranados_sdmujer_gov_co/Eth4S311CjJDib4m0Y8QrrMB4vNQCpxvM81Yge8kCT_FmA?e=3fOoWa" xr:uid="{A8B4005D-AF62-4DD4-B92E-5A4DDEE34A6D}"/>
    <hyperlink ref="B83:C83" r:id="rId3" display="https://secretariadistritald-my.sharepoint.com/:f:/g/personal/mcgranados_sdmujer_gov_co/EhdQDNbQuvhJloDIZTJKsM0BkWftnbhAnnJQvQbjrqGCSg?e=st5bAL" xr:uid="{3116F3EE-B8BC-4A55-9B17-1CD922B2A293}"/>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73DB0EB-ABC7-4FC5-ADE4-B2ADA3B0391D}">
          <x14:formula1>
            <xm:f>Listas!$B$2:$B$4</xm:f>
          </x14:formula1>
          <xm:sqref>H35:I36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B4DA3-2C6A-4C03-BBF8-15F6346B101A}">
  <sheetPr>
    <tabColor theme="7" tint="0.39997558519241921"/>
    <pageSetUpPr fitToPage="1"/>
  </sheetPr>
  <dimension ref="A1:L27"/>
  <sheetViews>
    <sheetView topLeftCell="K8"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86</v>
      </c>
      <c r="E8" s="672"/>
      <c r="F8" s="672"/>
      <c r="G8" s="672"/>
      <c r="H8" s="673"/>
      <c r="I8" s="667" t="s">
        <v>280</v>
      </c>
      <c r="J8" s="670"/>
      <c r="K8" s="671" t="s">
        <v>81</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ACTIVIDAD_2!K17</f>
        <v>Lograr al menos 92 puntos del índice de Gestión Pública Distrital.</v>
      </c>
      <c r="F10" s="678"/>
      <c r="G10" s="678"/>
      <c r="H10" s="678"/>
      <c r="I10" s="678"/>
      <c r="J10" s="678"/>
      <c r="K10" s="678"/>
      <c r="L10" s="678"/>
    </row>
    <row r="11" spans="1:12" ht="34.5" customHeight="1">
      <c r="A11" s="679" t="s">
        <v>282</v>
      </c>
      <c r="B11" s="680"/>
      <c r="C11" s="680"/>
      <c r="D11" s="669"/>
      <c r="E11" s="681" t="str">
        <f>ACTIVIDAD_2!I15</f>
        <v>Porcentaje de implementación de la Política de Gestión Documental institucional.</v>
      </c>
      <c r="F11" s="682"/>
      <c r="G11" s="682"/>
      <c r="H11" s="682"/>
      <c r="I11" s="682"/>
      <c r="J11" s="682"/>
      <c r="K11" s="682"/>
      <c r="L11" s="683"/>
    </row>
    <row r="12" spans="1:12" ht="47.25" customHeight="1">
      <c r="A12" s="667" t="s">
        <v>283</v>
      </c>
      <c r="B12" s="668"/>
      <c r="C12" s="668"/>
      <c r="D12" s="670"/>
      <c r="E12" s="684" t="s">
        <v>334</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f>+ACTIVIDAD_2!C36</f>
        <v>0.91</v>
      </c>
      <c r="E16" s="688"/>
      <c r="F16" s="688"/>
      <c r="G16" s="688"/>
      <c r="H16" s="689"/>
      <c r="I16" s="667" t="s">
        <v>235</v>
      </c>
      <c r="J16" s="670"/>
      <c r="K16" s="671" t="s">
        <v>33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335</v>
      </c>
      <c r="D19" s="672"/>
      <c r="E19" s="672"/>
      <c r="F19" s="672"/>
      <c r="G19" s="673"/>
      <c r="H19" s="671" t="s">
        <v>336</v>
      </c>
      <c r="I19" s="673"/>
      <c r="J19" s="691" t="s">
        <v>22</v>
      </c>
      <c r="K19" s="692"/>
      <c r="L19" s="304" t="s">
        <v>300</v>
      </c>
    </row>
    <row r="20" spans="1:12" ht="62.25" customHeight="1">
      <c r="A20" s="303">
        <v>2</v>
      </c>
      <c r="B20" s="304" t="s">
        <v>298</v>
      </c>
      <c r="C20" s="671" t="s">
        <v>337</v>
      </c>
      <c r="D20" s="672"/>
      <c r="E20" s="672"/>
      <c r="F20" s="672"/>
      <c r="G20" s="673"/>
      <c r="H20" s="671" t="s">
        <v>338</v>
      </c>
      <c r="I20" s="673"/>
      <c r="J20" s="691" t="s">
        <v>22</v>
      </c>
      <c r="K20" s="692"/>
      <c r="L20" s="304" t="s">
        <v>339</v>
      </c>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340</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f>ACTIVIDAD_2!B36</f>
        <v>0.90500000000000003</v>
      </c>
      <c r="E24" s="672"/>
      <c r="F24" s="677" t="s">
        <v>306</v>
      </c>
      <c r="G24" s="677"/>
      <c r="H24" s="318">
        <v>2024</v>
      </c>
      <c r="I24" s="677" t="s">
        <v>307</v>
      </c>
      <c r="J24" s="677"/>
      <c r="K24" s="695" t="s">
        <v>341</v>
      </c>
      <c r="L24" s="695"/>
    </row>
    <row r="25" spans="1:12" ht="26.25" customHeight="1">
      <c r="A25" s="667" t="s">
        <v>309</v>
      </c>
      <c r="B25" s="668"/>
      <c r="C25" s="670"/>
      <c r="D25" s="671" t="s">
        <v>310</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5:C25"/>
    <mergeCell ref="D25:L25"/>
    <mergeCell ref="A26:C26"/>
    <mergeCell ref="D26:L26"/>
    <mergeCell ref="A27:C27"/>
    <mergeCell ref="D27:L27"/>
    <mergeCell ref="B21:K21"/>
    <mergeCell ref="B22:K22"/>
    <mergeCell ref="A23:L23"/>
    <mergeCell ref="A24:C24"/>
    <mergeCell ref="D24:E24"/>
    <mergeCell ref="F24:G24"/>
    <mergeCell ref="I24:J24"/>
    <mergeCell ref="K24:L24"/>
    <mergeCell ref="C20:G20"/>
    <mergeCell ref="H20:I20"/>
    <mergeCell ref="J20:K20"/>
    <mergeCell ref="C18:G18"/>
    <mergeCell ref="H18:I18"/>
    <mergeCell ref="J18:K18"/>
    <mergeCell ref="C19:G19"/>
    <mergeCell ref="H19:I19"/>
    <mergeCell ref="J19:K19"/>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5DBB4558-374E-4AE0-B362-418CE154544A}">
          <x14:formula1>
            <xm:f>Datos!$K$2:$K$3</xm:f>
          </x14:formula1>
          <xm:sqref>J19:K20</xm:sqref>
        </x14:dataValidation>
        <x14:dataValidation type="list" allowBlank="1" showInputMessage="1" showErrorMessage="1" xr:uid="{5D92F263-19BF-4B6E-9F63-12025280D0D9}">
          <x14:formula1>
            <xm:f>Datos!$K$2:$K$4</xm:f>
          </x14:formula1>
          <xm:sqref>L22</xm:sqref>
        </x14:dataValidation>
        <x14:dataValidation type="list" allowBlank="1" showInputMessage="1" showErrorMessage="1" xr:uid="{AD25D0CE-4BFC-4CAC-8324-A8E7DB999454}">
          <x14:formula1>
            <xm:f>Datos!$J$2:$J$5</xm:f>
          </x14:formula1>
          <xm:sqref>K16:L16</xm:sqref>
        </x14:dataValidation>
        <x14:dataValidation type="list" allowBlank="1" showInputMessage="1" showErrorMessage="1" xr:uid="{6BB12025-CE4F-43C0-AA96-FD24DB7F143F}">
          <x14:formula1>
            <xm:f>Datos!$I$2:$I$7</xm:f>
          </x14:formula1>
          <xm:sqref>K15:L15</xm:sqref>
        </x14:dataValidation>
        <x14:dataValidation type="list" allowBlank="1" showInputMessage="1" showErrorMessage="1" xr:uid="{595511AD-8024-4F12-8377-0B8653F2A5D8}">
          <x14:formula1>
            <xm:f>Datos!$H$2:$H$3</xm:f>
          </x14:formula1>
          <xm:sqref>D15:H15</xm:sqref>
        </x14:dataValidation>
        <x14:dataValidation type="list" allowBlank="1" showInputMessage="1" showErrorMessage="1" xr:uid="{998234FC-3153-4381-9E6E-5FAF12518437}">
          <x14:formula1>
            <xm:f>Datos!$G$2:$G$8</xm:f>
          </x14:formula1>
          <xm:sqref>K13:L13</xm:sqref>
        </x14:dataValidation>
        <x14:dataValidation type="list" allowBlank="1" showInputMessage="1" showErrorMessage="1" xr:uid="{BC673D96-79EA-4459-93FD-90B8CA627D46}">
          <x14:formula1>
            <xm:f>Datos!$F$2:$F$18</xm:f>
          </x14:formula1>
          <xm:sqref>K8:L8</xm:sqref>
        </x14:dataValidation>
        <x14:dataValidation type="list" allowBlank="1" showInputMessage="1" showErrorMessage="1" xr:uid="{8115BE2B-C121-4B98-8A33-D99E4521893B}">
          <x14:formula1>
            <xm:f>Datos!$E$2:$E$23</xm:f>
          </x14:formula1>
          <xm:sqref>D8:H8</xm:sqref>
        </x14:dataValidation>
        <x14:dataValidation type="list" allowBlank="1" showInputMessage="1" showErrorMessage="1" xr:uid="{2A605BCF-418C-4E75-B63D-63D1BB781C35}">
          <x14:formula1>
            <xm:f>Datos!$D$2:$D$7</xm:f>
          </x14:formula1>
          <xm:sqref>K7:L7</xm:sqref>
        </x14:dataValidation>
        <x14:dataValidation type="list" allowBlank="1" showInputMessage="1" showErrorMessage="1" xr:uid="{ADCCD00D-97F4-4024-977E-1A3E0136F798}">
          <x14:formula1>
            <xm:f>Datos!$C$2:$C$3</xm:f>
          </x14:formula1>
          <xm:sqref>D7:H7</xm:sqref>
        </x14:dataValidation>
        <x14:dataValidation type="list" allowBlank="1" showInputMessage="1" showErrorMessage="1" xr:uid="{E6DA2F02-DE29-41E4-A93D-7CE16968E7D6}">
          <x14:formula1>
            <xm:f>Datos!$B$2:$B$6</xm:f>
          </x14:formula1>
          <xm:sqref>K6:L6</xm:sqref>
        </x14:dataValidation>
        <x14:dataValidation type="list" allowBlank="1" showInputMessage="1" showErrorMessage="1" xr:uid="{80DDF6E5-17DF-4F45-B0F1-5646EEC38B44}">
          <x14:formula1>
            <xm:f>Datos!$A$2:$A$5</xm:f>
          </x14:formula1>
          <xm:sqref>D6:H6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0D3D-42B2-1C4D-BA43-063FAE961ECA}">
  <sheetPr>
    <tabColor theme="7" tint="0.39997558519241921"/>
    <pageSetUpPr fitToPage="1"/>
  </sheetPr>
  <dimension ref="A1:L27"/>
  <sheetViews>
    <sheetView zoomScale="120" zoomScaleNormal="120" workbookViewId="0">
      <selection activeCell="K8" sqref="K8:L8"/>
    </sheetView>
  </sheetViews>
  <sheetFormatPr defaultColWidth="8.7109375" defaultRowHeight="12.95"/>
  <cols>
    <col min="1" max="1" width="3.28515625" style="302" customWidth="1"/>
    <col min="2" max="2" width="9.28515625" style="302" customWidth="1"/>
    <col min="3" max="3" width="5.7109375" style="302" customWidth="1"/>
    <col min="4" max="4" width="6.7109375" style="302" customWidth="1"/>
    <col min="5" max="5" width="5.7109375" style="302" customWidth="1"/>
    <col min="6" max="6" width="10.28515625" style="302" customWidth="1"/>
    <col min="7" max="7" width="2.140625" style="302" customWidth="1"/>
    <col min="8" max="8" width="18.7109375" style="302" customWidth="1"/>
    <col min="9" max="9" width="12.7109375" style="302" customWidth="1"/>
    <col min="10" max="10" width="6.7109375" style="302" customWidth="1"/>
    <col min="11" max="11" width="18.7109375" style="302" customWidth="1"/>
    <col min="12" max="12" width="25.7109375" style="302" customWidth="1"/>
    <col min="13" max="16384" width="8.7109375" style="302"/>
  </cols>
  <sheetData>
    <row r="1" spans="1:12" ht="18.75" customHeight="1">
      <c r="A1" s="654"/>
      <c r="B1" s="655"/>
      <c r="C1" s="655"/>
      <c r="D1" s="655"/>
      <c r="E1" s="656"/>
      <c r="F1" s="663" t="s">
        <v>273</v>
      </c>
      <c r="G1" s="664"/>
      <c r="H1" s="664"/>
      <c r="I1" s="664"/>
      <c r="J1" s="664"/>
      <c r="K1" s="664"/>
      <c r="L1" s="301"/>
    </row>
    <row r="2" spans="1:12" ht="18.75" customHeight="1">
      <c r="A2" s="657"/>
      <c r="B2" s="658"/>
      <c r="C2" s="658"/>
      <c r="D2" s="658"/>
      <c r="E2" s="659"/>
      <c r="F2" s="665"/>
      <c r="G2" s="666"/>
      <c r="H2" s="666"/>
      <c r="I2" s="666"/>
      <c r="J2" s="666"/>
      <c r="K2" s="666"/>
      <c r="L2" s="301"/>
    </row>
    <row r="3" spans="1:12" ht="18.75" customHeight="1">
      <c r="A3" s="657"/>
      <c r="B3" s="658"/>
      <c r="C3" s="658"/>
      <c r="D3" s="658"/>
      <c r="E3" s="659"/>
      <c r="F3" s="663" t="s">
        <v>274</v>
      </c>
      <c r="G3" s="664"/>
      <c r="H3" s="664"/>
      <c r="I3" s="664"/>
      <c r="J3" s="664"/>
      <c r="K3" s="664"/>
      <c r="L3" s="301"/>
    </row>
    <row r="4" spans="1:12" ht="18.75" customHeight="1">
      <c r="A4" s="660"/>
      <c r="B4" s="661"/>
      <c r="C4" s="661"/>
      <c r="D4" s="661"/>
      <c r="E4" s="662"/>
      <c r="F4" s="665"/>
      <c r="G4" s="666"/>
      <c r="H4" s="666"/>
      <c r="I4" s="666"/>
      <c r="J4" s="666"/>
      <c r="K4" s="666"/>
      <c r="L4" s="301"/>
    </row>
    <row r="5" spans="1:12" ht="15.75" customHeight="1">
      <c r="A5" s="667" t="s">
        <v>275</v>
      </c>
      <c r="B5" s="668"/>
      <c r="C5" s="668"/>
      <c r="D5" s="668"/>
      <c r="E5" s="668"/>
      <c r="F5" s="668"/>
      <c r="G5" s="668"/>
      <c r="H5" s="668"/>
      <c r="I5" s="668"/>
      <c r="J5" s="668"/>
      <c r="K5" s="668"/>
      <c r="L5" s="669"/>
    </row>
    <row r="6" spans="1:12" ht="23.25" customHeight="1">
      <c r="A6" s="667" t="s">
        <v>276</v>
      </c>
      <c r="B6" s="668"/>
      <c r="C6" s="670"/>
      <c r="D6" s="671" t="s">
        <v>12</v>
      </c>
      <c r="E6" s="672"/>
      <c r="F6" s="672"/>
      <c r="G6" s="672"/>
      <c r="H6" s="673"/>
      <c r="I6" s="667" t="s">
        <v>277</v>
      </c>
      <c r="J6" s="670"/>
      <c r="K6" s="671" t="s">
        <v>37</v>
      </c>
      <c r="L6" s="673"/>
    </row>
    <row r="7" spans="1:12" ht="17.850000000000001" customHeight="1">
      <c r="A7" s="667" t="s">
        <v>278</v>
      </c>
      <c r="B7" s="668"/>
      <c r="C7" s="670"/>
      <c r="D7" s="671" t="s">
        <v>26</v>
      </c>
      <c r="E7" s="672"/>
      <c r="F7" s="672"/>
      <c r="G7" s="672"/>
      <c r="H7" s="673"/>
      <c r="I7" s="667" t="s">
        <v>98</v>
      </c>
      <c r="J7" s="670"/>
      <c r="K7" s="671" t="s">
        <v>15</v>
      </c>
      <c r="L7" s="673"/>
    </row>
    <row r="8" spans="1:12" ht="35.85" customHeight="1">
      <c r="A8" s="667" t="s">
        <v>279</v>
      </c>
      <c r="B8" s="668"/>
      <c r="C8" s="670"/>
      <c r="D8" s="671" t="s">
        <v>28</v>
      </c>
      <c r="E8" s="672"/>
      <c r="F8" s="672"/>
      <c r="G8" s="672"/>
      <c r="H8" s="673"/>
      <c r="I8" s="667" t="s">
        <v>280</v>
      </c>
      <c r="J8" s="670"/>
      <c r="K8" s="671" t="s">
        <v>29</v>
      </c>
      <c r="L8" s="673"/>
    </row>
    <row r="9" spans="1:12" ht="15.75" customHeight="1">
      <c r="A9" s="674" t="s">
        <v>281</v>
      </c>
      <c r="B9" s="675"/>
      <c r="C9" s="675"/>
      <c r="D9" s="675"/>
      <c r="E9" s="675"/>
      <c r="F9" s="675"/>
      <c r="G9" s="675"/>
      <c r="H9" s="675"/>
      <c r="I9" s="675"/>
      <c r="J9" s="675"/>
      <c r="K9" s="675"/>
      <c r="L9" s="676"/>
    </row>
    <row r="10" spans="1:12" ht="41.25" customHeight="1">
      <c r="A10" s="677" t="s">
        <v>219</v>
      </c>
      <c r="B10" s="677"/>
      <c r="C10" s="677"/>
      <c r="D10" s="677"/>
      <c r="E10" s="678" t="str">
        <f>ACTIVIDAD_2!K17</f>
        <v>Lograr al menos 92 puntos del índice de Gestión Pública Distrital.</v>
      </c>
      <c r="F10" s="678"/>
      <c r="G10" s="678"/>
      <c r="H10" s="678"/>
      <c r="I10" s="678"/>
      <c r="J10" s="678"/>
      <c r="K10" s="678"/>
      <c r="L10" s="678"/>
    </row>
    <row r="11" spans="1:12" ht="34.5" customHeight="1">
      <c r="A11" s="679" t="s">
        <v>282</v>
      </c>
      <c r="B11" s="680"/>
      <c r="C11" s="680"/>
      <c r="D11" s="669"/>
      <c r="E11" s="681" t="s">
        <v>342</v>
      </c>
      <c r="F11" s="682"/>
      <c r="G11" s="682"/>
      <c r="H11" s="682"/>
      <c r="I11" s="682"/>
      <c r="J11" s="682"/>
      <c r="K11" s="682"/>
      <c r="L11" s="683"/>
    </row>
    <row r="12" spans="1:12" ht="47.25" customHeight="1">
      <c r="A12" s="667" t="s">
        <v>283</v>
      </c>
      <c r="B12" s="668"/>
      <c r="C12" s="668"/>
      <c r="D12" s="670"/>
      <c r="E12" s="684" t="s">
        <v>343</v>
      </c>
      <c r="F12" s="685"/>
      <c r="G12" s="685"/>
      <c r="H12" s="685"/>
      <c r="I12" s="685"/>
      <c r="J12" s="685"/>
      <c r="K12" s="685"/>
      <c r="L12" s="686"/>
    </row>
    <row r="13" spans="1:12" ht="28.5" customHeight="1">
      <c r="A13" s="667" t="s">
        <v>285</v>
      </c>
      <c r="B13" s="668"/>
      <c r="C13" s="670"/>
      <c r="D13" s="671"/>
      <c r="E13" s="672"/>
      <c r="F13" s="672"/>
      <c r="G13" s="672"/>
      <c r="H13" s="673"/>
      <c r="I13" s="667" t="s">
        <v>286</v>
      </c>
      <c r="J13" s="670"/>
      <c r="K13" s="671" t="s">
        <v>49</v>
      </c>
      <c r="L13" s="673"/>
    </row>
    <row r="14" spans="1:12" ht="15.75" customHeight="1">
      <c r="A14" s="667" t="s">
        <v>287</v>
      </c>
      <c r="B14" s="668"/>
      <c r="C14" s="668"/>
      <c r="D14" s="668"/>
      <c r="E14" s="668"/>
      <c r="F14" s="668"/>
      <c r="G14" s="668"/>
      <c r="H14" s="668"/>
      <c r="I14" s="668"/>
      <c r="J14" s="668"/>
      <c r="K14" s="668"/>
      <c r="L14" s="669"/>
    </row>
    <row r="15" spans="1:12" ht="25.5" customHeight="1">
      <c r="A15" s="667" t="s">
        <v>288</v>
      </c>
      <c r="B15" s="668"/>
      <c r="C15" s="670"/>
      <c r="D15" s="671" t="s">
        <v>19</v>
      </c>
      <c r="E15" s="672"/>
      <c r="F15" s="672"/>
      <c r="G15" s="672"/>
      <c r="H15" s="673"/>
      <c r="I15" s="667" t="s">
        <v>289</v>
      </c>
      <c r="J15" s="670"/>
      <c r="K15" s="671" t="s">
        <v>20</v>
      </c>
      <c r="L15" s="673"/>
    </row>
    <row r="16" spans="1:12" ht="25.5" customHeight="1">
      <c r="A16" s="667" t="s">
        <v>290</v>
      </c>
      <c r="B16" s="668"/>
      <c r="C16" s="670"/>
      <c r="D16" s="687">
        <v>1</v>
      </c>
      <c r="E16" s="688"/>
      <c r="F16" s="688"/>
      <c r="G16" s="688"/>
      <c r="H16" s="689"/>
      <c r="I16" s="667" t="s">
        <v>235</v>
      </c>
      <c r="J16" s="670"/>
      <c r="K16" s="671" t="s">
        <v>23</v>
      </c>
      <c r="L16" s="673"/>
    </row>
    <row r="17" spans="1:12" ht="27.6" customHeight="1">
      <c r="A17" s="667" t="s">
        <v>291</v>
      </c>
      <c r="B17" s="668"/>
      <c r="C17" s="670"/>
      <c r="D17" s="671"/>
      <c r="E17" s="672"/>
      <c r="F17" s="672"/>
      <c r="G17" s="672"/>
      <c r="H17" s="672"/>
      <c r="I17" s="672"/>
      <c r="J17" s="672"/>
      <c r="K17" s="672"/>
      <c r="L17" s="673"/>
    </row>
    <row r="18" spans="1:12" ht="12" customHeight="1">
      <c r="A18" s="309" t="s">
        <v>292</v>
      </c>
      <c r="B18" s="309" t="s">
        <v>293</v>
      </c>
      <c r="C18" s="667" t="s">
        <v>294</v>
      </c>
      <c r="D18" s="668"/>
      <c r="E18" s="668"/>
      <c r="F18" s="668"/>
      <c r="G18" s="670"/>
      <c r="H18" s="667" t="s">
        <v>295</v>
      </c>
      <c r="I18" s="670"/>
      <c r="J18" s="667" t="s">
        <v>296</v>
      </c>
      <c r="K18" s="670"/>
      <c r="L18" s="309" t="s">
        <v>297</v>
      </c>
    </row>
    <row r="19" spans="1:12" ht="63.75" customHeight="1">
      <c r="A19" s="303">
        <v>1</v>
      </c>
      <c r="B19" s="304" t="s">
        <v>298</v>
      </c>
      <c r="C19" s="671" t="s">
        <v>342</v>
      </c>
      <c r="D19" s="672"/>
      <c r="E19" s="672"/>
      <c r="F19" s="672"/>
      <c r="G19" s="673"/>
      <c r="H19" s="671" t="s">
        <v>342</v>
      </c>
      <c r="I19" s="673"/>
      <c r="J19" s="691" t="s">
        <v>34</v>
      </c>
      <c r="K19" s="692"/>
      <c r="L19" s="304" t="s">
        <v>344</v>
      </c>
    </row>
    <row r="20" spans="1:12" ht="62.25" customHeight="1">
      <c r="A20" s="303"/>
      <c r="B20" s="304"/>
      <c r="C20" s="671"/>
      <c r="D20" s="672"/>
      <c r="E20" s="672"/>
      <c r="F20" s="672"/>
      <c r="G20" s="673"/>
      <c r="H20" s="671"/>
      <c r="I20" s="673"/>
      <c r="J20" s="691"/>
      <c r="K20" s="692"/>
      <c r="L20" s="304"/>
    </row>
    <row r="21" spans="1:12" ht="25.5" customHeight="1">
      <c r="A21" s="309" t="s">
        <v>292</v>
      </c>
      <c r="B21" s="667" t="s">
        <v>301</v>
      </c>
      <c r="C21" s="668"/>
      <c r="D21" s="668"/>
      <c r="E21" s="668"/>
      <c r="F21" s="668"/>
      <c r="G21" s="668"/>
      <c r="H21" s="668"/>
      <c r="I21" s="668"/>
      <c r="J21" s="668"/>
      <c r="K21" s="670"/>
      <c r="L21" s="309" t="s">
        <v>302</v>
      </c>
    </row>
    <row r="22" spans="1:12" ht="28.35" customHeight="1">
      <c r="A22" s="303">
        <v>1</v>
      </c>
      <c r="B22" s="671" t="s">
        <v>345</v>
      </c>
      <c r="C22" s="672"/>
      <c r="D22" s="672"/>
      <c r="E22" s="672"/>
      <c r="F22" s="672"/>
      <c r="G22" s="672"/>
      <c r="H22" s="672"/>
      <c r="I22" s="672"/>
      <c r="J22" s="672"/>
      <c r="K22" s="673"/>
      <c r="L22" s="304" t="s">
        <v>34</v>
      </c>
    </row>
    <row r="23" spans="1:12" ht="15.75" customHeight="1">
      <c r="A23" s="667" t="s">
        <v>304</v>
      </c>
      <c r="B23" s="668"/>
      <c r="C23" s="668"/>
      <c r="D23" s="668"/>
      <c r="E23" s="668"/>
      <c r="F23" s="675"/>
      <c r="G23" s="675"/>
      <c r="H23" s="668"/>
      <c r="I23" s="675"/>
      <c r="J23" s="675"/>
      <c r="K23" s="675"/>
      <c r="L23" s="690"/>
    </row>
    <row r="24" spans="1:12" ht="26.25" customHeight="1">
      <c r="A24" s="667" t="s">
        <v>305</v>
      </c>
      <c r="B24" s="668"/>
      <c r="C24" s="670"/>
      <c r="D24" s="694">
        <v>1</v>
      </c>
      <c r="E24" s="672"/>
      <c r="F24" s="677" t="s">
        <v>306</v>
      </c>
      <c r="G24" s="677"/>
      <c r="H24" s="318">
        <v>2024</v>
      </c>
      <c r="I24" s="677" t="s">
        <v>307</v>
      </c>
      <c r="J24" s="677"/>
      <c r="K24" s="695" t="s">
        <v>346</v>
      </c>
      <c r="L24" s="695"/>
    </row>
    <row r="25" spans="1:12" ht="26.25" customHeight="1">
      <c r="A25" s="667" t="s">
        <v>309</v>
      </c>
      <c r="B25" s="668"/>
      <c r="C25" s="670"/>
      <c r="D25" s="671" t="s">
        <v>310</v>
      </c>
      <c r="E25" s="672"/>
      <c r="F25" s="696"/>
      <c r="G25" s="696"/>
      <c r="H25" s="672"/>
      <c r="I25" s="696"/>
      <c r="J25" s="696"/>
      <c r="K25" s="696"/>
      <c r="L25" s="697"/>
    </row>
    <row r="26" spans="1:12" ht="45.75" customHeight="1">
      <c r="A26" s="667" t="s">
        <v>311</v>
      </c>
      <c r="B26" s="668"/>
      <c r="C26" s="670"/>
      <c r="D26" s="691"/>
      <c r="E26" s="693"/>
      <c r="F26" s="693"/>
      <c r="G26" s="693"/>
      <c r="H26" s="693"/>
      <c r="I26" s="693"/>
      <c r="J26" s="693"/>
      <c r="K26" s="693"/>
      <c r="L26" s="692"/>
    </row>
    <row r="27" spans="1:12" ht="17.850000000000001" customHeight="1">
      <c r="A27" s="667" t="s">
        <v>312</v>
      </c>
      <c r="B27" s="668"/>
      <c r="C27" s="670"/>
      <c r="D27" s="671"/>
      <c r="E27" s="672"/>
      <c r="F27" s="672"/>
      <c r="G27" s="672"/>
      <c r="H27" s="672"/>
      <c r="I27" s="672"/>
      <c r="J27" s="672"/>
      <c r="K27" s="672"/>
      <c r="L27" s="673"/>
    </row>
  </sheetData>
  <mergeCells count="61">
    <mergeCell ref="A26:C26"/>
    <mergeCell ref="D26:L26"/>
    <mergeCell ref="A27:C27"/>
    <mergeCell ref="D27:L27"/>
    <mergeCell ref="A24:C24"/>
    <mergeCell ref="D24:E24"/>
    <mergeCell ref="F24:G24"/>
    <mergeCell ref="I24:J24"/>
    <mergeCell ref="K24:L24"/>
    <mergeCell ref="A25:C25"/>
    <mergeCell ref="D25:L25"/>
    <mergeCell ref="A23:L23"/>
    <mergeCell ref="C18:G18"/>
    <mergeCell ref="H18:I18"/>
    <mergeCell ref="J18:K18"/>
    <mergeCell ref="C19:G19"/>
    <mergeCell ref="H19:I19"/>
    <mergeCell ref="J19:K19"/>
    <mergeCell ref="C20:G20"/>
    <mergeCell ref="H20:I20"/>
    <mergeCell ref="J20:K20"/>
    <mergeCell ref="B21:K21"/>
    <mergeCell ref="B22:K22"/>
    <mergeCell ref="A16:C16"/>
    <mergeCell ref="D16:H16"/>
    <mergeCell ref="I16:J16"/>
    <mergeCell ref="K16:L16"/>
    <mergeCell ref="A17:C17"/>
    <mergeCell ref="D17:L17"/>
    <mergeCell ref="A15:C15"/>
    <mergeCell ref="D15:H15"/>
    <mergeCell ref="I15:J15"/>
    <mergeCell ref="K15:L15"/>
    <mergeCell ref="A9:L9"/>
    <mergeCell ref="A10:D10"/>
    <mergeCell ref="E10:L10"/>
    <mergeCell ref="A11:D11"/>
    <mergeCell ref="E11:L11"/>
    <mergeCell ref="A12:D12"/>
    <mergeCell ref="E12:L12"/>
    <mergeCell ref="A13:C13"/>
    <mergeCell ref="D13:H13"/>
    <mergeCell ref="I13:J13"/>
    <mergeCell ref="K13:L13"/>
    <mergeCell ref="A14:L14"/>
    <mergeCell ref="A7:C7"/>
    <mergeCell ref="D7:H7"/>
    <mergeCell ref="I7:J7"/>
    <mergeCell ref="K7:L7"/>
    <mergeCell ref="A8:C8"/>
    <mergeCell ref="D8:H8"/>
    <mergeCell ref="I8:J8"/>
    <mergeCell ref="K8:L8"/>
    <mergeCell ref="A1:E4"/>
    <mergeCell ref="F1:K2"/>
    <mergeCell ref="F3:K4"/>
    <mergeCell ref="A5:L5"/>
    <mergeCell ref="A6:C6"/>
    <mergeCell ref="D6:H6"/>
    <mergeCell ref="I6:J6"/>
    <mergeCell ref="K6:L6"/>
  </mergeCells>
  <pageMargins left="0.7" right="0.7" top="0.75" bottom="0.75" header="0.3" footer="0.3"/>
  <pageSetup scale="80" orientation="portrait" horizontalDpi="1200" verticalDpi="1200"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D52A038D-2E0A-8A4A-80A3-5B85E4E80C99}">
          <x14:formula1>
            <xm:f>Datos!$A$2:$A$5</xm:f>
          </x14:formula1>
          <xm:sqref>D6:H6</xm:sqref>
        </x14:dataValidation>
        <x14:dataValidation type="list" allowBlank="1" showInputMessage="1" showErrorMessage="1" xr:uid="{2643C59D-1E6C-B44B-8C0B-CDD7684E5F87}">
          <x14:formula1>
            <xm:f>Datos!$B$2:$B$6</xm:f>
          </x14:formula1>
          <xm:sqref>K6:L6</xm:sqref>
        </x14:dataValidation>
        <x14:dataValidation type="list" allowBlank="1" showInputMessage="1" showErrorMessage="1" xr:uid="{19073FF3-D510-7E40-8204-2C60A0CA9476}">
          <x14:formula1>
            <xm:f>Datos!$C$2:$C$3</xm:f>
          </x14:formula1>
          <xm:sqref>D7:H7</xm:sqref>
        </x14:dataValidation>
        <x14:dataValidation type="list" allowBlank="1" showInputMessage="1" showErrorMessage="1" xr:uid="{B6D0C7A1-1694-8D44-91CB-F1055B279940}">
          <x14:formula1>
            <xm:f>Datos!$D$2:$D$7</xm:f>
          </x14:formula1>
          <xm:sqref>K7:L7</xm:sqref>
        </x14:dataValidation>
        <x14:dataValidation type="list" allowBlank="1" showInputMessage="1" showErrorMessage="1" xr:uid="{041F4BAD-F302-684D-82EF-2C308D02F39B}">
          <x14:formula1>
            <xm:f>Datos!$E$2:$E$23</xm:f>
          </x14:formula1>
          <xm:sqref>D8:H8</xm:sqref>
        </x14:dataValidation>
        <x14:dataValidation type="list" allowBlank="1" showInputMessage="1" showErrorMessage="1" xr:uid="{4555D2E0-BA93-6642-B45D-5923BBF02C51}">
          <x14:formula1>
            <xm:f>Datos!$F$2:$F$18</xm:f>
          </x14:formula1>
          <xm:sqref>K8:L8</xm:sqref>
        </x14:dataValidation>
        <x14:dataValidation type="list" allowBlank="1" showInputMessage="1" showErrorMessage="1" xr:uid="{FB7A2804-C22E-FF43-B1A4-F4CB3ABC4963}">
          <x14:formula1>
            <xm:f>Datos!$G$2:$G$8</xm:f>
          </x14:formula1>
          <xm:sqref>K13:L13</xm:sqref>
        </x14:dataValidation>
        <x14:dataValidation type="list" allowBlank="1" showInputMessage="1" showErrorMessage="1" xr:uid="{D2ED974C-A4D2-DF46-B993-1DC1B49B04C9}">
          <x14:formula1>
            <xm:f>Datos!$H$2:$H$3</xm:f>
          </x14:formula1>
          <xm:sqref>D15:H15</xm:sqref>
        </x14:dataValidation>
        <x14:dataValidation type="list" allowBlank="1" showInputMessage="1" showErrorMessage="1" xr:uid="{30A67B68-EE21-B14E-9BA5-0BDD40C75376}">
          <x14:formula1>
            <xm:f>Datos!$I$2:$I$7</xm:f>
          </x14:formula1>
          <xm:sqref>K15:L15</xm:sqref>
        </x14:dataValidation>
        <x14:dataValidation type="list" allowBlank="1" showInputMessage="1" showErrorMessage="1" xr:uid="{2FD0FBC4-A49C-D944-BD91-6DBAFE73CA25}">
          <x14:formula1>
            <xm:f>Datos!$J$2:$J$5</xm:f>
          </x14:formula1>
          <xm:sqref>K16:L16</xm:sqref>
        </x14:dataValidation>
        <x14:dataValidation type="list" allowBlank="1" showInputMessage="1" showErrorMessage="1" xr:uid="{0DDCE8ED-0FB3-CB40-B8BF-4E38577715C5}">
          <x14:formula1>
            <xm:f>Datos!$K$2:$K$4</xm:f>
          </x14:formula1>
          <xm:sqref>L22</xm:sqref>
        </x14:dataValidation>
        <x14:dataValidation type="list" allowBlank="1" showInputMessage="1" showErrorMessage="1" xr:uid="{AC1073E8-C88C-044F-B0BA-078476758AF0}">
          <x14:formula1>
            <xm:f>Datos!$K$2:$K$3</xm:f>
          </x14:formula1>
          <xm:sqref>J19:K20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6EE6F-D273-654C-9468-EE0EC361A233}">
  <sheetPr>
    <tabColor theme="5" tint="0.59999389629810485"/>
    <pageSetUpPr fitToPage="1"/>
  </sheetPr>
  <dimension ref="A1:U126"/>
  <sheetViews>
    <sheetView showGridLines="0" topLeftCell="C44" zoomScale="91" zoomScaleNormal="60" workbookViewId="0">
      <selection activeCell="D45" sqref="D45:E45"/>
    </sheetView>
  </sheetViews>
  <sheetFormatPr defaultColWidth="10.7109375" defaultRowHeight="14.1"/>
  <cols>
    <col min="1" max="1" width="49.7109375" style="68" customWidth="1"/>
    <col min="2" max="2" width="47.140625" style="68" customWidth="1"/>
    <col min="3" max="3" width="43.85546875" style="68" customWidth="1"/>
    <col min="4" max="13" width="35.7109375" style="68" customWidth="1"/>
    <col min="14" max="21" width="37.42578125" style="68" customWidth="1"/>
    <col min="22" max="22" width="10.7109375" style="68"/>
    <col min="23" max="23" width="18.42578125" style="68" bestFit="1" customWidth="1"/>
    <col min="24" max="24" width="16.140625" style="68" customWidth="1"/>
    <col min="25" max="16384" width="10.7109375" style="68"/>
  </cols>
  <sheetData>
    <row r="1" spans="1:21" s="156" customFormat="1" ht="32.25" customHeight="1" thickBot="1">
      <c r="A1" s="555"/>
      <c r="B1" s="558" t="s">
        <v>182</v>
      </c>
      <c r="C1" s="559"/>
      <c r="D1" s="559"/>
      <c r="E1" s="559"/>
      <c r="F1" s="559"/>
      <c r="G1" s="559"/>
      <c r="H1" s="559"/>
      <c r="I1" s="559"/>
      <c r="J1" s="559"/>
      <c r="K1" s="559"/>
      <c r="L1" s="560"/>
      <c r="M1" s="561" t="s">
        <v>183</v>
      </c>
      <c r="N1" s="562"/>
      <c r="O1" s="563"/>
    </row>
    <row r="2" spans="1:21" s="156" customFormat="1" ht="30.75" customHeight="1" thickBot="1">
      <c r="A2" s="556"/>
      <c r="B2" s="564" t="s">
        <v>184</v>
      </c>
      <c r="C2" s="565"/>
      <c r="D2" s="565"/>
      <c r="E2" s="565"/>
      <c r="F2" s="565"/>
      <c r="G2" s="565"/>
      <c r="H2" s="565"/>
      <c r="I2" s="565"/>
      <c r="J2" s="565"/>
      <c r="K2" s="565"/>
      <c r="L2" s="566"/>
      <c r="M2" s="561" t="s">
        <v>185</v>
      </c>
      <c r="N2" s="562"/>
      <c r="O2" s="563"/>
    </row>
    <row r="3" spans="1:21" s="156" customFormat="1" ht="24" customHeight="1" thickBot="1">
      <c r="A3" s="556"/>
      <c r="B3" s="564" t="s">
        <v>186</v>
      </c>
      <c r="C3" s="565"/>
      <c r="D3" s="565"/>
      <c r="E3" s="565"/>
      <c r="F3" s="565"/>
      <c r="G3" s="565"/>
      <c r="H3" s="565"/>
      <c r="I3" s="565"/>
      <c r="J3" s="565"/>
      <c r="K3" s="565"/>
      <c r="L3" s="566"/>
      <c r="M3" s="561" t="s">
        <v>187</v>
      </c>
      <c r="N3" s="562"/>
      <c r="O3" s="563"/>
    </row>
    <row r="4" spans="1:21" s="156" customFormat="1" ht="21.75" customHeight="1" thickBot="1">
      <c r="A4" s="557"/>
      <c r="B4" s="567" t="s">
        <v>188</v>
      </c>
      <c r="C4" s="568"/>
      <c r="D4" s="568"/>
      <c r="E4" s="568"/>
      <c r="F4" s="568"/>
      <c r="G4" s="568"/>
      <c r="H4" s="568"/>
      <c r="I4" s="568"/>
      <c r="J4" s="568"/>
      <c r="K4" s="568"/>
      <c r="L4" s="569"/>
      <c r="M4" s="561" t="s">
        <v>189</v>
      </c>
      <c r="N4" s="562"/>
      <c r="O4" s="563"/>
    </row>
    <row r="5" spans="1:21" s="156" customFormat="1" ht="21.75" customHeight="1" thickBot="1">
      <c r="A5" s="157"/>
      <c r="B5" s="158"/>
      <c r="C5" s="158"/>
      <c r="D5" s="158"/>
      <c r="E5" s="158"/>
      <c r="F5" s="158"/>
      <c r="G5" s="158"/>
      <c r="H5" s="158"/>
      <c r="I5" s="158"/>
      <c r="J5" s="158"/>
      <c r="K5" s="158"/>
      <c r="L5" s="158"/>
      <c r="M5" s="159"/>
      <c r="N5" s="159"/>
      <c r="O5" s="159"/>
      <c r="P5" s="159"/>
      <c r="Q5" s="159"/>
      <c r="R5" s="159"/>
      <c r="S5" s="159"/>
      <c r="T5" s="159"/>
      <c r="U5" s="159"/>
    </row>
    <row r="6" spans="1:21" s="156" customFormat="1" ht="21.75" customHeight="1" thickBot="1">
      <c r="A6" s="571" t="s">
        <v>190</v>
      </c>
      <c r="B6" s="279" t="s">
        <v>191</v>
      </c>
      <c r="C6" s="232"/>
      <c r="D6" s="279" t="s">
        <v>192</v>
      </c>
      <c r="E6" s="233"/>
      <c r="F6" s="279" t="s">
        <v>193</v>
      </c>
      <c r="G6" s="233"/>
      <c r="H6" s="279" t="s">
        <v>194</v>
      </c>
      <c r="I6" s="234"/>
      <c r="J6" s="575" t="s">
        <v>196</v>
      </c>
      <c r="K6" s="576"/>
      <c r="L6" s="278" t="s">
        <v>197</v>
      </c>
      <c r="M6" s="577"/>
      <c r="N6" s="577"/>
      <c r="O6" s="577"/>
    </row>
    <row r="7" spans="1:21" s="156" customFormat="1" ht="21.75" customHeight="1" thickBot="1">
      <c r="A7" s="571"/>
      <c r="B7" s="280" t="s">
        <v>198</v>
      </c>
      <c r="C7" s="235"/>
      <c r="D7" s="279" t="s">
        <v>199</v>
      </c>
      <c r="E7" s="236"/>
      <c r="F7" s="279" t="s">
        <v>200</v>
      </c>
      <c r="G7" s="236"/>
      <c r="H7" s="279" t="s">
        <v>201</v>
      </c>
      <c r="I7" s="234"/>
      <c r="J7" s="575"/>
      <c r="K7" s="576"/>
      <c r="L7" s="278" t="s">
        <v>202</v>
      </c>
      <c r="M7" s="577"/>
      <c r="N7" s="577"/>
      <c r="O7" s="577"/>
    </row>
    <row r="8" spans="1:21" s="156" customFormat="1" ht="21.75" customHeight="1" thickBot="1">
      <c r="A8" s="571"/>
      <c r="B8" s="279" t="s">
        <v>204</v>
      </c>
      <c r="C8" s="232"/>
      <c r="D8" s="279" t="s">
        <v>205</v>
      </c>
      <c r="E8" s="236"/>
      <c r="F8" s="279" t="s">
        <v>206</v>
      </c>
      <c r="G8" s="236"/>
      <c r="H8" s="279" t="s">
        <v>207</v>
      </c>
      <c r="I8" s="234"/>
      <c r="J8" s="575"/>
      <c r="K8" s="576"/>
      <c r="L8" s="278" t="s">
        <v>208</v>
      </c>
      <c r="M8" s="577"/>
      <c r="N8" s="577"/>
      <c r="O8" s="577"/>
    </row>
    <row r="9" spans="1:21" s="156" customFormat="1" ht="21.75" customHeight="1">
      <c r="A9" s="157"/>
      <c r="B9" s="158"/>
      <c r="C9" s="158"/>
      <c r="D9" s="158"/>
      <c r="E9" s="158"/>
      <c r="F9" s="158"/>
      <c r="G9" s="158"/>
      <c r="H9" s="158"/>
      <c r="I9" s="158"/>
      <c r="J9" s="158"/>
      <c r="K9" s="158"/>
      <c r="L9" s="158"/>
      <c r="M9" s="159"/>
      <c r="N9" s="159"/>
      <c r="O9" s="159"/>
      <c r="P9" s="159"/>
      <c r="Q9" s="159"/>
      <c r="R9" s="159"/>
      <c r="S9" s="159"/>
      <c r="T9" s="159"/>
      <c r="U9" s="159"/>
    </row>
    <row r="10" spans="1:21" ht="15" customHeight="1" thickBot="1">
      <c r="A10" s="73"/>
      <c r="B10" s="74"/>
      <c r="C10" s="74"/>
      <c r="D10" s="76"/>
      <c r="E10" s="75"/>
      <c r="F10" s="75"/>
      <c r="G10" s="428"/>
      <c r="H10" s="428"/>
      <c r="I10" s="77"/>
      <c r="J10" s="77"/>
      <c r="K10" s="74"/>
      <c r="L10" s="74"/>
      <c r="M10" s="74"/>
      <c r="N10" s="74"/>
      <c r="O10" s="74"/>
      <c r="P10" s="74"/>
      <c r="Q10" s="74"/>
      <c r="R10" s="74"/>
      <c r="S10" s="74"/>
      <c r="T10" s="74"/>
      <c r="U10" s="74"/>
    </row>
    <row r="11" spans="1:21" ht="15" customHeight="1">
      <c r="A11" s="578" t="s">
        <v>209</v>
      </c>
      <c r="B11" s="581" t="s">
        <v>347</v>
      </c>
      <c r="C11" s="582"/>
      <c r="D11" s="582"/>
      <c r="E11" s="582"/>
      <c r="F11" s="582"/>
      <c r="G11" s="582"/>
      <c r="H11" s="582"/>
      <c r="I11" s="582"/>
      <c r="J11" s="582"/>
      <c r="K11" s="582"/>
      <c r="L11" s="582"/>
      <c r="M11" s="582"/>
      <c r="N11" s="582"/>
      <c r="O11" s="583"/>
    </row>
    <row r="12" spans="1:21" ht="15" customHeight="1">
      <c r="A12" s="579"/>
      <c r="B12" s="584"/>
      <c r="C12" s="585"/>
      <c r="D12" s="585"/>
      <c r="E12" s="585"/>
      <c r="F12" s="585"/>
      <c r="G12" s="585"/>
      <c r="H12" s="585"/>
      <c r="I12" s="585"/>
      <c r="J12" s="585"/>
      <c r="K12" s="585"/>
      <c r="L12" s="585"/>
      <c r="M12" s="585"/>
      <c r="N12" s="585"/>
      <c r="O12" s="586"/>
    </row>
    <row r="13" spans="1:21" ht="15" customHeight="1" thickBot="1">
      <c r="A13" s="580"/>
      <c r="B13" s="587"/>
      <c r="C13" s="588"/>
      <c r="D13" s="588"/>
      <c r="E13" s="588"/>
      <c r="F13" s="588"/>
      <c r="G13" s="588"/>
      <c r="H13" s="588"/>
      <c r="I13" s="588"/>
      <c r="J13" s="588"/>
      <c r="K13" s="588"/>
      <c r="L13" s="588"/>
      <c r="M13" s="588"/>
      <c r="N13" s="588"/>
      <c r="O13" s="589"/>
    </row>
    <row r="14" spans="1:21" ht="9" customHeight="1" thickBot="1">
      <c r="A14" s="81"/>
      <c r="B14" s="155"/>
      <c r="C14" s="82"/>
      <c r="D14" s="82"/>
      <c r="E14" s="82"/>
      <c r="F14" s="82"/>
      <c r="G14" s="83"/>
      <c r="H14" s="83"/>
      <c r="I14" s="83"/>
      <c r="J14" s="83"/>
      <c r="K14" s="83"/>
      <c r="L14" s="84"/>
      <c r="M14" s="84"/>
      <c r="N14" s="84"/>
      <c r="O14" s="84"/>
      <c r="P14" s="84"/>
      <c r="Q14" s="84"/>
      <c r="R14" s="84"/>
      <c r="S14" s="84"/>
      <c r="T14" s="84"/>
      <c r="U14" s="84"/>
    </row>
    <row r="15" spans="1:21" s="85" customFormat="1" ht="37.5" customHeight="1" thickBot="1">
      <c r="A15" s="126" t="s">
        <v>211</v>
      </c>
      <c r="B15" s="570" t="s">
        <v>212</v>
      </c>
      <c r="C15" s="570"/>
      <c r="D15" s="570"/>
      <c r="E15" s="570"/>
      <c r="F15" s="570"/>
      <c r="G15" s="571" t="s">
        <v>213</v>
      </c>
      <c r="H15" s="571"/>
      <c r="I15" s="572" t="s">
        <v>314</v>
      </c>
      <c r="J15" s="572"/>
      <c r="K15" s="572"/>
      <c r="L15" s="572"/>
      <c r="M15" s="572"/>
      <c r="N15" s="572"/>
      <c r="O15" s="572"/>
    </row>
    <row r="16" spans="1:21" ht="9" customHeight="1" thickBot="1">
      <c r="A16" s="81"/>
      <c r="B16" s="83"/>
      <c r="C16" s="82"/>
      <c r="D16" s="82"/>
      <c r="E16" s="82"/>
      <c r="F16" s="82"/>
      <c r="G16" s="83"/>
      <c r="H16" s="83"/>
      <c r="I16" s="83"/>
      <c r="J16" s="83"/>
      <c r="K16" s="83"/>
      <c r="L16" s="84"/>
      <c r="M16" s="84"/>
      <c r="N16" s="84"/>
      <c r="O16" s="84"/>
      <c r="P16" s="84"/>
      <c r="Q16" s="84"/>
      <c r="R16" s="84"/>
      <c r="S16" s="84"/>
      <c r="T16" s="84"/>
      <c r="U16" s="84"/>
    </row>
    <row r="17" spans="1:21" ht="56.25" customHeight="1" thickBot="1">
      <c r="A17" s="126" t="s">
        <v>215</v>
      </c>
      <c r="B17" s="570" t="s">
        <v>216</v>
      </c>
      <c r="C17" s="570"/>
      <c r="D17" s="570"/>
      <c r="E17" s="570"/>
      <c r="F17" s="126" t="s">
        <v>217</v>
      </c>
      <c r="G17" s="574" t="s">
        <v>218</v>
      </c>
      <c r="H17" s="574"/>
      <c r="I17" s="574"/>
      <c r="J17" s="126" t="s">
        <v>219</v>
      </c>
      <c r="K17" s="570" t="s">
        <v>220</v>
      </c>
      <c r="L17" s="570"/>
      <c r="M17" s="570"/>
      <c r="N17" s="570"/>
      <c r="O17" s="570"/>
    </row>
    <row r="18" spans="1:21" ht="9" customHeight="1">
      <c r="A18" s="72"/>
      <c r="B18" s="69"/>
      <c r="C18" s="601"/>
      <c r="D18" s="601"/>
      <c r="E18" s="601"/>
      <c r="F18" s="601"/>
      <c r="G18" s="601"/>
      <c r="H18" s="601"/>
      <c r="I18" s="601"/>
      <c r="J18" s="601"/>
      <c r="K18" s="601"/>
      <c r="L18" s="601"/>
      <c r="M18" s="601"/>
      <c r="N18" s="601"/>
      <c r="O18" s="601"/>
    </row>
    <row r="20" spans="1:21" ht="16.5" customHeight="1" thickBot="1">
      <c r="A20" s="153"/>
      <c r="B20" s="154"/>
      <c r="C20" s="154"/>
      <c r="D20" s="154"/>
      <c r="E20" s="154"/>
      <c r="F20" s="154"/>
      <c r="G20" s="154"/>
      <c r="H20" s="154"/>
      <c r="I20" s="154"/>
      <c r="J20" s="154"/>
      <c r="K20" s="154"/>
      <c r="L20" s="154"/>
      <c r="M20" s="154"/>
      <c r="N20" s="154"/>
      <c r="O20" s="154"/>
      <c r="P20" s="154"/>
      <c r="Q20" s="154"/>
      <c r="R20" s="154"/>
      <c r="S20" s="154"/>
      <c r="T20" s="154"/>
      <c r="U20" s="154"/>
    </row>
    <row r="21" spans="1:21" ht="32.1" customHeight="1" thickBot="1">
      <c r="A21" s="602" t="s">
        <v>221</v>
      </c>
      <c r="B21" s="603"/>
      <c r="C21" s="603"/>
      <c r="D21" s="603"/>
      <c r="E21" s="603"/>
      <c r="F21" s="603"/>
      <c r="G21" s="603"/>
      <c r="H21" s="603"/>
      <c r="I21" s="603"/>
      <c r="J21" s="603"/>
      <c r="K21" s="603"/>
      <c r="L21" s="603"/>
      <c r="M21" s="603"/>
      <c r="N21" s="603"/>
      <c r="O21" s="575"/>
    </row>
    <row r="22" spans="1:21" ht="32.1" customHeight="1" thickBot="1">
      <c r="A22" s="602" t="s">
        <v>222</v>
      </c>
      <c r="B22" s="603"/>
      <c r="C22" s="603"/>
      <c r="D22" s="603"/>
      <c r="E22" s="603"/>
      <c r="F22" s="603"/>
      <c r="G22" s="603"/>
      <c r="H22" s="603"/>
      <c r="I22" s="603"/>
      <c r="J22" s="603"/>
      <c r="K22" s="603"/>
      <c r="L22" s="603"/>
      <c r="M22" s="603"/>
      <c r="N22" s="603"/>
      <c r="O22" s="575"/>
    </row>
    <row r="23" spans="1:21" ht="32.1" customHeight="1" thickBot="1">
      <c r="A23" s="96"/>
      <c r="B23" s="86" t="s">
        <v>191</v>
      </c>
      <c r="C23" s="86" t="s">
        <v>192</v>
      </c>
      <c r="D23" s="86" t="s">
        <v>193</v>
      </c>
      <c r="E23" s="86" t="s">
        <v>194</v>
      </c>
      <c r="F23" s="86" t="s">
        <v>198</v>
      </c>
      <c r="G23" s="86" t="s">
        <v>199</v>
      </c>
      <c r="H23" s="86" t="s">
        <v>200</v>
      </c>
      <c r="I23" s="86" t="s">
        <v>201</v>
      </c>
      <c r="J23" s="86" t="s">
        <v>204</v>
      </c>
      <c r="K23" s="86" t="s">
        <v>205</v>
      </c>
      <c r="L23" s="86" t="s">
        <v>206</v>
      </c>
      <c r="M23" s="86" t="s">
        <v>207</v>
      </c>
      <c r="N23" s="87" t="s">
        <v>223</v>
      </c>
      <c r="O23" s="87" t="s">
        <v>224</v>
      </c>
      <c r="P23" s="87" t="s">
        <v>223</v>
      </c>
      <c r="Q23" s="87" t="s">
        <v>224</v>
      </c>
      <c r="R23" s="87" t="s">
        <v>223</v>
      </c>
      <c r="S23" s="87" t="s">
        <v>224</v>
      </c>
      <c r="T23" s="87" t="s">
        <v>223</v>
      </c>
      <c r="U23" s="87" t="s">
        <v>224</v>
      </c>
    </row>
    <row r="24" spans="1:21" ht="32.1" customHeight="1">
      <c r="A24" s="90" t="s">
        <v>225</v>
      </c>
      <c r="B24" s="91">
        <v>1226387465</v>
      </c>
      <c r="C24" s="91">
        <v>1226387465</v>
      </c>
      <c r="D24" s="366">
        <v>1226387465</v>
      </c>
      <c r="E24" s="91">
        <v>1141504239</v>
      </c>
      <c r="F24" s="91"/>
      <c r="G24" s="91"/>
      <c r="H24" s="88"/>
      <c r="I24" s="88"/>
      <c r="J24" s="88"/>
      <c r="K24" s="88"/>
      <c r="L24" s="88"/>
      <c r="M24" s="88"/>
      <c r="N24" s="88">
        <f>SUM(B24:M24)</f>
        <v>4820666634</v>
      </c>
      <c r="O24" s="89"/>
      <c r="P24" s="88">
        <f>SUM(D24:O24)</f>
        <v>7188558338</v>
      </c>
      <c r="Q24" s="89"/>
      <c r="R24" s="88">
        <f>SUM(F24:Q24)</f>
        <v>12009224972</v>
      </c>
      <c r="S24" s="89"/>
      <c r="T24" s="88">
        <f>SUM(H24:S24)</f>
        <v>24018449944</v>
      </c>
      <c r="U24" s="89"/>
    </row>
    <row r="25" spans="1:21" ht="32.1" customHeight="1">
      <c r="A25" s="90" t="s">
        <v>226</v>
      </c>
      <c r="B25" s="91"/>
      <c r="C25" s="91">
        <v>1030295849</v>
      </c>
      <c r="D25" s="366">
        <v>1100008239</v>
      </c>
      <c r="E25" s="91">
        <v>1094834386</v>
      </c>
      <c r="F25" s="91"/>
      <c r="G25" s="91"/>
      <c r="H25" s="91"/>
      <c r="I25" s="91"/>
      <c r="J25" s="91"/>
      <c r="K25" s="91"/>
      <c r="L25" s="91"/>
      <c r="M25" s="91"/>
      <c r="N25" s="91"/>
      <c r="O25" s="125">
        <f>+(B25+C25+D25+E25+F25+G25+H25+I25+J25+K25+L25+M25)/N24</f>
        <v>0.66902333616126997</v>
      </c>
      <c r="P25" s="91"/>
      <c r="Q25" s="125">
        <f>+(D25+E25+F25+G25+H25+I25+J25+K25+L25+M25+N25+O25)/P24</f>
        <v>0.3053244506713807</v>
      </c>
      <c r="R25" s="91"/>
      <c r="S25" s="125">
        <f>+(F25+G25+H25+I25+J25+K25+L25+M25+N25+O25+P25+Q25)/R24</f>
        <v>8.1133277884658039E-11</v>
      </c>
      <c r="T25" s="91"/>
      <c r="U25" s="125">
        <f>+(H25+I25+J25+K25+L25+M25+N25+O25+P25+Q25+R25+S25)/T24</f>
        <v>4.056663894570698E-11</v>
      </c>
    </row>
    <row r="26" spans="1:21" ht="32.1" customHeight="1">
      <c r="A26" s="90" t="s">
        <v>227</v>
      </c>
      <c r="B26" s="91"/>
      <c r="C26" s="91">
        <v>5336082</v>
      </c>
      <c r="D26" s="366">
        <v>75205691</v>
      </c>
      <c r="E26" s="91">
        <v>189230841</v>
      </c>
      <c r="F26" s="91"/>
      <c r="G26" s="91"/>
      <c r="H26" s="91"/>
      <c r="I26" s="91"/>
      <c r="J26" s="91"/>
      <c r="K26" s="91"/>
      <c r="L26" s="91"/>
      <c r="M26" s="91"/>
      <c r="N26" s="91"/>
      <c r="O26" s="125"/>
      <c r="P26" s="91"/>
      <c r="Q26" s="125"/>
      <c r="R26" s="91"/>
      <c r="S26" s="125"/>
      <c r="T26" s="91"/>
      <c r="U26" s="125"/>
    </row>
    <row r="27" spans="1:21" ht="32.1" customHeight="1">
      <c r="A27" s="90" t="s">
        <v>228</v>
      </c>
      <c r="B27" s="91"/>
      <c r="C27" s="91"/>
      <c r="D27" s="91">
        <v>44040907</v>
      </c>
      <c r="E27" s="91">
        <v>44040907</v>
      </c>
      <c r="F27" s="91"/>
      <c r="G27" s="91"/>
      <c r="H27" s="91"/>
      <c r="I27" s="91"/>
      <c r="J27" s="91"/>
      <c r="K27" s="91"/>
      <c r="L27" s="91"/>
      <c r="M27" s="91"/>
      <c r="N27" s="91"/>
      <c r="O27" s="92"/>
      <c r="P27" s="91"/>
      <c r="Q27" s="92"/>
      <c r="R27" s="91"/>
      <c r="S27" s="92"/>
      <c r="T27" s="91"/>
      <c r="U27" s="92"/>
    </row>
    <row r="28" spans="1:21" ht="32.1" customHeight="1">
      <c r="A28" s="90" t="s">
        <v>229</v>
      </c>
      <c r="B28" s="91">
        <v>0</v>
      </c>
      <c r="C28" s="91"/>
      <c r="D28" s="91"/>
      <c r="E28" s="91"/>
      <c r="F28" s="91"/>
      <c r="G28" s="91"/>
      <c r="H28" s="91"/>
      <c r="I28" s="91"/>
      <c r="J28" s="91"/>
      <c r="K28" s="91"/>
      <c r="L28" s="91"/>
      <c r="M28" s="91"/>
      <c r="N28" s="91"/>
      <c r="O28" s="92"/>
      <c r="P28" s="91"/>
      <c r="Q28" s="92"/>
      <c r="R28" s="91"/>
      <c r="S28" s="92"/>
      <c r="T28" s="91"/>
      <c r="U28" s="92"/>
    </row>
    <row r="29" spans="1:21" ht="32.1" customHeight="1">
      <c r="A29" s="93" t="s">
        <v>230</v>
      </c>
      <c r="B29" s="94">
        <v>0</v>
      </c>
      <c r="C29" s="94"/>
      <c r="D29" s="94">
        <v>39115440</v>
      </c>
      <c r="E29" s="94">
        <v>4358800</v>
      </c>
      <c r="F29" s="94"/>
      <c r="G29" s="94"/>
      <c r="H29" s="94"/>
      <c r="I29" s="94"/>
      <c r="J29" s="94"/>
      <c r="K29" s="94"/>
      <c r="L29" s="94"/>
      <c r="M29" s="94"/>
      <c r="N29" s="94"/>
      <c r="O29" s="97"/>
      <c r="P29" s="94"/>
      <c r="Q29" s="97"/>
      <c r="R29" s="94"/>
      <c r="S29" s="97"/>
      <c r="T29" s="94"/>
      <c r="U29" s="97"/>
    </row>
    <row r="30" spans="1:21" s="95" customFormat="1" ht="16.5" customHeight="1"/>
    <row r="31" spans="1:21" s="95" customFormat="1" ht="17.25" customHeight="1"/>
    <row r="32" spans="1:21" ht="5.25" customHeight="1" thickBot="1"/>
    <row r="33" spans="1:21" ht="48" customHeight="1" thickBot="1">
      <c r="A33" s="604" t="s">
        <v>231</v>
      </c>
      <c r="B33" s="605"/>
      <c r="C33" s="605"/>
      <c r="D33" s="605"/>
      <c r="E33" s="605"/>
      <c r="F33" s="605"/>
      <c r="G33" s="605"/>
      <c r="H33" s="605"/>
      <c r="I33" s="606"/>
      <c r="J33" s="100"/>
    </row>
    <row r="34" spans="1:21" ht="50.25" customHeight="1" thickBot="1">
      <c r="A34" s="109" t="s">
        <v>232</v>
      </c>
      <c r="B34" s="607" t="str">
        <f>+B11</f>
        <v>Implementar el 100% del plan de acción de la Política de Gobierno Digital</v>
      </c>
      <c r="C34" s="608"/>
      <c r="D34" s="608"/>
      <c r="E34" s="608"/>
      <c r="F34" s="608"/>
      <c r="G34" s="608"/>
      <c r="H34" s="608"/>
      <c r="I34" s="609"/>
      <c r="J34" s="98"/>
    </row>
    <row r="35" spans="1:21" ht="18.75" customHeight="1" thickBot="1">
      <c r="A35" s="595" t="s">
        <v>233</v>
      </c>
      <c r="B35" s="164">
        <v>2024</v>
      </c>
      <c r="C35" s="164">
        <v>2025</v>
      </c>
      <c r="D35" s="164">
        <v>2026</v>
      </c>
      <c r="E35" s="164">
        <v>2027</v>
      </c>
      <c r="F35" s="164" t="s">
        <v>234</v>
      </c>
      <c r="G35" s="610" t="s">
        <v>235</v>
      </c>
      <c r="H35" s="610" t="s">
        <v>23</v>
      </c>
      <c r="I35" s="610"/>
      <c r="J35" s="98"/>
    </row>
    <row r="36" spans="1:21" ht="50.25" customHeight="1" thickBot="1">
      <c r="A36" s="596"/>
      <c r="B36" s="346">
        <v>1</v>
      </c>
      <c r="C36" s="346">
        <v>1</v>
      </c>
      <c r="D36" s="346">
        <v>1</v>
      </c>
      <c r="E36" s="346">
        <v>1</v>
      </c>
      <c r="F36" s="165">
        <v>1</v>
      </c>
      <c r="G36" s="610"/>
      <c r="H36" s="610"/>
      <c r="I36" s="610"/>
      <c r="J36" s="98"/>
    </row>
    <row r="37" spans="1:21" ht="52.5" customHeight="1" thickBot="1">
      <c r="A37" s="110" t="s">
        <v>236</v>
      </c>
      <c r="B37" s="590">
        <v>0.05</v>
      </c>
      <c r="C37" s="591"/>
      <c r="D37" s="592" t="s">
        <v>237</v>
      </c>
      <c r="E37" s="593"/>
      <c r="F37" s="593"/>
      <c r="G37" s="593"/>
      <c r="H37" s="593"/>
      <c r="I37" s="594"/>
    </row>
    <row r="38" spans="1:21" s="99" customFormat="1" ht="48" customHeight="1" thickBot="1">
      <c r="A38" s="595" t="s">
        <v>238</v>
      </c>
      <c r="B38" s="110" t="s">
        <v>239</v>
      </c>
      <c r="C38" s="109" t="s">
        <v>240</v>
      </c>
      <c r="D38" s="597" t="s">
        <v>241</v>
      </c>
      <c r="E38" s="598"/>
      <c r="F38" s="597" t="s">
        <v>242</v>
      </c>
      <c r="G38" s="598"/>
      <c r="H38" s="111" t="s">
        <v>243</v>
      </c>
      <c r="I38" s="113" t="s">
        <v>244</v>
      </c>
      <c r="U38" s="68"/>
    </row>
    <row r="39" spans="1:21" ht="120.75" customHeight="1" thickBot="1">
      <c r="A39" s="596"/>
      <c r="B39" s="348">
        <f>(B69*$B$67+D69*$D$67+F69*$F$67+H69*$H$67+J69*$J$67+L69*$L$67+N69*$N$67)</f>
        <v>8.3299999999999999E-2</v>
      </c>
      <c r="C39" s="104"/>
      <c r="D39" s="698"/>
      <c r="E39" s="699"/>
      <c r="F39" s="698"/>
      <c r="G39" s="699"/>
      <c r="H39" s="101"/>
      <c r="I39" s="102"/>
    </row>
    <row r="40" spans="1:21" s="99" customFormat="1" ht="54" customHeight="1" thickBot="1">
      <c r="A40" s="595" t="s">
        <v>245</v>
      </c>
      <c r="B40" s="112" t="s">
        <v>239</v>
      </c>
      <c r="C40" s="111" t="s">
        <v>240</v>
      </c>
      <c r="D40" s="597" t="s">
        <v>241</v>
      </c>
      <c r="E40" s="598"/>
      <c r="F40" s="597" t="s">
        <v>242</v>
      </c>
      <c r="G40" s="598"/>
      <c r="H40" s="111" t="s">
        <v>243</v>
      </c>
      <c r="I40" s="113" t="s">
        <v>244</v>
      </c>
      <c r="U40" s="68"/>
    </row>
    <row r="41" spans="1:21" ht="120.75" customHeight="1" thickBot="1">
      <c r="A41" s="596"/>
      <c r="B41" s="348">
        <f>(B73*$B$67+D73*$D$67+F73*$F$67+H73*$H$67+J73*$J$67+L73*$L$67+N73*$N$67)</f>
        <v>8.3299999999999999E-2</v>
      </c>
      <c r="C41" s="104"/>
      <c r="D41" s="698"/>
      <c r="E41" s="699"/>
      <c r="F41" s="698"/>
      <c r="G41" s="699"/>
      <c r="H41" s="101"/>
      <c r="I41" s="102"/>
      <c r="K41" s="351"/>
    </row>
    <row r="42" spans="1:21" s="99" customFormat="1" ht="64.5" customHeight="1">
      <c r="A42" s="595" t="s">
        <v>248</v>
      </c>
      <c r="B42" s="112" t="s">
        <v>239</v>
      </c>
      <c r="C42" s="111" t="s">
        <v>240</v>
      </c>
      <c r="D42" s="597" t="s">
        <v>241</v>
      </c>
      <c r="E42" s="598"/>
      <c r="F42" s="597" t="s">
        <v>242</v>
      </c>
      <c r="G42" s="598"/>
      <c r="H42" s="111" t="s">
        <v>243</v>
      </c>
      <c r="I42" s="113" t="s">
        <v>244</v>
      </c>
      <c r="K42" s="351"/>
      <c r="U42" s="68"/>
    </row>
    <row r="43" spans="1:21" ht="250.5" customHeight="1">
      <c r="A43" s="596"/>
      <c r="B43" s="348">
        <f>(B77*$B$67+D77*$D$67+F77*$F$67+H77*$H$67+J77*$J$67+L77*$L$67+N77*$N$67)</f>
        <v>8.3299999999999999E-2</v>
      </c>
      <c r="C43" s="104">
        <v>8.33</v>
      </c>
      <c r="D43" s="705" t="s">
        <v>348</v>
      </c>
      <c r="E43" s="706"/>
      <c r="F43" s="705" t="s">
        <v>348</v>
      </c>
      <c r="G43" s="706"/>
      <c r="H43" s="101" t="s">
        <v>246</v>
      </c>
      <c r="I43" s="102" t="s">
        <v>349</v>
      </c>
      <c r="K43" s="351"/>
    </row>
    <row r="44" spans="1:21" s="99" customFormat="1" ht="52.5" customHeight="1">
      <c r="A44" s="595" t="s">
        <v>251</v>
      </c>
      <c r="B44" s="112" t="s">
        <v>239</v>
      </c>
      <c r="C44" s="112" t="s">
        <v>240</v>
      </c>
      <c r="D44" s="597" t="s">
        <v>241</v>
      </c>
      <c r="E44" s="598"/>
      <c r="F44" s="597" t="s">
        <v>242</v>
      </c>
      <c r="G44" s="598"/>
      <c r="H44" s="111" t="s">
        <v>243</v>
      </c>
      <c r="I44" s="111" t="s">
        <v>244</v>
      </c>
      <c r="K44" s="351"/>
      <c r="U44" s="68"/>
    </row>
    <row r="45" spans="1:21" ht="233.25" customHeight="1">
      <c r="A45" s="596"/>
      <c r="B45" s="348">
        <f>(B81*$B$67+D81*$D$67+F81*$F$67+H81*$H$67+J81*$J$67+L81*$L$67+N81*$N$67)</f>
        <v>8.3299999999999999E-2</v>
      </c>
      <c r="C45" s="104">
        <v>8.33</v>
      </c>
      <c r="D45" s="705" t="s">
        <v>350</v>
      </c>
      <c r="E45" s="706"/>
      <c r="F45" s="705" t="s">
        <v>351</v>
      </c>
      <c r="G45" s="706"/>
      <c r="H45" s="101" t="s">
        <v>246</v>
      </c>
      <c r="I45" s="102" t="s">
        <v>349</v>
      </c>
      <c r="K45" s="351"/>
    </row>
    <row r="46" spans="1:21" s="99" customFormat="1" ht="35.1" customHeight="1">
      <c r="A46" s="595" t="s">
        <v>255</v>
      </c>
      <c r="B46" s="112" t="s">
        <v>239</v>
      </c>
      <c r="C46" s="111" t="s">
        <v>240</v>
      </c>
      <c r="D46" s="597" t="s">
        <v>241</v>
      </c>
      <c r="E46" s="598"/>
      <c r="F46" s="597" t="s">
        <v>242</v>
      </c>
      <c r="G46" s="598"/>
      <c r="H46" s="111" t="s">
        <v>243</v>
      </c>
      <c r="I46" s="113" t="s">
        <v>244</v>
      </c>
      <c r="K46" s="351"/>
      <c r="U46" s="68"/>
    </row>
    <row r="47" spans="1:21" ht="120.75" customHeight="1" thickBot="1">
      <c r="A47" s="596"/>
      <c r="B47" s="348">
        <f>(B85*$B$67+D85*$D$67+F85*$F$67+H85*$H$67+J85*$J$67+L85*$L$67+N85*$N$67)</f>
        <v>8.3299999999999999E-2</v>
      </c>
      <c r="C47" s="104"/>
      <c r="D47" s="615"/>
      <c r="E47" s="616"/>
      <c r="F47" s="615"/>
      <c r="G47" s="616"/>
      <c r="H47" s="101"/>
      <c r="I47" s="103"/>
      <c r="K47" s="351"/>
    </row>
    <row r="48" spans="1:21" s="99" customFormat="1" ht="53.25" customHeight="1" thickBot="1">
      <c r="A48" s="595" t="s">
        <v>256</v>
      </c>
      <c r="B48" s="112" t="s">
        <v>239</v>
      </c>
      <c r="C48" s="111" t="s">
        <v>240</v>
      </c>
      <c r="D48" s="597" t="s">
        <v>241</v>
      </c>
      <c r="E48" s="598"/>
      <c r="F48" s="597" t="s">
        <v>242</v>
      </c>
      <c r="G48" s="598"/>
      <c r="H48" s="111" t="s">
        <v>243</v>
      </c>
      <c r="I48" s="113" t="s">
        <v>244</v>
      </c>
      <c r="K48" s="351"/>
      <c r="U48" s="68"/>
    </row>
    <row r="49" spans="1:19" ht="120.75" customHeight="1" thickBot="1">
      <c r="A49" s="596"/>
      <c r="B49" s="350">
        <f>(B89*$B$67+D89*$D$67+F89*$F$67+H89*$H$67+J89*$J$67+L89*$L$67+N89*$N$67)</f>
        <v>8.3299999999999999E-2</v>
      </c>
      <c r="C49" s="105"/>
      <c r="D49" s="615"/>
      <c r="E49" s="616"/>
      <c r="F49" s="615"/>
      <c r="G49" s="616"/>
      <c r="H49" s="101"/>
      <c r="I49" s="103"/>
      <c r="K49" s="351"/>
    </row>
    <row r="50" spans="1:19" ht="35.1" customHeight="1" thickBot="1">
      <c r="A50" s="595" t="s">
        <v>257</v>
      </c>
      <c r="B50" s="110" t="s">
        <v>239</v>
      </c>
      <c r="C50" s="109" t="s">
        <v>240</v>
      </c>
      <c r="D50" s="597" t="s">
        <v>241</v>
      </c>
      <c r="E50" s="598"/>
      <c r="F50" s="597" t="s">
        <v>242</v>
      </c>
      <c r="G50" s="598"/>
      <c r="H50" s="111" t="s">
        <v>243</v>
      </c>
      <c r="I50" s="113" t="s">
        <v>244</v>
      </c>
      <c r="K50" s="351"/>
    </row>
    <row r="51" spans="1:19" ht="120.75" customHeight="1" thickBot="1">
      <c r="A51" s="596"/>
      <c r="B51" s="350">
        <f>(B93*$B$67+D93*$D$67+F93*$F$67+H93*$H$67+J93*$J$67+L93*$L$67+N93*$N$67)</f>
        <v>8.3299999999999999E-2</v>
      </c>
      <c r="C51" s="105"/>
      <c r="D51" s="615"/>
      <c r="E51" s="617"/>
      <c r="F51" s="615"/>
      <c r="G51" s="616"/>
      <c r="H51" s="101"/>
      <c r="I51" s="103"/>
      <c r="K51" s="351"/>
    </row>
    <row r="52" spans="1:19" ht="35.1" customHeight="1" thickBot="1">
      <c r="A52" s="595" t="s">
        <v>258</v>
      </c>
      <c r="B52" s="110" t="s">
        <v>239</v>
      </c>
      <c r="C52" s="109" t="s">
        <v>240</v>
      </c>
      <c r="D52" s="597" t="s">
        <v>241</v>
      </c>
      <c r="E52" s="598"/>
      <c r="F52" s="597" t="s">
        <v>242</v>
      </c>
      <c r="G52" s="598"/>
      <c r="H52" s="111" t="s">
        <v>243</v>
      </c>
      <c r="I52" s="113" t="s">
        <v>244</v>
      </c>
      <c r="K52" s="351"/>
    </row>
    <row r="53" spans="1:19" ht="120.75" customHeight="1" thickBot="1">
      <c r="A53" s="596"/>
      <c r="B53" s="350">
        <f>(B97*$B$67+D97*$D$67+F97*$F$67+H97*$H$67+J97*$J$67+L97*$L$67+N97*$N$67)</f>
        <v>8.3299999999999999E-2</v>
      </c>
      <c r="C53" s="105"/>
      <c r="D53" s="615"/>
      <c r="E53" s="617"/>
      <c r="F53" s="615"/>
      <c r="G53" s="616"/>
      <c r="H53" s="122"/>
      <c r="I53" s="103"/>
      <c r="K53" s="351"/>
    </row>
    <row r="54" spans="1:19" ht="35.1" customHeight="1" thickBot="1">
      <c r="A54" s="595" t="s">
        <v>259</v>
      </c>
      <c r="B54" s="110" t="s">
        <v>239</v>
      </c>
      <c r="C54" s="109" t="s">
        <v>240</v>
      </c>
      <c r="D54" s="597" t="s">
        <v>241</v>
      </c>
      <c r="E54" s="598"/>
      <c r="F54" s="597" t="s">
        <v>242</v>
      </c>
      <c r="G54" s="598"/>
      <c r="H54" s="111" t="s">
        <v>243</v>
      </c>
      <c r="I54" s="113" t="s">
        <v>244</v>
      </c>
      <c r="K54" s="351"/>
    </row>
    <row r="55" spans="1:19" ht="120.75" customHeight="1" thickBot="1">
      <c r="A55" s="596"/>
      <c r="B55" s="350">
        <f>(B101*$B$67+D101*$D$67+F101*$F$67+H101*$H$67+J101*$J$67+L101*$L$67+N101*$N$67)</f>
        <v>8.3299999999999999E-2</v>
      </c>
      <c r="C55" s="105"/>
      <c r="D55" s="615"/>
      <c r="E55" s="616"/>
      <c r="F55" s="615"/>
      <c r="G55" s="616"/>
      <c r="H55" s="101"/>
      <c r="I55" s="101"/>
      <c r="K55" s="351"/>
    </row>
    <row r="56" spans="1:19" ht="35.1" customHeight="1" thickBot="1">
      <c r="A56" s="595" t="s">
        <v>260</v>
      </c>
      <c r="B56" s="110" t="s">
        <v>239</v>
      </c>
      <c r="C56" s="109" t="s">
        <v>240</v>
      </c>
      <c r="D56" s="597" t="s">
        <v>241</v>
      </c>
      <c r="E56" s="598"/>
      <c r="F56" s="597" t="s">
        <v>242</v>
      </c>
      <c r="G56" s="598"/>
      <c r="H56" s="111" t="s">
        <v>243</v>
      </c>
      <c r="I56" s="113" t="s">
        <v>244</v>
      </c>
      <c r="K56" s="351"/>
    </row>
    <row r="57" spans="1:19" ht="120.75" customHeight="1" thickBot="1">
      <c r="A57" s="596"/>
      <c r="B57" s="350">
        <f>(B105*$B$67+D105*$D$67+F105*$F$67+H105*$H$67+J105*$J$67+L105*$L$67+N105*$N$67)</f>
        <v>8.3299999999999999E-2</v>
      </c>
      <c r="C57" s="105"/>
      <c r="D57" s="615"/>
      <c r="E57" s="616"/>
      <c r="F57" s="615"/>
      <c r="G57" s="616"/>
      <c r="H57" s="101"/>
      <c r="I57" s="103"/>
      <c r="K57" s="351"/>
    </row>
    <row r="58" spans="1:19" ht="35.1" customHeight="1" thickBot="1">
      <c r="A58" s="595" t="s">
        <v>261</v>
      </c>
      <c r="B58" s="110" t="s">
        <v>239</v>
      </c>
      <c r="C58" s="109" t="s">
        <v>240</v>
      </c>
      <c r="D58" s="597" t="s">
        <v>241</v>
      </c>
      <c r="E58" s="598"/>
      <c r="F58" s="597" t="s">
        <v>242</v>
      </c>
      <c r="G58" s="598"/>
      <c r="H58" s="111" t="s">
        <v>243</v>
      </c>
      <c r="I58" s="113" t="s">
        <v>244</v>
      </c>
      <c r="K58" s="351"/>
    </row>
    <row r="59" spans="1:19" ht="120.75" customHeight="1" thickBot="1">
      <c r="A59" s="596"/>
      <c r="B59" s="350">
        <f>(B109*$B$67+D109*$D$67+F109*$F$67+H109*$H$67+J109*$J$67+L109*$L$67+N109*$N$67)</f>
        <v>8.3299999999999999E-2</v>
      </c>
      <c r="C59" s="105"/>
      <c r="D59" s="615"/>
      <c r="E59" s="616"/>
      <c r="F59" s="617"/>
      <c r="G59" s="617"/>
      <c r="H59" s="101"/>
      <c r="I59" s="101"/>
      <c r="K59" s="351"/>
    </row>
    <row r="60" spans="1:19" ht="35.1" customHeight="1" thickBot="1">
      <c r="A60" s="595" t="s">
        <v>262</v>
      </c>
      <c r="B60" s="110" t="s">
        <v>239</v>
      </c>
      <c r="C60" s="109" t="s">
        <v>240</v>
      </c>
      <c r="D60" s="597" t="s">
        <v>241</v>
      </c>
      <c r="E60" s="598"/>
      <c r="F60" s="597" t="s">
        <v>242</v>
      </c>
      <c r="G60" s="598"/>
      <c r="H60" s="111" t="s">
        <v>243</v>
      </c>
      <c r="I60" s="113" t="s">
        <v>244</v>
      </c>
      <c r="K60" s="351"/>
    </row>
    <row r="61" spans="1:19" ht="120.75" customHeight="1" thickBot="1">
      <c r="A61" s="596"/>
      <c r="B61" s="350">
        <f>(B113*$B$67+D113*$D$67+F113*$F$67+H113*$H$67+J113*$J$67+L113*$L$67+N113*$N$67)</f>
        <v>8.3699999999999997E-2</v>
      </c>
      <c r="C61" s="105"/>
      <c r="D61" s="615"/>
      <c r="E61" s="616"/>
      <c r="F61" s="615"/>
      <c r="G61" s="616"/>
      <c r="H61" s="101"/>
      <c r="I61" s="101"/>
      <c r="K61" s="351"/>
    </row>
    <row r="62" spans="1:19" ht="17.100000000000001">
      <c r="I62" s="348"/>
    </row>
    <row r="63" spans="1:19" ht="17.100000000000001">
      <c r="I63" s="348"/>
    </row>
    <row r="64" spans="1:19" s="98" customFormat="1" ht="30" customHeight="1">
      <c r="A64" s="68"/>
      <c r="B64" s="68"/>
      <c r="C64" s="68"/>
      <c r="D64" s="68"/>
      <c r="E64" s="68"/>
      <c r="F64" s="68"/>
      <c r="G64" s="68"/>
      <c r="S64" s="68"/>
    </row>
    <row r="65" spans="1:15" ht="34.5" customHeight="1">
      <c r="A65" s="618" t="s">
        <v>263</v>
      </c>
      <c r="B65" s="618"/>
      <c r="C65" s="618"/>
      <c r="D65" s="618"/>
      <c r="E65" s="618"/>
      <c r="F65" s="618"/>
      <c r="G65" s="618"/>
      <c r="H65" s="618"/>
      <c r="I65" s="618"/>
    </row>
    <row r="66" spans="1:15" ht="144.75" customHeight="1">
      <c r="A66" s="114" t="s">
        <v>264</v>
      </c>
      <c r="B66" s="619" t="s">
        <v>352</v>
      </c>
      <c r="C66" s="620"/>
      <c r="D66" s="619"/>
      <c r="E66" s="620"/>
      <c r="F66" s="619"/>
      <c r="G66" s="620"/>
      <c r="H66" s="619"/>
      <c r="I66" s="620"/>
      <c r="J66" s="619"/>
      <c r="K66" s="620"/>
      <c r="L66" s="619"/>
      <c r="M66" s="620"/>
      <c r="N66" s="619"/>
      <c r="O66" s="620"/>
    </row>
    <row r="67" spans="1:15" ht="40.5" customHeight="1">
      <c r="A67" s="114" t="s">
        <v>266</v>
      </c>
      <c r="B67" s="621">
        <v>1</v>
      </c>
      <c r="C67" s="622"/>
      <c r="D67" s="621"/>
      <c r="E67" s="622"/>
      <c r="F67" s="621"/>
      <c r="G67" s="622"/>
      <c r="H67" s="621"/>
      <c r="I67" s="622"/>
      <c r="J67" s="621"/>
      <c r="K67" s="622"/>
      <c r="L67" s="621"/>
      <c r="M67" s="622"/>
      <c r="N67" s="621"/>
      <c r="O67" s="622"/>
    </row>
    <row r="68" spans="1:15" ht="30" customHeight="1">
      <c r="A68" s="627" t="s">
        <v>191</v>
      </c>
      <c r="B68" s="171" t="s">
        <v>99</v>
      </c>
      <c r="C68" s="171" t="s">
        <v>240</v>
      </c>
      <c r="D68" s="171"/>
      <c r="E68" s="171"/>
      <c r="F68" s="171"/>
      <c r="G68" s="171"/>
      <c r="H68" s="171"/>
      <c r="I68" s="171"/>
      <c r="J68" s="171"/>
      <c r="K68" s="171"/>
      <c r="L68" s="171"/>
      <c r="M68" s="171"/>
      <c r="N68" s="171"/>
      <c r="O68" s="171"/>
    </row>
    <row r="69" spans="1:15" ht="30" customHeight="1">
      <c r="A69" s="628"/>
      <c r="B69" s="116">
        <v>8.3299999999999999E-2</v>
      </c>
      <c r="C69" s="117"/>
      <c r="D69" s="116"/>
      <c r="E69" s="117"/>
      <c r="F69" s="123"/>
      <c r="G69" s="117"/>
      <c r="H69" s="123"/>
      <c r="I69" s="117"/>
      <c r="J69" s="123"/>
      <c r="K69" s="117"/>
      <c r="L69" s="123"/>
      <c r="M69" s="117"/>
      <c r="N69" s="123"/>
      <c r="O69" s="117"/>
    </row>
    <row r="70" spans="1:15" ht="80.25" customHeight="1">
      <c r="A70" s="114" t="s">
        <v>267</v>
      </c>
      <c r="B70" s="629"/>
      <c r="C70" s="630"/>
      <c r="D70" s="631"/>
      <c r="E70" s="632"/>
      <c r="F70" s="631"/>
      <c r="G70" s="633"/>
      <c r="H70" s="631"/>
      <c r="I70" s="632"/>
      <c r="J70" s="342"/>
      <c r="K70" s="343"/>
      <c r="L70" s="342"/>
      <c r="M70" s="343"/>
      <c r="N70" s="631"/>
      <c r="O70" s="632"/>
    </row>
    <row r="71" spans="1:15" ht="80.25" customHeight="1">
      <c r="A71" s="114" t="s">
        <v>268</v>
      </c>
      <c r="B71" s="623"/>
      <c r="C71" s="624"/>
      <c r="D71" s="623"/>
      <c r="E71" s="624"/>
      <c r="F71" s="625"/>
      <c r="G71" s="626"/>
      <c r="H71" s="625"/>
      <c r="I71" s="626"/>
      <c r="J71" s="339"/>
      <c r="K71" s="340"/>
      <c r="L71" s="339"/>
      <c r="M71" s="340"/>
      <c r="N71" s="625"/>
      <c r="O71" s="626"/>
    </row>
    <row r="72" spans="1:15" ht="30.75" customHeight="1">
      <c r="A72" s="627" t="s">
        <v>192</v>
      </c>
      <c r="B72" s="171" t="s">
        <v>99</v>
      </c>
      <c r="C72" s="171" t="s">
        <v>240</v>
      </c>
      <c r="D72" s="171"/>
      <c r="E72" s="171"/>
      <c r="F72" s="171"/>
      <c r="G72" s="171"/>
      <c r="H72" s="171"/>
      <c r="I72" s="171"/>
      <c r="J72" s="171"/>
      <c r="K72" s="171"/>
      <c r="L72" s="171"/>
      <c r="M72" s="171"/>
      <c r="N72" s="171"/>
      <c r="O72" s="171"/>
    </row>
    <row r="73" spans="1:15" ht="30.75" customHeight="1">
      <c r="A73" s="628"/>
      <c r="B73" s="116">
        <v>8.3299999999999999E-2</v>
      </c>
      <c r="C73" s="116">
        <v>8.3299999999999999E-2</v>
      </c>
      <c r="D73" s="116"/>
      <c r="E73" s="117"/>
      <c r="F73" s="123"/>
      <c r="G73" s="118"/>
      <c r="H73" s="123"/>
      <c r="I73" s="118"/>
      <c r="J73" s="123"/>
      <c r="K73" s="118"/>
      <c r="L73" s="123"/>
      <c r="M73" s="118"/>
      <c r="N73" s="123"/>
      <c r="O73" s="118"/>
    </row>
    <row r="74" spans="1:15" ht="142.5" customHeight="1">
      <c r="A74" s="114" t="s">
        <v>267</v>
      </c>
      <c r="B74" s="629" t="s">
        <v>353</v>
      </c>
      <c r="C74" s="630"/>
      <c r="D74" s="634"/>
      <c r="E74" s="635"/>
      <c r="F74" s="631"/>
      <c r="G74" s="633"/>
      <c r="H74" s="634"/>
      <c r="I74" s="635"/>
      <c r="J74" s="344"/>
      <c r="K74" s="345"/>
      <c r="L74" s="344"/>
      <c r="M74" s="345"/>
      <c r="N74" s="634"/>
      <c r="O74" s="635"/>
    </row>
    <row r="75" spans="1:15" ht="80.25" customHeight="1">
      <c r="A75" s="114" t="s">
        <v>268</v>
      </c>
      <c r="B75" s="645" t="s">
        <v>354</v>
      </c>
      <c r="C75" s="646"/>
      <c r="D75" s="623"/>
      <c r="E75" s="624"/>
      <c r="F75" s="625"/>
      <c r="G75" s="626"/>
      <c r="H75" s="625"/>
      <c r="I75" s="626"/>
      <c r="J75" s="339"/>
      <c r="K75" s="340"/>
      <c r="L75" s="339"/>
      <c r="M75" s="340"/>
      <c r="N75" s="625"/>
      <c r="O75" s="626"/>
    </row>
    <row r="76" spans="1:15" ht="30.75" customHeight="1">
      <c r="A76" s="627" t="s">
        <v>193</v>
      </c>
      <c r="B76" s="171" t="s">
        <v>99</v>
      </c>
      <c r="C76" s="171" t="s">
        <v>240</v>
      </c>
      <c r="D76" s="171"/>
      <c r="E76" s="171"/>
      <c r="F76" s="171"/>
      <c r="G76" s="171"/>
      <c r="H76" s="171"/>
      <c r="I76" s="171"/>
      <c r="J76" s="171"/>
      <c r="K76" s="171"/>
      <c r="L76" s="171"/>
      <c r="M76" s="171"/>
      <c r="N76" s="171"/>
      <c r="O76" s="171"/>
    </row>
    <row r="77" spans="1:15" ht="30.75" customHeight="1">
      <c r="A77" s="628"/>
      <c r="B77" s="116">
        <v>8.3299999999999999E-2</v>
      </c>
      <c r="C77" s="116">
        <v>8.3299999999999999E-2</v>
      </c>
      <c r="D77" s="116"/>
      <c r="E77" s="117"/>
      <c r="F77" s="123"/>
      <c r="G77" s="118"/>
      <c r="H77" s="123"/>
      <c r="I77" s="118"/>
      <c r="J77" s="123"/>
      <c r="K77" s="118"/>
      <c r="L77" s="123"/>
      <c r="M77" s="118"/>
      <c r="N77" s="123"/>
      <c r="O77" s="118"/>
    </row>
    <row r="78" spans="1:15" ht="409.5" customHeight="1">
      <c r="A78" s="114" t="s">
        <v>267</v>
      </c>
      <c r="B78" s="629" t="s">
        <v>355</v>
      </c>
      <c r="C78" s="630"/>
      <c r="D78" s="625"/>
      <c r="E78" s="642"/>
      <c r="F78" s="631"/>
      <c r="G78" s="633"/>
      <c r="H78" s="625"/>
      <c r="I78" s="626"/>
      <c r="J78" s="339"/>
      <c r="K78" s="340"/>
      <c r="L78" s="339"/>
      <c r="M78" s="340"/>
      <c r="N78" s="625"/>
      <c r="O78" s="626"/>
    </row>
    <row r="79" spans="1:15" ht="80.25" customHeight="1">
      <c r="A79" s="114" t="s">
        <v>268</v>
      </c>
      <c r="B79" s="645" t="s">
        <v>356</v>
      </c>
      <c r="C79" s="646"/>
      <c r="D79" s="623"/>
      <c r="E79" s="624"/>
      <c r="F79" s="625"/>
      <c r="G79" s="626"/>
      <c r="H79" s="625"/>
      <c r="I79" s="626"/>
      <c r="J79" s="339"/>
      <c r="K79" s="340"/>
      <c r="L79" s="339"/>
      <c r="M79" s="340"/>
      <c r="N79" s="625"/>
      <c r="O79" s="626"/>
    </row>
    <row r="80" spans="1:15" ht="30.75" customHeight="1">
      <c r="A80" s="627" t="s">
        <v>194</v>
      </c>
      <c r="B80" s="171" t="s">
        <v>99</v>
      </c>
      <c r="C80" s="171" t="s">
        <v>240</v>
      </c>
      <c r="D80" s="171"/>
      <c r="E80" s="171"/>
      <c r="F80" s="171"/>
      <c r="G80" s="171"/>
      <c r="H80" s="171"/>
      <c r="I80" s="171"/>
      <c r="J80" s="171"/>
      <c r="K80" s="171"/>
      <c r="L80" s="171"/>
      <c r="M80" s="171"/>
      <c r="N80" s="171"/>
      <c r="O80" s="171"/>
    </row>
    <row r="81" spans="1:15" ht="30.75" customHeight="1">
      <c r="A81" s="628"/>
      <c r="B81" s="116">
        <v>8.3299999999999999E-2</v>
      </c>
      <c r="C81" s="116">
        <v>8.3299999999999999E-2</v>
      </c>
      <c r="D81" s="116"/>
      <c r="E81" s="117"/>
      <c r="F81" s="123"/>
      <c r="G81" s="118"/>
      <c r="H81" s="123"/>
      <c r="I81" s="118"/>
      <c r="J81" s="123"/>
      <c r="K81" s="118"/>
      <c r="L81" s="123"/>
      <c r="M81" s="118"/>
      <c r="N81" s="123"/>
      <c r="O81" s="118"/>
    </row>
    <row r="82" spans="1:15" ht="316.5" customHeight="1">
      <c r="A82" s="114" t="s">
        <v>267</v>
      </c>
      <c r="B82" s="643" t="s">
        <v>357</v>
      </c>
      <c r="C82" s="644"/>
      <c r="D82" s="625"/>
      <c r="E82" s="626"/>
      <c r="F82" s="631"/>
      <c r="G82" s="633"/>
      <c r="H82" s="625"/>
      <c r="I82" s="626"/>
      <c r="J82" s="339"/>
      <c r="K82" s="340"/>
      <c r="L82" s="339"/>
      <c r="M82" s="340"/>
      <c r="N82" s="625"/>
      <c r="O82" s="626"/>
    </row>
    <row r="83" spans="1:15" ht="80.25" customHeight="1">
      <c r="A83" s="114" t="s">
        <v>268</v>
      </c>
      <c r="B83" s="645" t="s">
        <v>358</v>
      </c>
      <c r="C83" s="707"/>
      <c r="D83" s="623"/>
      <c r="E83" s="624"/>
      <c r="F83" s="625"/>
      <c r="G83" s="626"/>
      <c r="H83" s="625"/>
      <c r="I83" s="626"/>
      <c r="J83" s="339"/>
      <c r="K83" s="340"/>
      <c r="L83" s="339"/>
      <c r="M83" s="340"/>
      <c r="N83" s="625"/>
      <c r="O83" s="626"/>
    </row>
    <row r="84" spans="1:15" ht="30" customHeight="1">
      <c r="A84" s="627" t="s">
        <v>198</v>
      </c>
      <c r="B84" s="171" t="s">
        <v>99</v>
      </c>
      <c r="C84" s="171" t="s">
        <v>240</v>
      </c>
      <c r="D84" s="171"/>
      <c r="E84" s="171"/>
      <c r="F84" s="171"/>
      <c r="G84" s="171"/>
      <c r="H84" s="171"/>
      <c r="I84" s="171"/>
      <c r="J84" s="171"/>
      <c r="K84" s="171"/>
      <c r="L84" s="171"/>
      <c r="M84" s="171"/>
      <c r="N84" s="171"/>
      <c r="O84" s="171"/>
    </row>
    <row r="85" spans="1:15" ht="30" customHeight="1">
      <c r="A85" s="628"/>
      <c r="B85" s="116">
        <v>8.3299999999999999E-2</v>
      </c>
      <c r="C85" s="117"/>
      <c r="D85" s="116"/>
      <c r="E85" s="117"/>
      <c r="F85" s="123"/>
      <c r="G85" s="118"/>
      <c r="H85" s="123"/>
      <c r="I85" s="118"/>
      <c r="J85" s="123"/>
      <c r="K85" s="118"/>
      <c r="L85" s="123"/>
      <c r="M85" s="118"/>
      <c r="N85" s="123"/>
      <c r="O85" s="118"/>
    </row>
    <row r="86" spans="1:15" ht="80.25" customHeight="1">
      <c r="A86" s="114" t="s">
        <v>267</v>
      </c>
      <c r="B86" s="649"/>
      <c r="C86" s="649"/>
      <c r="D86" s="649"/>
      <c r="E86" s="649"/>
      <c r="F86" s="649"/>
      <c r="G86" s="649"/>
      <c r="H86" s="649"/>
      <c r="I86" s="649"/>
      <c r="J86" s="341"/>
      <c r="K86" s="341"/>
      <c r="L86" s="341"/>
      <c r="M86" s="341"/>
      <c r="N86" s="649"/>
      <c r="O86" s="649"/>
    </row>
    <row r="87" spans="1:15" ht="80.25" customHeight="1">
      <c r="A87" s="114" t="s">
        <v>268</v>
      </c>
      <c r="B87" s="647"/>
      <c r="C87" s="648"/>
      <c r="D87" s="647"/>
      <c r="E87" s="648"/>
      <c r="F87" s="647"/>
      <c r="G87" s="648"/>
      <c r="H87" s="647"/>
      <c r="I87" s="648"/>
      <c r="J87" s="336"/>
      <c r="K87" s="337"/>
      <c r="L87" s="336"/>
      <c r="M87" s="337"/>
      <c r="N87" s="647"/>
      <c r="O87" s="648"/>
    </row>
    <row r="88" spans="1:15" ht="29.25" customHeight="1">
      <c r="A88" s="627" t="s">
        <v>199</v>
      </c>
      <c r="B88" s="171" t="s">
        <v>99</v>
      </c>
      <c r="C88" s="171" t="s">
        <v>240</v>
      </c>
      <c r="D88" s="171"/>
      <c r="E88" s="171"/>
      <c r="F88" s="171"/>
      <c r="G88" s="171"/>
      <c r="H88" s="171"/>
      <c r="I88" s="171"/>
      <c r="J88" s="171"/>
      <c r="K88" s="171"/>
      <c r="L88" s="171"/>
      <c r="M88" s="171"/>
      <c r="N88" s="171"/>
      <c r="O88" s="171"/>
    </row>
    <row r="89" spans="1:15" ht="29.25" customHeight="1">
      <c r="A89" s="628"/>
      <c r="B89" s="116">
        <v>8.3299999999999999E-2</v>
      </c>
      <c r="C89" s="119"/>
      <c r="D89" s="116"/>
      <c r="E89" s="117"/>
      <c r="F89" s="123"/>
      <c r="G89" s="118"/>
      <c r="H89" s="123"/>
      <c r="I89" s="118"/>
      <c r="J89" s="123"/>
      <c r="K89" s="118"/>
      <c r="L89" s="123"/>
      <c r="M89" s="118"/>
      <c r="N89" s="123"/>
      <c r="O89" s="118"/>
    </row>
    <row r="90" spans="1:15" ht="80.25" customHeight="1">
      <c r="A90" s="114" t="s">
        <v>267</v>
      </c>
      <c r="B90" s="650"/>
      <c r="C90" s="650"/>
      <c r="D90" s="650"/>
      <c r="E90" s="650"/>
      <c r="F90" s="650"/>
      <c r="G90" s="650"/>
      <c r="H90" s="650"/>
      <c r="I90" s="650"/>
      <c r="J90" s="338"/>
      <c r="K90" s="338"/>
      <c r="L90" s="338"/>
      <c r="M90" s="338"/>
      <c r="N90" s="650"/>
      <c r="O90" s="650"/>
    </row>
    <row r="91" spans="1:15" ht="80.25" customHeight="1">
      <c r="A91" s="114" t="s">
        <v>268</v>
      </c>
      <c r="B91" s="647"/>
      <c r="C91" s="648"/>
      <c r="D91" s="647"/>
      <c r="E91" s="648"/>
      <c r="F91" s="647"/>
      <c r="G91" s="648"/>
      <c r="H91" s="647"/>
      <c r="I91" s="648"/>
      <c r="J91" s="336"/>
      <c r="K91" s="337"/>
      <c r="L91" s="336"/>
      <c r="M91" s="337"/>
      <c r="N91" s="647"/>
      <c r="O91" s="648"/>
    </row>
    <row r="92" spans="1:15" ht="25.35" customHeight="1">
      <c r="A92" s="627" t="s">
        <v>200</v>
      </c>
      <c r="B92" s="171" t="s">
        <v>99</v>
      </c>
      <c r="C92" s="171" t="s">
        <v>240</v>
      </c>
      <c r="D92" s="171"/>
      <c r="E92" s="171"/>
      <c r="F92" s="171"/>
      <c r="G92" s="171"/>
      <c r="H92" s="171"/>
      <c r="I92" s="171"/>
      <c r="J92" s="171"/>
      <c r="K92" s="171"/>
      <c r="L92" s="171"/>
      <c r="M92" s="171"/>
      <c r="N92" s="171"/>
      <c r="O92" s="171"/>
    </row>
    <row r="93" spans="1:15" ht="25.35" customHeight="1">
      <c r="A93" s="628"/>
      <c r="B93" s="116">
        <v>8.3299999999999999E-2</v>
      </c>
      <c r="C93" s="119"/>
      <c r="D93" s="116"/>
      <c r="E93" s="117"/>
      <c r="F93" s="123"/>
      <c r="G93" s="118"/>
      <c r="H93" s="123"/>
      <c r="I93" s="118"/>
      <c r="J93" s="123"/>
      <c r="K93" s="118"/>
      <c r="L93" s="123"/>
      <c r="M93" s="118"/>
      <c r="N93" s="123"/>
      <c r="O93" s="118"/>
    </row>
    <row r="94" spans="1:15" ht="80.25" customHeight="1">
      <c r="A94" s="114" t="s">
        <v>267</v>
      </c>
      <c r="B94" s="650"/>
      <c r="C94" s="650"/>
      <c r="D94" s="650"/>
      <c r="E94" s="650"/>
      <c r="F94" s="650"/>
      <c r="G94" s="650"/>
      <c r="H94" s="650"/>
      <c r="I94" s="650"/>
      <c r="J94" s="338"/>
      <c r="K94" s="338"/>
      <c r="L94" s="338"/>
      <c r="M94" s="338"/>
      <c r="N94" s="650"/>
      <c r="O94" s="650"/>
    </row>
    <row r="95" spans="1:15" ht="80.25" customHeight="1">
      <c r="A95" s="114" t="s">
        <v>268</v>
      </c>
      <c r="B95" s="647"/>
      <c r="C95" s="648"/>
      <c r="D95" s="647"/>
      <c r="E95" s="648"/>
      <c r="F95" s="647"/>
      <c r="G95" s="648"/>
      <c r="H95" s="647"/>
      <c r="I95" s="648"/>
      <c r="J95" s="336"/>
      <c r="K95" s="337"/>
      <c r="L95" s="336"/>
      <c r="M95" s="337"/>
      <c r="N95" s="647"/>
      <c r="O95" s="648"/>
    </row>
    <row r="96" spans="1:15" ht="25.35" customHeight="1">
      <c r="A96" s="627" t="s">
        <v>201</v>
      </c>
      <c r="B96" s="171" t="s">
        <v>99</v>
      </c>
      <c r="C96" s="171" t="s">
        <v>240</v>
      </c>
      <c r="D96" s="171"/>
      <c r="E96" s="171"/>
      <c r="F96" s="171"/>
      <c r="G96" s="171"/>
      <c r="H96" s="171"/>
      <c r="I96" s="171"/>
      <c r="J96" s="171"/>
      <c r="K96" s="171"/>
      <c r="L96" s="171"/>
      <c r="M96" s="171"/>
      <c r="N96" s="171"/>
      <c r="O96" s="171"/>
    </row>
    <row r="97" spans="1:15" ht="25.35" customHeight="1">
      <c r="A97" s="628"/>
      <c r="B97" s="116">
        <v>8.3299999999999999E-2</v>
      </c>
      <c r="C97" s="119"/>
      <c r="D97" s="116"/>
      <c r="E97" s="117"/>
      <c r="F97" s="123"/>
      <c r="G97" s="118"/>
      <c r="H97" s="123"/>
      <c r="I97" s="118"/>
      <c r="J97" s="123"/>
      <c r="K97" s="118"/>
      <c r="L97" s="123"/>
      <c r="M97" s="118"/>
      <c r="N97" s="123"/>
      <c r="O97" s="118"/>
    </row>
    <row r="98" spans="1:15" ht="80.25" customHeight="1">
      <c r="A98" s="114" t="s">
        <v>267</v>
      </c>
      <c r="B98" s="650"/>
      <c r="C98" s="650"/>
      <c r="D98" s="650"/>
      <c r="E98" s="650"/>
      <c r="F98" s="650"/>
      <c r="G98" s="650"/>
      <c r="H98" s="650"/>
      <c r="I98" s="650"/>
      <c r="J98" s="338"/>
      <c r="K98" s="338"/>
      <c r="L98" s="338"/>
      <c r="M98" s="338"/>
      <c r="N98" s="650"/>
      <c r="O98" s="650"/>
    </row>
    <row r="99" spans="1:15" ht="80.25" customHeight="1">
      <c r="A99" s="114" t="s">
        <v>268</v>
      </c>
      <c r="B99" s="647"/>
      <c r="C99" s="648"/>
      <c r="D99" s="647"/>
      <c r="E99" s="648"/>
      <c r="F99" s="647"/>
      <c r="G99" s="648"/>
      <c r="H99" s="647"/>
      <c r="I99" s="648"/>
      <c r="J99" s="336"/>
      <c r="K99" s="337"/>
      <c r="L99" s="336"/>
      <c r="M99" s="337"/>
      <c r="N99" s="647"/>
      <c r="O99" s="648"/>
    </row>
    <row r="100" spans="1:15" ht="25.35" customHeight="1">
      <c r="A100" s="627" t="s">
        <v>204</v>
      </c>
      <c r="B100" s="171" t="s">
        <v>99</v>
      </c>
      <c r="C100" s="171" t="s">
        <v>240</v>
      </c>
      <c r="D100" s="171"/>
      <c r="E100" s="171"/>
      <c r="F100" s="171"/>
      <c r="G100" s="171"/>
      <c r="H100" s="171"/>
      <c r="I100" s="171"/>
      <c r="J100" s="171"/>
      <c r="K100" s="171"/>
      <c r="L100" s="171"/>
      <c r="M100" s="171"/>
      <c r="N100" s="171"/>
      <c r="O100" s="171"/>
    </row>
    <row r="101" spans="1:15" ht="25.35" customHeight="1">
      <c r="A101" s="628"/>
      <c r="B101" s="116">
        <v>8.3299999999999999E-2</v>
      </c>
      <c r="C101" s="119"/>
      <c r="D101" s="116"/>
      <c r="E101" s="117"/>
      <c r="F101" s="123"/>
      <c r="G101" s="118"/>
      <c r="H101" s="123"/>
      <c r="I101" s="118"/>
      <c r="J101" s="123"/>
      <c r="K101" s="118"/>
      <c r="L101" s="123"/>
      <c r="M101" s="118"/>
      <c r="N101" s="123"/>
      <c r="O101" s="118"/>
    </row>
    <row r="102" spans="1:15" ht="80.25" customHeight="1">
      <c r="A102" s="114" t="s">
        <v>267</v>
      </c>
      <c r="B102" s="650"/>
      <c r="C102" s="650"/>
      <c r="D102" s="650"/>
      <c r="E102" s="650"/>
      <c r="F102" s="650"/>
      <c r="G102" s="650"/>
      <c r="H102" s="650"/>
      <c r="I102" s="650"/>
      <c r="J102" s="338"/>
      <c r="K102" s="338"/>
      <c r="L102" s="338"/>
      <c r="M102" s="338"/>
      <c r="N102" s="650"/>
      <c r="O102" s="650"/>
    </row>
    <row r="103" spans="1:15" ht="80.25" customHeight="1">
      <c r="A103" s="114" t="s">
        <v>268</v>
      </c>
      <c r="B103" s="647"/>
      <c r="C103" s="648"/>
      <c r="D103" s="647"/>
      <c r="E103" s="648"/>
      <c r="F103" s="647"/>
      <c r="G103" s="648"/>
      <c r="H103" s="647"/>
      <c r="I103" s="648"/>
      <c r="J103" s="336"/>
      <c r="K103" s="337"/>
      <c r="L103" s="336"/>
      <c r="M103" s="337"/>
      <c r="N103" s="647"/>
      <c r="O103" s="648"/>
    </row>
    <row r="104" spans="1:15" ht="25.35" customHeight="1">
      <c r="A104" s="627" t="s">
        <v>205</v>
      </c>
      <c r="B104" s="171" t="s">
        <v>99</v>
      </c>
      <c r="C104" s="171" t="s">
        <v>240</v>
      </c>
      <c r="D104" s="171"/>
      <c r="E104" s="171"/>
      <c r="F104" s="171"/>
      <c r="G104" s="171"/>
      <c r="H104" s="171"/>
      <c r="I104" s="171"/>
      <c r="J104" s="171"/>
      <c r="K104" s="171"/>
      <c r="L104" s="171"/>
      <c r="M104" s="171"/>
      <c r="N104" s="171"/>
      <c r="O104" s="171"/>
    </row>
    <row r="105" spans="1:15" ht="25.35" customHeight="1">
      <c r="A105" s="628"/>
      <c r="B105" s="116">
        <v>8.3299999999999999E-2</v>
      </c>
      <c r="C105" s="119"/>
      <c r="D105" s="116"/>
      <c r="E105" s="117"/>
      <c r="F105" s="123"/>
      <c r="G105" s="118"/>
      <c r="H105" s="123"/>
      <c r="I105" s="118"/>
      <c r="J105" s="123"/>
      <c r="K105" s="118"/>
      <c r="L105" s="123"/>
      <c r="M105" s="118"/>
      <c r="N105" s="123"/>
      <c r="O105" s="118"/>
    </row>
    <row r="106" spans="1:15" ht="80.25" customHeight="1">
      <c r="A106" s="114" t="s">
        <v>267</v>
      </c>
      <c r="B106" s="650"/>
      <c r="C106" s="650"/>
      <c r="D106" s="650"/>
      <c r="E106" s="650"/>
      <c r="F106" s="650"/>
      <c r="G106" s="650"/>
      <c r="H106" s="650"/>
      <c r="I106" s="650"/>
      <c r="J106" s="338"/>
      <c r="K106" s="338"/>
      <c r="L106" s="338"/>
      <c r="M106" s="338"/>
      <c r="N106" s="650"/>
      <c r="O106" s="650"/>
    </row>
    <row r="107" spans="1:15" ht="80.25" customHeight="1">
      <c r="A107" s="114" t="s">
        <v>268</v>
      </c>
      <c r="B107" s="647"/>
      <c r="C107" s="648"/>
      <c r="D107" s="647"/>
      <c r="E107" s="648"/>
      <c r="F107" s="647"/>
      <c r="G107" s="648"/>
      <c r="H107" s="647"/>
      <c r="I107" s="648"/>
      <c r="J107" s="336"/>
      <c r="K107" s="337"/>
      <c r="L107" s="336"/>
      <c r="M107" s="337"/>
      <c r="N107" s="647"/>
      <c r="O107" s="648"/>
    </row>
    <row r="108" spans="1:15" ht="25.35" customHeight="1">
      <c r="A108" s="627" t="s">
        <v>206</v>
      </c>
      <c r="B108" s="171" t="s">
        <v>99</v>
      </c>
      <c r="C108" s="171" t="s">
        <v>240</v>
      </c>
      <c r="D108" s="171"/>
      <c r="E108" s="171"/>
      <c r="F108" s="171"/>
      <c r="G108" s="171"/>
      <c r="H108" s="171"/>
      <c r="I108" s="171"/>
      <c r="J108" s="171"/>
      <c r="K108" s="171"/>
      <c r="L108" s="171"/>
      <c r="M108" s="171"/>
      <c r="N108" s="171"/>
      <c r="O108" s="171"/>
    </row>
    <row r="109" spans="1:15" ht="25.35" customHeight="1">
      <c r="A109" s="628"/>
      <c r="B109" s="116">
        <v>8.3299999999999999E-2</v>
      </c>
      <c r="C109" s="119"/>
      <c r="D109" s="116"/>
      <c r="E109" s="117"/>
      <c r="F109" s="123"/>
      <c r="G109" s="118"/>
      <c r="H109" s="123"/>
      <c r="I109" s="118"/>
      <c r="J109" s="123"/>
      <c r="K109" s="118"/>
      <c r="L109" s="123"/>
      <c r="M109" s="118"/>
      <c r="N109" s="123"/>
      <c r="O109" s="118"/>
    </row>
    <row r="110" spans="1:15" ht="80.25" customHeight="1">
      <c r="A110" s="114" t="s">
        <v>267</v>
      </c>
      <c r="B110" s="650"/>
      <c r="C110" s="650"/>
      <c r="D110" s="650"/>
      <c r="E110" s="650"/>
      <c r="F110" s="650"/>
      <c r="G110" s="650"/>
      <c r="H110" s="650"/>
      <c r="I110" s="650"/>
      <c r="J110" s="338"/>
      <c r="K110" s="338"/>
      <c r="L110" s="338"/>
      <c r="M110" s="338"/>
      <c r="N110" s="650"/>
      <c r="O110" s="650"/>
    </row>
    <row r="111" spans="1:15" ht="80.25" customHeight="1">
      <c r="A111" s="114" t="s">
        <v>268</v>
      </c>
      <c r="B111" s="647"/>
      <c r="C111" s="648"/>
      <c r="D111" s="647"/>
      <c r="E111" s="648"/>
      <c r="F111" s="647"/>
      <c r="G111" s="648"/>
      <c r="H111" s="647"/>
      <c r="I111" s="648"/>
      <c r="J111" s="336"/>
      <c r="K111" s="337"/>
      <c r="L111" s="336"/>
      <c r="M111" s="337"/>
      <c r="N111" s="647"/>
      <c r="O111" s="648"/>
    </row>
    <row r="112" spans="1:15" ht="25.35" customHeight="1">
      <c r="A112" s="627" t="s">
        <v>207</v>
      </c>
      <c r="B112" s="171" t="s">
        <v>99</v>
      </c>
      <c r="C112" s="171" t="s">
        <v>240</v>
      </c>
      <c r="D112" s="171"/>
      <c r="E112" s="171"/>
      <c r="F112" s="171"/>
      <c r="G112" s="171"/>
      <c r="H112" s="171"/>
      <c r="I112" s="171"/>
      <c r="J112" s="171"/>
      <c r="K112" s="171"/>
      <c r="L112" s="171"/>
      <c r="M112" s="171"/>
      <c r="N112" s="171"/>
      <c r="O112" s="171"/>
    </row>
    <row r="113" spans="1:15" ht="25.35" customHeight="1">
      <c r="A113" s="628"/>
      <c r="B113" s="116">
        <v>8.3699999999999997E-2</v>
      </c>
      <c r="C113" s="315"/>
      <c r="D113" s="347"/>
      <c r="E113" s="315"/>
      <c r="F113" s="347"/>
      <c r="G113" s="316"/>
      <c r="H113" s="347"/>
      <c r="I113" s="316"/>
      <c r="J113" s="315"/>
      <c r="K113" s="316"/>
      <c r="L113" s="347"/>
      <c r="M113" s="316"/>
      <c r="N113" s="347"/>
      <c r="O113" s="316"/>
    </row>
    <row r="114" spans="1:15" ht="80.25" customHeight="1">
      <c r="A114" s="114" t="s">
        <v>267</v>
      </c>
      <c r="B114" s="651"/>
      <c r="C114" s="651"/>
      <c r="D114" s="651"/>
      <c r="E114" s="651"/>
      <c r="F114" s="651"/>
      <c r="G114" s="651"/>
      <c r="H114" s="651"/>
      <c r="I114" s="651"/>
      <c r="J114" s="652"/>
      <c r="K114" s="653"/>
      <c r="L114" s="652"/>
      <c r="M114" s="653"/>
      <c r="N114" s="651"/>
      <c r="O114" s="651"/>
    </row>
    <row r="115" spans="1:15" ht="80.25" customHeight="1">
      <c r="A115" s="114" t="s">
        <v>268</v>
      </c>
      <c r="B115" s="647"/>
      <c r="C115" s="648"/>
      <c r="D115" s="647"/>
      <c r="E115" s="648"/>
      <c r="F115" s="647"/>
      <c r="G115" s="648"/>
      <c r="H115" s="647"/>
      <c r="I115" s="648"/>
      <c r="J115" s="336"/>
      <c r="K115" s="337"/>
      <c r="L115" s="336"/>
      <c r="M115" s="337"/>
      <c r="N115" s="647"/>
      <c r="O115" s="648"/>
    </row>
    <row r="116" spans="1:15" ht="17.100000000000001">
      <c r="A116" s="115" t="s">
        <v>272</v>
      </c>
      <c r="B116" s="120">
        <f>(B69+B73+B77+B81+B85+B89+B93+B97+B101+B105+B109+B113)</f>
        <v>1</v>
      </c>
      <c r="C116" s="120">
        <f t="shared" ref="C116" si="0">(C69+C73+C77+C81+C85+C89+C93+C97+C101+C105+C109+C113)</f>
        <v>0.24990000000000001</v>
      </c>
      <c r="D116" s="120"/>
      <c r="E116" s="120"/>
      <c r="F116" s="120"/>
      <c r="G116" s="120"/>
      <c r="H116" s="120"/>
      <c r="I116" s="120"/>
      <c r="J116" s="120"/>
      <c r="K116" s="120"/>
      <c r="L116" s="120"/>
      <c r="M116" s="120"/>
      <c r="N116" s="120"/>
      <c r="O116" s="120"/>
    </row>
    <row r="121" spans="1:15" ht="37.5" customHeight="1"/>
    <row r="122" spans="1:15" ht="19.5" customHeight="1"/>
    <row r="123" spans="1:15" ht="19.5" customHeight="1"/>
    <row r="124" spans="1:15" ht="34.5" customHeight="1">
      <c r="H124" s="68">
        <f>100/8</f>
        <v>12.5</v>
      </c>
    </row>
    <row r="125" spans="1:15" ht="15" customHeight="1"/>
    <row r="126" spans="1:15" ht="15.75" customHeight="1"/>
  </sheetData>
  <mergeCells count="241">
    <mergeCell ref="N114:O114"/>
    <mergeCell ref="B115:C115"/>
    <mergeCell ref="D115:E115"/>
    <mergeCell ref="F115:G115"/>
    <mergeCell ref="H115:I115"/>
    <mergeCell ref="N115:O115"/>
    <mergeCell ref="B114:C114"/>
    <mergeCell ref="D114:E114"/>
    <mergeCell ref="F114:G114"/>
    <mergeCell ref="H114:I114"/>
    <mergeCell ref="J114:K114"/>
    <mergeCell ref="L114:M114"/>
    <mergeCell ref="B111:C111"/>
    <mergeCell ref="D111:E111"/>
    <mergeCell ref="F111:G111"/>
    <mergeCell ref="H111:I111"/>
    <mergeCell ref="N111:O111"/>
    <mergeCell ref="A112:A113"/>
    <mergeCell ref="A108:A109"/>
    <mergeCell ref="B110:C110"/>
    <mergeCell ref="D110:E110"/>
    <mergeCell ref="F110:G110"/>
    <mergeCell ref="H110:I110"/>
    <mergeCell ref="N110:O110"/>
    <mergeCell ref="B106:C106"/>
    <mergeCell ref="D106:E106"/>
    <mergeCell ref="F106:G106"/>
    <mergeCell ref="H106:I106"/>
    <mergeCell ref="N106:O106"/>
    <mergeCell ref="B107:C107"/>
    <mergeCell ref="D107:E107"/>
    <mergeCell ref="F107:G107"/>
    <mergeCell ref="H107:I107"/>
    <mergeCell ref="N107:O107"/>
    <mergeCell ref="B103:C103"/>
    <mergeCell ref="D103:E103"/>
    <mergeCell ref="F103:G103"/>
    <mergeCell ref="H103:I103"/>
    <mergeCell ref="N103:O103"/>
    <mergeCell ref="A104:A105"/>
    <mergeCell ref="A100:A101"/>
    <mergeCell ref="B102:C102"/>
    <mergeCell ref="D102:E102"/>
    <mergeCell ref="F102:G102"/>
    <mergeCell ref="H102:I102"/>
    <mergeCell ref="N102:O102"/>
    <mergeCell ref="B98:C98"/>
    <mergeCell ref="D98:E98"/>
    <mergeCell ref="F98:G98"/>
    <mergeCell ref="H98:I98"/>
    <mergeCell ref="N98:O98"/>
    <mergeCell ref="B99:C99"/>
    <mergeCell ref="D99:E99"/>
    <mergeCell ref="F99:G99"/>
    <mergeCell ref="H99:I99"/>
    <mergeCell ref="N99:O99"/>
    <mergeCell ref="B95:C95"/>
    <mergeCell ref="D95:E95"/>
    <mergeCell ref="F95:G95"/>
    <mergeCell ref="H95:I95"/>
    <mergeCell ref="N95:O95"/>
    <mergeCell ref="A96:A97"/>
    <mergeCell ref="A92:A93"/>
    <mergeCell ref="B94:C94"/>
    <mergeCell ref="D94:E94"/>
    <mergeCell ref="F94:G94"/>
    <mergeCell ref="H94:I94"/>
    <mergeCell ref="N94:O94"/>
    <mergeCell ref="B90:C90"/>
    <mergeCell ref="D90:E90"/>
    <mergeCell ref="F90:G90"/>
    <mergeCell ref="H90:I90"/>
    <mergeCell ref="N90:O90"/>
    <mergeCell ref="B91:C91"/>
    <mergeCell ref="D91:E91"/>
    <mergeCell ref="F91:G91"/>
    <mergeCell ref="H91:I91"/>
    <mergeCell ref="N91:O91"/>
    <mergeCell ref="B87:C87"/>
    <mergeCell ref="D87:E87"/>
    <mergeCell ref="F87:G87"/>
    <mergeCell ref="H87:I87"/>
    <mergeCell ref="N87:O87"/>
    <mergeCell ref="A88:A89"/>
    <mergeCell ref="A84:A85"/>
    <mergeCell ref="B86:C86"/>
    <mergeCell ref="D86:E86"/>
    <mergeCell ref="F86:G86"/>
    <mergeCell ref="H86:I86"/>
    <mergeCell ref="N86:O86"/>
    <mergeCell ref="B82:C82"/>
    <mergeCell ref="D82:E82"/>
    <mergeCell ref="F82:G82"/>
    <mergeCell ref="H82:I82"/>
    <mergeCell ref="N82:O82"/>
    <mergeCell ref="B83:C83"/>
    <mergeCell ref="D83:E83"/>
    <mergeCell ref="F83:G83"/>
    <mergeCell ref="H83:I83"/>
    <mergeCell ref="N83:O83"/>
    <mergeCell ref="B79:C79"/>
    <mergeCell ref="D79:E79"/>
    <mergeCell ref="F79:G79"/>
    <mergeCell ref="H79:I79"/>
    <mergeCell ref="N79:O79"/>
    <mergeCell ref="A80:A81"/>
    <mergeCell ref="A76:A77"/>
    <mergeCell ref="B78:C78"/>
    <mergeCell ref="D78:E78"/>
    <mergeCell ref="F78:G78"/>
    <mergeCell ref="H78:I78"/>
    <mergeCell ref="N78:O78"/>
    <mergeCell ref="B74:C74"/>
    <mergeCell ref="D74:E74"/>
    <mergeCell ref="F74:G74"/>
    <mergeCell ref="H74:I74"/>
    <mergeCell ref="N74:O74"/>
    <mergeCell ref="B75:C75"/>
    <mergeCell ref="D75:E75"/>
    <mergeCell ref="F75:G75"/>
    <mergeCell ref="H75:I75"/>
    <mergeCell ref="N75:O75"/>
    <mergeCell ref="B71:C71"/>
    <mergeCell ref="D71:E71"/>
    <mergeCell ref="F71:G71"/>
    <mergeCell ref="H71:I71"/>
    <mergeCell ref="N71:O71"/>
    <mergeCell ref="A72:A73"/>
    <mergeCell ref="A68:A69"/>
    <mergeCell ref="B70:C70"/>
    <mergeCell ref="D70:E70"/>
    <mergeCell ref="F70:G70"/>
    <mergeCell ref="H70:I70"/>
    <mergeCell ref="N70:O70"/>
    <mergeCell ref="N66:O66"/>
    <mergeCell ref="B67:C67"/>
    <mergeCell ref="D67:E67"/>
    <mergeCell ref="F67:G67"/>
    <mergeCell ref="H67:I67"/>
    <mergeCell ref="J67:K67"/>
    <mergeCell ref="L67:M67"/>
    <mergeCell ref="N67:O67"/>
    <mergeCell ref="B66:C66"/>
    <mergeCell ref="D66:E66"/>
    <mergeCell ref="F66:G66"/>
    <mergeCell ref="H66:I66"/>
    <mergeCell ref="J66:K66"/>
    <mergeCell ref="L66:M66"/>
    <mergeCell ref="A60:A61"/>
    <mergeCell ref="D60:E60"/>
    <mergeCell ref="F60:G60"/>
    <mergeCell ref="D61:E61"/>
    <mergeCell ref="F61:G61"/>
    <mergeCell ref="A65:I65"/>
    <mergeCell ref="A56:A57"/>
    <mergeCell ref="D56:E56"/>
    <mergeCell ref="F56:G56"/>
    <mergeCell ref="D57:E57"/>
    <mergeCell ref="F57:G57"/>
    <mergeCell ref="A58:A59"/>
    <mergeCell ref="D58:E58"/>
    <mergeCell ref="F58:G58"/>
    <mergeCell ref="D59:E59"/>
    <mergeCell ref="F59:G59"/>
    <mergeCell ref="A52:A53"/>
    <mergeCell ref="D52:E52"/>
    <mergeCell ref="F52:G52"/>
    <mergeCell ref="D53:E53"/>
    <mergeCell ref="F53:G53"/>
    <mergeCell ref="A54:A55"/>
    <mergeCell ref="D54:E54"/>
    <mergeCell ref="F54:G54"/>
    <mergeCell ref="D55:E55"/>
    <mergeCell ref="F55:G55"/>
    <mergeCell ref="A48:A49"/>
    <mergeCell ref="D48:E48"/>
    <mergeCell ref="F48:G48"/>
    <mergeCell ref="D49:E49"/>
    <mergeCell ref="F49:G49"/>
    <mergeCell ref="A50:A51"/>
    <mergeCell ref="D50:E50"/>
    <mergeCell ref="F50:G50"/>
    <mergeCell ref="D51:E51"/>
    <mergeCell ref="F51:G51"/>
    <mergeCell ref="A44:A45"/>
    <mergeCell ref="D44:E44"/>
    <mergeCell ref="F44:G44"/>
    <mergeCell ref="D45:E45"/>
    <mergeCell ref="F45:G45"/>
    <mergeCell ref="A46:A47"/>
    <mergeCell ref="D46:E46"/>
    <mergeCell ref="F46:G46"/>
    <mergeCell ref="D47:E47"/>
    <mergeCell ref="F47:G47"/>
    <mergeCell ref="A40:A41"/>
    <mergeCell ref="D40:E40"/>
    <mergeCell ref="F40:G40"/>
    <mergeCell ref="D41:E41"/>
    <mergeCell ref="F41:G41"/>
    <mergeCell ref="A42:A43"/>
    <mergeCell ref="D42:E42"/>
    <mergeCell ref="F42:G42"/>
    <mergeCell ref="D43:E43"/>
    <mergeCell ref="F43:G43"/>
    <mergeCell ref="B37:C37"/>
    <mergeCell ref="D37:I37"/>
    <mergeCell ref="A38:A39"/>
    <mergeCell ref="D38:E38"/>
    <mergeCell ref="F38:G38"/>
    <mergeCell ref="D39:E39"/>
    <mergeCell ref="F39:G39"/>
    <mergeCell ref="C18:O18"/>
    <mergeCell ref="A21:O21"/>
    <mergeCell ref="A22:O22"/>
    <mergeCell ref="A33:I33"/>
    <mergeCell ref="B34:I34"/>
    <mergeCell ref="A35:A36"/>
    <mergeCell ref="G35:G36"/>
    <mergeCell ref="H35:I36"/>
    <mergeCell ref="B15:F15"/>
    <mergeCell ref="G15:H15"/>
    <mergeCell ref="I15:O15"/>
    <mergeCell ref="B17:E17"/>
    <mergeCell ref="G17:I17"/>
    <mergeCell ref="K17:O17"/>
    <mergeCell ref="A6:A8"/>
    <mergeCell ref="J6:K8"/>
    <mergeCell ref="M6:O6"/>
    <mergeCell ref="M7:O7"/>
    <mergeCell ref="M8:O8"/>
    <mergeCell ref="A11:A13"/>
    <mergeCell ref="B11:O13"/>
    <mergeCell ref="A1:A4"/>
    <mergeCell ref="B1:L1"/>
    <mergeCell ref="M1:O1"/>
    <mergeCell ref="B2:L2"/>
    <mergeCell ref="M2:O2"/>
    <mergeCell ref="B3:L3"/>
    <mergeCell ref="M3:O3"/>
    <mergeCell ref="B4:L4"/>
    <mergeCell ref="M4:O4"/>
  </mergeCells>
  <hyperlinks>
    <hyperlink ref="B75:C75" r:id="rId1" display="https://secretariadistritald-my.sharepoint.com/:f:/g/personal/mcgranados_sdmujer_gov_co/EtBvq3-4PJFLvOpyy28WYQYBlZg0r7tG9PzRV5mD_mrBEQ?e=SHSglR" xr:uid="{8B2C7748-9529-481D-B3C8-DB190CC0B74C}"/>
    <hyperlink ref="B79:C79" r:id="rId2" display="https://secretariadistritald-my.sharepoint.com/:f:/g/personal/jbuitrago_sdmujer_gov_co/EptYooAOfcRAiDljHadlBiQBBzzG2QkE2yk912a-wkB3rg?e=XbZSJD" xr:uid="{26869506-B729-4733-8D19-8417C1733E3F}"/>
    <hyperlink ref="B83" r:id="rId3" xr:uid="{E80ACEFC-A2BF-425A-BECE-34E1B780DA86}"/>
  </hyperlinks>
  <pageMargins left="0.25" right="0.25" top="0.75" bottom="0.75" header="0.3" footer="0.3"/>
  <pageSetup scale="21" orientation="landscape"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9D9ECB01-3BA9-CA4F-BBB7-5DEF78F0E08C}">
          <x14:formula1>
            <xm:f>Listas!$B$2:$B$4</xm:f>
          </x14:formula1>
          <xm:sqref>H35:I36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2" ma:contentTypeDescription="Crear nuevo documento." ma:contentTypeScope="" ma:versionID="0ef342e50dfb639fe7d23bc46650ba41">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adb45f20e0ddd7f3700daa3d2da5c7a1"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D544D-E8DA-422F-9D4F-04A0A303E7CE}"/>
</file>

<file path=customXml/itemProps2.xml><?xml version="1.0" encoding="utf-8"?>
<ds:datastoreItem xmlns:ds="http://schemas.openxmlformats.org/officeDocument/2006/customXml" ds:itemID="{B8CB741A-7D85-4CE2-B139-98A37B65EAC8}"/>
</file>

<file path=customXml/itemProps3.xml><?xml version="1.0" encoding="utf-8"?>
<ds:datastoreItem xmlns:ds="http://schemas.openxmlformats.org/officeDocument/2006/customXml" ds:itemID="{3E626A79-5E54-42DB-BF36-119916C991A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Cecilia Guerrero Morales</dc:creator>
  <cp:keywords/>
  <dc:description/>
  <cp:lastModifiedBy/>
  <cp:revision/>
  <dcterms:created xsi:type="dcterms:W3CDTF">2016-04-29T15:11:54Z</dcterms:created>
  <dcterms:modified xsi:type="dcterms:W3CDTF">2025-06-03T21:21:57Z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y fmtid="{D5CDD505-2E9C-101B-9397-08002B2CF9AE}" pid="3" name="MediaServiceImageTags">
    <vt:lpwstr/>
  </property>
</Properties>
</file>