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drawings/drawing7.xml" ContentType="application/vnd.openxmlformats-officedocument.drawing+xml"/>
  <Override PartName="/xl/comments7.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C:\Users\familia\OneDrive - Secretaria Distrital De La Mujer\SDM_2025\8219\Seguimientos_PA_2025\"/>
    </mc:Choice>
  </mc:AlternateContent>
  <xr:revisionPtr revIDLastSave="0" documentId="13_ncr:1_{6AA099B1-EF48-483D-9357-BF05EBCC904B}" xr6:coauthVersionLast="47" xr6:coauthVersionMax="47" xr10:uidLastSave="{00000000-0000-0000-0000-000000000000}"/>
  <bookViews>
    <workbookView xWindow="-120" yWindow="-120" windowWidth="29040" windowHeight="15720" tabRatio="731" firstSheet="1" activeTab="9" xr2:uid="{00000000-000D-0000-FFFF-FFFF00000000}"/>
  </bookViews>
  <sheets>
    <sheet name="Instructivo" sheetId="48" r:id="rId1"/>
    <sheet name="ACTIVIDAD_1" sheetId="20" r:id="rId2"/>
    <sheet name="ACTIVIDAD_2" sheetId="50" r:id="rId3"/>
    <sheet name="ACTIVIDAD_3" sheetId="51" r:id="rId4"/>
    <sheet name="META_PDD 105" sheetId="52" r:id="rId5"/>
    <sheet name="META_PDD 432" sheetId="38" r:id="rId6"/>
    <sheet name="PRODUCTO_MGA" sheetId="47" r:id="rId7"/>
    <sheet name="TERRITORIALIZACIÓN" sheetId="41" r:id="rId8"/>
    <sheet name="PMR" sheetId="46" r:id="rId9"/>
    <sheet name="CONTROL DE CAMBIOS" sheetId="40" r:id="rId10"/>
  </sheets>
  <externalReferences>
    <externalReference r:id="rId11"/>
  </externalReferences>
  <definedNames>
    <definedName name="_xlnm._FilterDatabase" localSheetId="8" hidden="1">PMR!$A$12:$AX$14</definedName>
    <definedName name="_xlnm.Print_Area" localSheetId="1">ACTIVIDAD_1!$A$1:$O$31</definedName>
    <definedName name="_xlnm.Print_Area" localSheetId="2">ACTIVIDAD_2!$A$1:$O$31</definedName>
    <definedName name="_xlnm.Print_Area" localSheetId="3">ACTIVIDAD_3!$A$1:$O$31</definedName>
    <definedName name="_xlnm.Print_Area" localSheetId="4">'META_PDD 105'!$A$6:$X$20</definedName>
    <definedName name="_xlnm.Print_Area" localSheetId="5">'META_PDD 432'!$A$6:$X$20</definedName>
    <definedName name="_xlnm.Print_Area" localSheetId="6">PRODUCTO_MGA!$A$1:$O$17</definedName>
    <definedName name="condicion">#REF!</definedName>
    <definedName name="edad">#REF!</definedName>
    <definedName name="etnias">#REF!</definedName>
    <definedName name="frecuencia">#REF!</definedName>
    <definedName name="genero">#REF!</definedName>
    <definedName name="INDICADOR">#REF!</definedName>
    <definedName name="localidad">#REF!</definedName>
    <definedName name="metas">#REF!</definedName>
    <definedName name="objetivoest">#REF!</definedName>
    <definedName name="objetivos">#REF!</definedName>
    <definedName name="pmr">#REF!</definedName>
    <definedName name="responsable">#REF!</definedName>
    <definedName name="SUBSECRETARIA">#REF!</definedName>
    <definedName name="subsecretarias">#REF!</definedName>
    <definedName name="tactividad">#REF!</definedName>
    <definedName name="tcalculo">#REF!</definedName>
    <definedName name="tindicador">#REF!</definedName>
    <definedName name="tipometa">#REF!</definedName>
    <definedName name="tmeta">#REF!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30" roundtripDataChecksum="xVYwB3UHdHZoYLlS7FHKLwAp3fKOqHG7zICvfbN6ofQ="/>
    </ext>
  </extLst>
</workbook>
</file>

<file path=xl/calcChain.xml><?xml version="1.0" encoding="utf-8"?>
<calcChain xmlns="http://schemas.openxmlformats.org/spreadsheetml/2006/main">
  <c r="C33" i="38" l="1"/>
  <c r="C52" i="38" s="1"/>
  <c r="AC44" i="41"/>
  <c r="AB44" i="41"/>
  <c r="H24" i="47"/>
  <c r="H22" i="47"/>
  <c r="G24" i="47"/>
  <c r="G22" i="47"/>
  <c r="K17" i="47" l="1"/>
  <c r="Y44" i="41"/>
  <c r="Z44" i="41"/>
  <c r="C6" i="46"/>
  <c r="C6" i="40" s="1"/>
  <c r="AW14" i="46"/>
  <c r="AV14" i="46"/>
  <c r="W44" i="41"/>
  <c r="V44" i="41"/>
  <c r="T44" i="41"/>
  <c r="S44" i="41"/>
  <c r="P44" i="41"/>
  <c r="O44" i="41"/>
  <c r="N44" i="41"/>
  <c r="M44" i="41"/>
  <c r="L44" i="41"/>
  <c r="K44" i="41"/>
  <c r="J44" i="41"/>
  <c r="I44" i="41"/>
  <c r="H44" i="41"/>
  <c r="G44" i="41"/>
  <c r="F44" i="41"/>
  <c r="E44" i="41"/>
  <c r="D44" i="41"/>
  <c r="C44" i="41"/>
  <c r="E24" i="47" l="1"/>
  <c r="D24" i="47"/>
  <c r="E22" i="47"/>
  <c r="D22" i="47"/>
  <c r="J17" i="47"/>
  <c r="K15" i="47"/>
  <c r="J15" i="47"/>
  <c r="H17" i="47"/>
  <c r="G17" i="47"/>
  <c r="H15" i="47"/>
  <c r="G15" i="47"/>
  <c r="D17" i="47" l="1"/>
  <c r="E15" i="47"/>
  <c r="D15" i="47"/>
  <c r="G26" i="38"/>
  <c r="F26" i="38"/>
  <c r="F26" i="52"/>
  <c r="B52" i="52"/>
  <c r="B34" i="51"/>
  <c r="N29" i="51"/>
  <c r="N28" i="51"/>
  <c r="N27" i="51"/>
  <c r="N26" i="51"/>
  <c r="N25" i="51"/>
  <c r="N24" i="51"/>
  <c r="O25" i="51" s="1"/>
  <c r="I116" i="51"/>
  <c r="H116" i="51"/>
  <c r="G116" i="51"/>
  <c r="F116" i="51"/>
  <c r="E116" i="51"/>
  <c r="D116" i="51"/>
  <c r="C116" i="51"/>
  <c r="B116" i="51"/>
  <c r="B62" i="51"/>
  <c r="B34" i="50"/>
  <c r="N29" i="50"/>
  <c r="N28" i="50"/>
  <c r="N27" i="50"/>
  <c r="N26" i="50"/>
  <c r="N25" i="50"/>
  <c r="N24" i="50"/>
  <c r="O25" i="50" s="1"/>
  <c r="I116" i="50"/>
  <c r="H116" i="50"/>
  <c r="G116" i="50"/>
  <c r="F116" i="50"/>
  <c r="E116" i="50"/>
  <c r="D116" i="50"/>
  <c r="C116" i="50"/>
  <c r="B116" i="50"/>
  <c r="B62" i="50"/>
  <c r="E17" i="47"/>
  <c r="N29" i="20"/>
  <c r="N28" i="20"/>
  <c r="N27" i="20"/>
  <c r="N26" i="20"/>
  <c r="N25" i="20"/>
  <c r="N24" i="20"/>
  <c r="O25" i="20" s="1"/>
  <c r="B62" i="20" l="1"/>
  <c r="B52" i="38" l="1"/>
  <c r="B34" i="20" l="1"/>
  <c r="F36" i="20"/>
  <c r="C116" i="20" l="1"/>
  <c r="D116" i="20"/>
  <c r="E116" i="20"/>
  <c r="F116" i="20"/>
  <c r="G116" i="20"/>
  <c r="H116" i="20"/>
  <c r="I116" i="20"/>
  <c r="B116" i="2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J8" authorId="0" shapeId="0" xr:uid="{84E49D7D-A48A-4B4C-B4FC-7A5C33A5ECC2}">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J8" authorId="0" shapeId="0" xr:uid="{135FA2BA-F051-4084-BECF-C6CA447728B8}">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J8" authorId="0" shapeId="0" xr:uid="{53EC1AF7-8955-47BF-98D2-7EF091E9BE9C}">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A16" authorId="0" shapeId="0" xr:uid="{FF9BAFF0-5E57-4319-BDF4-19DE2E200DB1}">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A16" authorId="0" shapeId="0" xr:uid="{132CADBC-13E1-473C-90B1-7CF531C178AE}">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J8" authorId="0" shapeId="0" xr:uid="{64432E89-4C85-4806-AFE9-446842166EAD}">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K14" authorId="0" shapeId="0" xr:uid="{DC9F826A-A9C7-4388-ABFA-13743CE48485}">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A8" authorId="0" shapeId="0" xr:uid="{7EC0A14E-7DB1-4DA9-8DCB-506CE0FFA085}">
      <text>
        <r>
          <rPr>
            <sz val="9"/>
            <color indexed="81"/>
            <rFont val="Tahoma"/>
            <family val="2"/>
          </rPr>
          <t>Fecha en la que el cambio solicitado al plan de acción es aprobado</t>
        </r>
      </text>
    </comment>
    <comment ref="B8" authorId="0" shapeId="0" xr:uid="{D2AA1F8D-8B8C-43A0-BB82-3155D43A42F4}">
      <text>
        <r>
          <rPr>
            <sz val="9"/>
            <color indexed="81"/>
            <rFont val="Tahoma"/>
            <family val="2"/>
          </rPr>
          <t>Fecha en la que el cambio solicitado al plan de acción es aprobado</t>
        </r>
      </text>
    </comment>
    <comment ref="C8" authorId="0" shapeId="0" xr:uid="{95F7E6F3-93BD-4026-8340-BDE26B2BBFE3}">
      <text>
        <r>
          <rPr>
            <sz val="9"/>
            <color indexed="81"/>
            <rFont val="Tahoma"/>
            <family val="2"/>
          </rPr>
          <t>Descripción de los cambios realizados en la actialización que corresponda</t>
        </r>
      </text>
    </comment>
    <comment ref="D8" authorId="0" shapeId="0" xr:uid="{26204D2E-C391-4793-8863-4123BB2DED5A}">
      <text>
        <r>
          <rPr>
            <sz val="9"/>
            <color indexed="81"/>
            <rFont val="Tahoma"/>
            <family val="2"/>
          </rPr>
          <t>Justificación del motivo que genera el cambio en el plan de acción</t>
        </r>
      </text>
    </comment>
  </commentList>
</comments>
</file>

<file path=xl/sharedStrings.xml><?xml version="1.0" encoding="utf-8"?>
<sst xmlns="http://schemas.openxmlformats.org/spreadsheetml/2006/main" count="2000" uniqueCount="441">
  <si>
    <t>PROGRAMACIÓN, ACTUALIZACIÓN  Y SEGUIMIENTO PLAN DE ACCIÓN DE PROYECTOS DE INVERSIÓN</t>
  </si>
  <si>
    <t>ENCABEZADO DE TODAS LAS HOJAS</t>
  </si>
  <si>
    <t>ITEM</t>
  </si>
  <si>
    <t xml:space="preserve">DESCRIPCIÓN </t>
  </si>
  <si>
    <t>NOMBRE DEL PROYECTO</t>
  </si>
  <si>
    <t>En este campo se diligencia el nombre del proyecto de inversión como se encuentra en la ficha EBI-D y en la ficha MGA de formulación.</t>
  </si>
  <si>
    <t>PERIODO REPORTADO</t>
  </si>
  <si>
    <t>En este campo se marca con "X"  el mes al cual corresponde el reporte de seguimiento</t>
  </si>
  <si>
    <t>TIPO DE REPORTE</t>
  </si>
  <si>
    <r>
      <t xml:space="preserve">En este campo se selecciona según aplique.
</t>
    </r>
    <r>
      <rPr>
        <b/>
        <sz val="11"/>
        <color rgb="FF000000"/>
        <rFont val="Arial"/>
      </rPr>
      <t xml:space="preserve">Programación: </t>
    </r>
    <r>
      <rPr>
        <sz val="11"/>
        <color rgb="FF000000"/>
        <rFont val="Arial"/>
      </rPr>
      <t xml:space="preserve">Corresponde al proceso de formulación del plan de acción de proyectos de inversión, el cual se realiza una vez por vigencia. 
</t>
    </r>
    <r>
      <rPr>
        <b/>
        <sz val="11"/>
        <color rgb="FF000000"/>
        <rFont val="Arial"/>
      </rPr>
      <t xml:space="preserve">Actualización: </t>
    </r>
    <r>
      <rPr>
        <sz val="11"/>
        <color rgb="FF000000"/>
        <rFont val="Arial"/>
      </rPr>
      <t xml:space="preserve">Corresponde al proceso mediante el cual la gerencia del proyecto modifica o ajusta la información contenida en el plan de acción de proyectos de inversión
</t>
    </r>
    <r>
      <rPr>
        <b/>
        <sz val="11"/>
        <color rgb="FF000000"/>
        <rFont val="Arial"/>
      </rPr>
      <t xml:space="preserve">Seguimiento: </t>
    </r>
    <r>
      <rPr>
        <sz val="11"/>
        <color rgb="FF000000"/>
        <rFont val="Arial"/>
      </rPr>
      <t xml:space="preserve">Corresponde al proceso de reporte de avance de las actividades, tareas, meta PDD, producto MGA, territorialización y PMR de acuerdo con la programación. </t>
    </r>
  </si>
  <si>
    <t xml:space="preserve">HOJA ACTIVIDAD </t>
  </si>
  <si>
    <t>ACTIVIDAD DEL PROYECTO</t>
  </si>
  <si>
    <t>En este campo se diligencia el nombre de la actividad del proyecto de inversión, como se encuentra registrada tanto en la ficha MGA como en la ficha EBI-D del proyecto de inversión</t>
  </si>
  <si>
    <t>PRODUCTO MGA</t>
  </si>
  <si>
    <t>En este campo se diligencia el nombre del producto registrado en la ficha MGA, asociado a la actividad correspondiente del proyecto de inversión.</t>
  </si>
  <si>
    <t>INDICADOR ACTIVIDAD</t>
  </si>
  <si>
    <t>En este campo se diligencia el nombre del indicador que se estableció para la actividad correspondiente, debe ser coherente con lo registrado en la hoja de vida de vida de indicadores.</t>
  </si>
  <si>
    <t>OBJETIVO ESTRATÉGICO</t>
  </si>
  <si>
    <t xml:space="preserve">En este campo se diligencia el nombre del Objetivo Estratégico establecido en la estructura Plan de Desarrollo vigente, bajo la cual se encuentra articulado el proyecto de inversión </t>
  </si>
  <si>
    <t>PROGRAMA</t>
  </si>
  <si>
    <t xml:space="preserve">En este campo se diligencia el nombre del Programa de acuerdo con la la estructura Plan de Desarrollo vigente, bajo la cual se encuentra articulado el proyecto de inversión </t>
  </si>
  <si>
    <t>META PDD</t>
  </si>
  <si>
    <t>En este campo se diligencia el nombre de la meta Plan de Desarrollo vigente, al cual se encuentra articulada la actividad correspondiente del proyecto de inversión.</t>
  </si>
  <si>
    <t>EJECUCIÓN PRESUPUESTAL DEL PROYECTO</t>
  </si>
  <si>
    <t>PROGRAMACION DE COMPROMISOS</t>
  </si>
  <si>
    <t>Se diligencia el valor de la programación mensual de compromisos. Para este campo, los insumos son la programación del proyecto coincidente con la programación PAABS.</t>
  </si>
  <si>
    <t>COMPROMISOS</t>
  </si>
  <si>
    <t>Se diligencia el valor de los compromisos efectivamente ejecutados mensualmente. Este dato debe coincidir con las ejecuciones de CRP de los informes BOGDATA.</t>
  </si>
  <si>
    <t>GIROS</t>
  </si>
  <si>
    <t>Se diligencia el valor mensual de los giros efectivamente ejecutados.  Este dato debe coincidir con las ejecuciones de CRP (autorización giros) de los informes BOGDATA.</t>
  </si>
  <si>
    <t>PROGRAMACIÓN DE RESERVAS</t>
  </si>
  <si>
    <t>En este campo se diligencia el valor de la programación mensual a ejecutar de las reservas constituidas al inicio de la vigencia.</t>
  </si>
  <si>
    <t>LIBERACIÓN DE RESERVAS</t>
  </si>
  <si>
    <t>En este campo se registra el valor de las liberaciones de las reservas realizadas en el mes que corresponda.</t>
  </si>
  <si>
    <t>GIROS RESERVAS</t>
  </si>
  <si>
    <t>En este campo se diligencia el valor efectivo de los giros de la reserva para el mes correspondiente, este dato debe coincidir con la autorización de giros del informe de Rersevas de BOGDATA.</t>
  </si>
  <si>
    <t>DESCRIPCIÓN DE LA ACTIVIDAD</t>
  </si>
  <si>
    <t>Este campo se diligencia automaticamente, y corresponde al nombre de la actividad del proyecto de inversión, como quedó formulada tanto en la ficha MGA como en la ficha EBI-D del proyecto de inversión</t>
  </si>
  <si>
    <t>ANUALIZACIÓN DE LA ACTIVIDAD</t>
  </si>
  <si>
    <t xml:space="preserve">En este campo se diligencia para cada una de las vigencias, la meta numérica de la actividad (en valores absolutos o porcentuales), cuyo valor total debe corresponder a la meta del cuatrienio de la actividad, en coherencia con la información registrada en la ficha EBI-D del proyecto de inversión. </t>
  </si>
  <si>
    <t>TIPO DE ANUALIZACIÓN</t>
  </si>
  <si>
    <r>
      <t xml:space="preserve">En este campo se diligencia el tipo de anualización de la actividad en coherencia con las mediciones establecidas por la SDP:
</t>
    </r>
    <r>
      <rPr>
        <b/>
        <sz val="11"/>
        <color rgb="FF000000"/>
        <rFont val="Arial"/>
      </rPr>
      <t>Suma:</t>
    </r>
    <r>
      <rPr>
        <sz val="11"/>
        <color rgb="FF000000"/>
        <rFont val="Arial"/>
      </rPr>
      <t xml:space="preserve"> La magnitud se distribuyen entre las vigencias y al final se tienen una totalización,es decir, la meta total de la actividad. 
</t>
    </r>
    <r>
      <rPr>
        <b/>
        <sz val="11"/>
        <color rgb="FF000000"/>
        <rFont val="Arial"/>
      </rPr>
      <t xml:space="preserve">Creciente: </t>
    </r>
    <r>
      <rPr>
        <sz val="11"/>
        <color rgb="FF000000"/>
        <rFont val="Arial"/>
      </rPr>
      <t xml:space="preserve">No tienen total y puede haber 2 años consecutivos con el mismo valor. El valor del último año corresponde a la meta total de la actividad.
</t>
    </r>
    <r>
      <rPr>
        <b/>
        <sz val="11"/>
        <color rgb="FF000000"/>
        <rFont val="Arial"/>
      </rPr>
      <t>Decreciente:</t>
    </r>
    <r>
      <rPr>
        <sz val="11"/>
        <color rgb="FF000000"/>
        <rFont val="Arial"/>
      </rPr>
      <t xml:space="preserve"> No tienen total y se registran en cada vigencia una magnitud igual o inferior hasta llegar a la meta de la actividad.
</t>
    </r>
    <r>
      <rPr>
        <b/>
        <sz val="11"/>
        <color rgb="FF000000"/>
        <rFont val="Arial"/>
      </rPr>
      <t>Constante:</t>
    </r>
    <r>
      <rPr>
        <sz val="11"/>
        <color rgb="FF000000"/>
        <rFont val="Arial"/>
      </rPr>
      <t xml:space="preserve"> No tienen total y las magnitudes deberán corresponder a un valor igual para cada vigencia</t>
    </r>
  </si>
  <si>
    <t>PONDERACIÓN ACTIVIDAD</t>
  </si>
  <si>
    <t>En este campo se registra el valor porcentual asignado a la actividad dentro del plan de acción del proyecto de inversión. Es necesario tener en cuenta que la sumatoria de las ponderaciones de todas las actividades del plan de acción debe ser igual al 100%</t>
  </si>
  <si>
    <t>Programación</t>
  </si>
  <si>
    <t>Corresponde a las magnitudes que se mediran para cuantificar el bien o servicio, lo que se espera alcanzar en un periodo de tiempo a través de la ejecución o desempeño de las actividades. La sumatoria de la programación mensual debe corresponder con el valor de la anualización de la vigencia correspondiente.</t>
  </si>
  <si>
    <t>Ejecución</t>
  </si>
  <si>
    <t>Se diligencia la magnitud alcanzada durante el periodo reportado, a fin de cumplir la programación realizada para la actividad</t>
  </si>
  <si>
    <t>Avances y Logros Mensual (2.000 caracteres)</t>
  </si>
  <si>
    <t>En este campo se diligencia lo relacionando a los logros y avances del mes en coherencia con lo registrado en el avance cuantitativo de la actividad. Se recomienda dejar la información que se considere estratégica y de mayor relevancia.</t>
  </si>
  <si>
    <t>Avances y Logros Acumulado 
(2.000 caracteres)</t>
  </si>
  <si>
    <t>En este campo se diligencia lo relacionando a los logros y avances acumulados a la fecha del reporte en coherencia con lo registrado en el avance cuantitativo de la actividad, así como con la información reportada en meses anteriores. Se recomienda dejar la información que se considere estratégica y de mayor relevancia. IMPORTANTE: Se debe diligenciar la descripción cualitativa de manera acumulada de manera ejecutiva, sin replicar toda la información mes a mes de los seguimientos.</t>
  </si>
  <si>
    <t>Retrasos y Alternativas de solución (1.000 caracteres)</t>
  </si>
  <si>
    <t>En este campo se deberá diligenciar lo relacionando a las dificultades y alternativas de solución presentadas en el periodo en el que se dan. Cuando la ejecución del proyecto se encuentra acorde a lo programado, no se diligencia este campo o se incluye que el proyecto no presenta retrasos. IMPORTANTE: Se debe diligenciar la descripción cualitativa de manera acumulada de manera ejecutiva, sin replicar toda la información mes a mes de los seguimientos.</t>
  </si>
  <si>
    <t>Beneficios</t>
  </si>
  <si>
    <t>En este campo se deberá diligenciar lo relacionando con los beneficios aportados por la ejecución de la actividad, de forma acumulada e integrada. IMPORTANTE: Se debe diligenciar la descripción cualitativa de manera acumulada de manera ejecutiva, sin replicar toda la información mes a mes de los seguimientos.</t>
  </si>
  <si>
    <t>DESCRIPCIÓN CUALITATIVA  Y PORCENTUAL DEL AVANCE POR TAREA</t>
  </si>
  <si>
    <t>DESCRIPCIÓN DE LA TAREA</t>
  </si>
  <si>
    <t>En este campo se diligencia el nombre de la tarea definida para la gestión de cumplimiento de la actividad del proyecto de inversión. Las tareas deben ser coherentes con las actividades a las cuales están asociadas y son aquellas que las dependencias deben llevar a cabo para producir los resultados definidos en las mismas.</t>
  </si>
  <si>
    <t>PONDERACIÓN DE LA TAREA</t>
  </si>
  <si>
    <t xml:space="preserve">En este campo se registra el valor porcentual asignado a la tarea (s) asociada (s) a la actividad, es decir, la sumatoria de las ponderaciones de las tareas de un actividad, debe ser igual al peso % de dicha actividad a la cual se encuentran asociadas. </t>
  </si>
  <si>
    <t>Programación (Tareas)</t>
  </si>
  <si>
    <t>En este campo se diligencia el porcentaje que se va a realizar en el mes de la tarea, la sumatoria de las programaciones mensuales debe sumar 100%.</t>
  </si>
  <si>
    <t>Ejecución (Tareas)</t>
  </si>
  <si>
    <t>En este campo se diligencia la magnitud alcanzada durante el periodo reportado, a fin de cumplir la programación mensual para la tarea.</t>
  </si>
  <si>
    <t>Logros y beneficios y Retrasos y alternativas de solución (2.000 caracteres) (Tareas)</t>
  </si>
  <si>
    <t>En este campo se registra:
- El avance de la gestión mensual señalando las alertas que puedan afectar el cumplimiento de la tarea o producto, cuando aplique. 
- El avance acumulado y los productos obtenidos, indicando si se presentan retrasos y señalando las alternativas de solución que se implementarán.</t>
  </si>
  <si>
    <t>Evidencias de ejecución</t>
  </si>
  <si>
    <t>En este campo se registra el link o la ruta donde se puede consultar las evidencias que soportan la ejecución de las tareas.</t>
  </si>
  <si>
    <t>HOJA META PDD</t>
  </si>
  <si>
    <t>En este campo se diligencia el nombre de la Meta Plan de Desarrollo vigente, al cual se encuentra articulado el proyecto de inversión</t>
  </si>
  <si>
    <t>OBJETIVO ODS</t>
  </si>
  <si>
    <t>En este campo se diligencia el nombre del Objetivo de Deasarrollo Sostenible al cual se encuentra asociada la Meta Plan Distrital de Desarrollo que compete al proyecto de inversión</t>
  </si>
  <si>
    <t>META ODS</t>
  </si>
  <si>
    <t>En este campo se diligencia el nombre de la Meta del Objetivo de Deasarrollo Sostenible al cual se encuentra asociada la Meta Plan Distrital de Desarrollo que compete al proyecto de inversión</t>
  </si>
  <si>
    <t>INDICADOR META PDD</t>
  </si>
  <si>
    <t>En este campo se diligencia el nombre del Indicador PDD establecido para la Meta Plan de Desarrollo a la que se encuentre asociado el proyecto de inversión y que se encuentran definidos en los documento del Plan de Desarrollo vigente.</t>
  </si>
  <si>
    <t>PROGRAMACIÓN CUATRIENAL INDICADOR PDD</t>
  </si>
  <si>
    <t>En este campo se diligencia en cada vigencia la magnitud numérica del Indicador de la Meta PDD (en valores absolutos o porcentuales), según corresponda con lo establecido en el documento del Plan de Desarrollo vigente.</t>
  </si>
  <si>
    <t>AVANCE ACUMULADO CUATRIENIO</t>
  </si>
  <si>
    <t>En este campo se diligencia la sumatoria de la programación cuatrienal del Indicador PDD, de acuerdo con el tipo de anualización establecido.</t>
  </si>
  <si>
    <t>TIPO DE ANUALIZACIÓN  (Según aplique)</t>
  </si>
  <si>
    <r>
      <t xml:space="preserve">En este campo se diligencia el tipo de anualización del indicador de la Meta PDD en coherencia con las mediciones establecidas por la SDP:
</t>
    </r>
    <r>
      <rPr>
        <b/>
        <sz val="11"/>
        <color rgb="FF000000"/>
        <rFont val="Arial"/>
      </rPr>
      <t>Suma:</t>
    </r>
    <r>
      <rPr>
        <sz val="11"/>
        <color rgb="FF000000"/>
        <rFont val="Arial"/>
      </rPr>
      <t xml:space="preserve"> La magnitud se distribuyen entre las vigencias y al final se tienen una totalización,es decir, la meta total deL indicador.
</t>
    </r>
    <r>
      <rPr>
        <b/>
        <sz val="11"/>
        <color rgb="FF000000"/>
        <rFont val="Arial"/>
      </rPr>
      <t xml:space="preserve">Creciente: </t>
    </r>
    <r>
      <rPr>
        <sz val="11"/>
        <color rgb="FF000000"/>
        <rFont val="Arial"/>
      </rPr>
      <t xml:space="preserve">No tienen total y puede haber 2 años consecutivos con el mismo valor. El valor del último año corresponde a la meta total del indicador
</t>
    </r>
    <r>
      <rPr>
        <b/>
        <sz val="11"/>
        <color rgb="FF000000"/>
        <rFont val="Arial"/>
      </rPr>
      <t>Decreciente</t>
    </r>
    <r>
      <rPr>
        <sz val="11"/>
        <color rgb="FF000000"/>
        <rFont val="Arial"/>
      </rPr>
      <t xml:space="preserve">: No tienen total y se registran en cada vigencia una magnitud igual o inferior hasta llegar a la meta del indicador.
</t>
    </r>
    <r>
      <rPr>
        <b/>
        <sz val="11"/>
        <color rgb="FF000000"/>
        <rFont val="Arial"/>
      </rPr>
      <t>Constante:</t>
    </r>
    <r>
      <rPr>
        <sz val="11"/>
        <color rgb="FF000000"/>
        <rFont val="Arial"/>
      </rPr>
      <t xml:space="preserve"> No tienen total y las magnitudes deberán corresponder a un valor igual para cada vigencia</t>
    </r>
  </si>
  <si>
    <t xml:space="preserve">EJECUCIÓN MENSUAL INDICADOR PDD </t>
  </si>
  <si>
    <t>PROGRAMACIÓN</t>
  </si>
  <si>
    <t>Corresponde a la programación de las magnitudes que se mediran para cuantificar el bien o servicio, lo que se espera alcanzar en un periodo de tiempo a través de la ejecución o desempeño de las actividades asociadas a la Meta PDD. La sumatoria de la programación mensual debe corresponder con el valor de la anualización del Indicador de la vigencia correspondiente.</t>
  </si>
  <si>
    <t>EJECUCIÓN</t>
  </si>
  <si>
    <t>Se diligencia la magnitud alcanzada durante el periodo reportado, a fin de cumplir la programación relizada para el indicador</t>
  </si>
  <si>
    <t>AVANCES Y LOGROS MENSUAL (2.000 CARACTERES)</t>
  </si>
  <si>
    <t>En este campo se diligencia lo relacionando a los logros y avances del mes en coherencia con lo registrado en el avance cuantitativo del indicador Se recomienda dejar la información que se considere estratégica y de mayor relevancia.</t>
  </si>
  <si>
    <t>AVANCES Y LOGROS ACUMULADO (2.000 CARACTERES)</t>
  </si>
  <si>
    <t>En este campo se diligencia lo relacionando a los logros y avances acumulados a la fecha del reporte en coherencia con lo registrado en el avance cuantitativo indicador, así como con la información reportada en meses anteriores. Se recomienda dejar la información que se considere estratégica y de mayor relevancia. IMPORTANTE: Se debe diligenciar la descripción cualitativa de manera acumulada de manera ejecutiva, sin replicar toda la información mes a mes de los seguimientos.</t>
  </si>
  <si>
    <t>RETRASOS Y ALTERNATIVAS DE SOLUCIÓN (1.000 CARACTERES)</t>
  </si>
  <si>
    <t>BENEFICIOS</t>
  </si>
  <si>
    <t>En este campo se deberá diligenciar lo relacionando con los beneficios aportados por la ejecución de la Meta PDD, de forma acumulada e integrada. IMPORTANTE: Se debe diligenciar la descripción cualitativa de manera acumulada de manera ejecutiva, sin replicar toda la información mes a mes de los seguimientos.</t>
  </si>
  <si>
    <t>EVIDENCIAS DEL AVANCE</t>
  </si>
  <si>
    <t>En este campo se pone el link o la ruta donde se puede consultar las evidencias que soportan la ejecución de la Meta PDD.</t>
  </si>
  <si>
    <t>HOJA PRODUCTO MGA</t>
  </si>
  <si>
    <t>EJECUCIÓN PRESUPUESTAL DEL PRODUCTO</t>
  </si>
  <si>
    <t>OBJETIVO ESPECÍFICO</t>
  </si>
  <si>
    <t>En este campo se diligencia el nombre del objetivo especfíco al cual se encuentra asociado el producto (s) de acuerdo con la ficha MGA del proyecto de inversión</t>
  </si>
  <si>
    <t>ACTIVIDAD</t>
  </si>
  <si>
    <t>En este campo se registra el nombre de la actividad formulada en la ficha MGA del proyecto de inversión, asociada (s) al producto descrito en dicha ficha MGA</t>
  </si>
  <si>
    <t>En este campo se registra el nombre del producto que asocia la actividad mediante la cual se aporta a su cumplimiento. Cuando un producto tenga asociada más de una actividad, se requiere combinar la celda.</t>
  </si>
  <si>
    <t>En este campo se diligencia el valor de los compromisos efectivamente ejecutados a nivel de producto, por tanto, para aquellos productos que tenga asocidas más de una actividad, el valor a diligenciar en este campo corresponde a la sumatoria de la ejecución de compromisos de dichas actividades.</t>
  </si>
  <si>
    <t>En este campo se diligencia el valor de los giros efectivamente ejecutados a nivel de producto, por tanto, para aquellos productos que tenga asociadas más de una actividad, el valor a diligenciar en este campo corresponde a la sumatoria de la ejecución de giros de dichas actividades.</t>
  </si>
  <si>
    <t>EJECUTADO MAGNITUD</t>
  </si>
  <si>
    <t>En este campo se diligencia la ejecución mensual de la magnitud del producto para dar cumplimiento a la meta anual, de acuerdo con la información registrada en la ficha MGA del proyecto de inversión.</t>
  </si>
  <si>
    <t>HOJA  TERRITORIALIZACIÓN</t>
  </si>
  <si>
    <t>DESCRIPCIÓN</t>
  </si>
  <si>
    <t xml:space="preserve">Este anexo, responde a la necesidad de plasmar la información correspondiente que las acciones (derivadas de metas PDD, metas proyecto de inversión, indicadores PMR, actividades) que se territorializan incluyendo el enfoque diferencial y según grupo etario, así como las reportadas a nivel distrital.
De ser necesario las celdas correspondientes a enfoque diferencial, especificamente población con discapacidad (Sordociega, auditiva,, visual, multiple, mental, física, cognitiva, otro) y población LGBTI (Lesbianas, gays, bisexuales, hererosexuales, No responde...)  se puede establecer mayor desagregue de ser necesario en la misma celda. </t>
  </si>
  <si>
    <t>INDICADOR TERRITORIALIZABLE</t>
  </si>
  <si>
    <t>En este campo se diligencia el nombre de la actividad o indicador PMR cuyas acciones se pueden estimar y ejecutar en las localidades de Bogotá.</t>
  </si>
  <si>
    <t>PROGRAMACIÓN MAGNITUD</t>
  </si>
  <si>
    <t>En este campo se diligencia la programación mensual de la magnitud de la actividad y/o indicador PMR en las ubicaciones que corresponda (Localidades y Distrito)</t>
  </si>
  <si>
    <t>PROGRAMACIÓN PRESUPUESTO</t>
  </si>
  <si>
    <t>En este campo se diligencia la programación mensual del presupuesto de la  actividad y/o del indicador PMR en las ubicaciones que corresponda (Localidades y Distrito)</t>
  </si>
  <si>
    <t>EJECUCIÓN MAGNITUD</t>
  </si>
  <si>
    <t>En este campo se diligencia la ejecución mensual de la magnitud de la actividad y/o indicador PMR en las ubicaciones que corresponda (Localidades y Distrito)</t>
  </si>
  <si>
    <t>EJECUCIÓN PRESUPUESTO</t>
  </si>
  <si>
    <t>En este campo se debe diligencia la ejecución (compromisos) mensual del presupuesto de la  actividad y/o del indicador PMR en las ubicaciones que corresponda (Localidades y Distrito)</t>
  </si>
  <si>
    <t>HOJA PMR</t>
  </si>
  <si>
    <t>Numero de objetivo</t>
  </si>
  <si>
    <t>En este campo se diligencia el número del objetivo PMR al cual se encuentra asociado el Producto PMR articulado al proyecto de inversión.</t>
  </si>
  <si>
    <t>Objetivo</t>
  </si>
  <si>
    <t>En este campo se diligencia el nombre objetivo PMR al cual se encuentra asociado el Producto PMR articulado al proyecto de inversión.</t>
  </si>
  <si>
    <t>producto</t>
  </si>
  <si>
    <t>En este campo se diligencia el nombre del producto PMR articulado al proyecto de inversión.</t>
  </si>
  <si>
    <t>Numero de indicador de producto</t>
  </si>
  <si>
    <t>En este campo se diligencia el número del indicador PMR articulado al proyecto de inversión.</t>
  </si>
  <si>
    <t>Indicador de Producto</t>
  </si>
  <si>
    <t>En este campo se diligencia el nombre del indicador de producto PMR articulado al proyecto de inversión.</t>
  </si>
  <si>
    <t>Actividad que aporta al indicador</t>
  </si>
  <si>
    <t>En este campo se diligencia el nombre de la actividad del proyecto de inversión que aporta al cumplimiento del indicador PMR, en los casos que aplique y exista relación directa.</t>
  </si>
  <si>
    <t>Naturaleza</t>
  </si>
  <si>
    <t>En este campo se diligencia la naturaleza según corresponda al tipo de indicador, el cual puede ser acumulado, stock o de capacidad.</t>
  </si>
  <si>
    <t>Territorializable</t>
  </si>
  <si>
    <t>En este campo se debe diligenciar "SI" o "NO" según corresponda.</t>
  </si>
  <si>
    <t>Linea Base (Corte 31 diciembre 2023</t>
  </si>
  <si>
    <t>En este campo se diligencia el valor de la línea base del indicador PMR, el cual corresponde al valor registrado en la última vigencia del Plan Distrital de Desarrollo inmediatamente anterior.</t>
  </si>
  <si>
    <t>Meta Plan (TotaL PMR 10 Años)</t>
  </si>
  <si>
    <t>En este campo se diligencia la Meta total programada para un lapso de 10 años. Dicha información se formula previamenteentre las gerencias de los proyectos de inversión y el enlace de PMR ante laSecretaría Distrital de Hacienda.</t>
  </si>
  <si>
    <t>Meta Anual 2025</t>
  </si>
  <si>
    <t>En este campo se diligencia la meta (valor numérico) para la vigencia correspondiente, la cual fue previamente establecida por las gerencias de los proyectos de inversión y revisada por la Secretaría Distrital de Hacienda.</t>
  </si>
  <si>
    <t>En este campo se diligncia la programación mensual de la magnitud (valor numérico)del indicador PMR y que debe totalizar la meta anual.</t>
  </si>
  <si>
    <t>Ejecutado</t>
  </si>
  <si>
    <t>En este campo se diligencia el valor mensual de la magnitud ejecutada frente a la programación del indicador PMR.</t>
  </si>
  <si>
    <t>Avance cualitativo</t>
  </si>
  <si>
    <t>En este campo se diligencia la información relacionada con los logros y avances del mes en máximo 250 caracteres, en coherencia con lo registrado en el avance cuantitativo del indicador PMR.</t>
  </si>
  <si>
    <t>FIN INSTRUCTIVO</t>
  </si>
  <si>
    <t>SECRETARÍA DISTRITAL DE LA MUJER</t>
  </si>
  <si>
    <t xml:space="preserve">DIRECCIONAMIENTO ESTRATEGICO </t>
  </si>
  <si>
    <t>ACTIVIDADES</t>
  </si>
  <si>
    <t>Página</t>
  </si>
  <si>
    <t>PROYECTO DE INVERSIÓN</t>
  </si>
  <si>
    <t>BPIN</t>
  </si>
  <si>
    <t>Enero</t>
  </si>
  <si>
    <t>Febrero</t>
  </si>
  <si>
    <t>Marzo</t>
  </si>
  <si>
    <t>Abril</t>
  </si>
  <si>
    <t>FORMULACION</t>
  </si>
  <si>
    <t>Mayo</t>
  </si>
  <si>
    <t>Junio</t>
  </si>
  <si>
    <t>Julio</t>
  </si>
  <si>
    <t>Agosto</t>
  </si>
  <si>
    <t>ACTUALIZACION</t>
  </si>
  <si>
    <t>Septiembre</t>
  </si>
  <si>
    <t>Octubre</t>
  </si>
  <si>
    <t>Noviembre</t>
  </si>
  <si>
    <t>Diciembre</t>
  </si>
  <si>
    <t>SEGUIMIENTO</t>
  </si>
  <si>
    <t xml:space="preserve">ACTIVIDAD DEL PROYECTO </t>
  </si>
  <si>
    <t>PRESUPUESTO ASIGNADO EN LA VIGENCIA ACTUAL (en pesos, sin decimales)</t>
  </si>
  <si>
    <t>Total</t>
  </si>
  <si>
    <t>Porcentaje de ejecución</t>
  </si>
  <si>
    <t>PROGRAMACIÓN RESERVAS</t>
  </si>
  <si>
    <t>LIBERACION DE RESERVAS</t>
  </si>
  <si>
    <t xml:space="preserve">                                                 REPORTE ACTIVIDADES VIGENCIA (Ejecución vigencia)</t>
  </si>
  <si>
    <t xml:space="preserve"> DESCRIPCION DE LA ACTIVIDAD </t>
  </si>
  <si>
    <t>TOTAL PDD</t>
  </si>
  <si>
    <t xml:space="preserve">                                                                                               DESCRIPCIÓN CUALITATIVA DEL AVANCE POR ACTIVIDAD</t>
  </si>
  <si>
    <t>ENERO</t>
  </si>
  <si>
    <t xml:space="preserve">PROGRAMACIÓN </t>
  </si>
  <si>
    <t>FEBRERO</t>
  </si>
  <si>
    <t>MARZO</t>
  </si>
  <si>
    <t>ABRIL</t>
  </si>
  <si>
    <t>MAYO</t>
  </si>
  <si>
    <t>JUNIO</t>
  </si>
  <si>
    <t>JULIO</t>
  </si>
  <si>
    <t>AGOSTO</t>
  </si>
  <si>
    <t>SEPTIEMBRE</t>
  </si>
  <si>
    <t>OCTUBRE</t>
  </si>
  <si>
    <t xml:space="preserve">NOVIEMBRE </t>
  </si>
  <si>
    <t>DICIEMBRE</t>
  </si>
  <si>
    <t xml:space="preserve">PONDERACIÓN DE LA TAREA
</t>
  </si>
  <si>
    <t>LOGROS Y BENEFICIOS Y RETRASOS Y ALTERNATIVAS DE SOLUCIÓN</t>
  </si>
  <si>
    <t>EVIDENCIAS DE EJECUCIÓN</t>
  </si>
  <si>
    <t>ACUMULADO</t>
  </si>
  <si>
    <t>Código</t>
  </si>
  <si>
    <t>Versión</t>
  </si>
  <si>
    <t>Fecha de Emisión</t>
  </si>
  <si>
    <t>META PLAN DE DESARROLLO</t>
  </si>
  <si>
    <t xml:space="preserve">                                                 REPORTE INDICADOR META PDD</t>
  </si>
  <si>
    <t>TOTAL</t>
  </si>
  <si>
    <t>Formula indicador:</t>
  </si>
  <si>
    <t>Avance mensual</t>
  </si>
  <si>
    <t>Elaboró</t>
  </si>
  <si>
    <t>Firma</t>
  </si>
  <si>
    <t>Aprobó (Según aplique Gerenta de proyecto, Líder técnica y responsable de proceso)</t>
  </si>
  <si>
    <t>Revisó (Oficina Asesora de Planeación)</t>
  </si>
  <si>
    <t>VoBo:</t>
  </si>
  <si>
    <t>Nombre</t>
  </si>
  <si>
    <t>Nombre:</t>
  </si>
  <si>
    <t>Cargo</t>
  </si>
  <si>
    <t>Cargo:</t>
  </si>
  <si>
    <t>PRODUCTO - MGA</t>
  </si>
  <si>
    <t>EJECUCIÓN PRESUPUESTAL DEL PRODUCTO I TRIMESTRE</t>
  </si>
  <si>
    <t>OBJETIVO ESPECIFICO</t>
  </si>
  <si>
    <t>EJECUCIÓN PRESUPUESTAL DEL PRODUCTO II TRIMESTRE</t>
  </si>
  <si>
    <t>EJECUCIÓN PRESUPUESTAL DEL PRODUCTO III TRIMESTRE</t>
  </si>
  <si>
    <t>EJECUCIÓN PRESUPUESTAL DEL PRODUCTO IV TRIMESTRE</t>
  </si>
  <si>
    <t>NOVIEMBRE</t>
  </si>
  <si>
    <t xml:space="preserve">                                                 REPORTE TERRITORIALIZACIÓN</t>
  </si>
  <si>
    <t>INDICADOR PMR TERRITORIALIZABLE</t>
  </si>
  <si>
    <t>I SEMESTRE</t>
  </si>
  <si>
    <t>LOCALIDAD</t>
  </si>
  <si>
    <t>MAGNITUD</t>
  </si>
  <si>
    <t>PRESUPUESTO</t>
  </si>
  <si>
    <t>COMPROMISO</t>
  </si>
  <si>
    <t>1. Usaquén</t>
  </si>
  <si>
    <t>2. Chapinero</t>
  </si>
  <si>
    <t>3. Santafé</t>
  </si>
  <si>
    <t>4. San Cristóbal</t>
  </si>
  <si>
    <t>5. Usme</t>
  </si>
  <si>
    <t>6. Tunjuelito</t>
  </si>
  <si>
    <t>7. Bosa</t>
  </si>
  <si>
    <t>8. Kennedy</t>
  </si>
  <si>
    <t>9. Fontibón</t>
  </si>
  <si>
    <t>10. Engativá</t>
  </si>
  <si>
    <t>11. Suba</t>
  </si>
  <si>
    <t>12. Barrios Unidos</t>
  </si>
  <si>
    <t>13. Teusaquillo</t>
  </si>
  <si>
    <t>14. Los Mártires</t>
  </si>
  <si>
    <t>15. Antonio Nariño</t>
  </si>
  <si>
    <t>16. Puente Aranda</t>
  </si>
  <si>
    <t>17. La Candelaria</t>
  </si>
  <si>
    <t>18. Rafael Uribe Uribe</t>
  </si>
  <si>
    <t>19. Ciudad Bolívar</t>
  </si>
  <si>
    <t>20. Sumapaz</t>
  </si>
  <si>
    <t>II SEMESTRE</t>
  </si>
  <si>
    <t>PRODUCTOS, METAS Y RESULTADOS -PMR</t>
  </si>
  <si>
    <t>Producto</t>
  </si>
  <si>
    <t>Linea Base
(Corte 31 diciembre 2023)</t>
  </si>
  <si>
    <t>Meta Plan
(TotaL PMR
10 Años)</t>
  </si>
  <si>
    <t>Total
programado</t>
  </si>
  <si>
    <t>Total
ejecutado</t>
  </si>
  <si>
    <t>Prog.</t>
  </si>
  <si>
    <t>Ejec.</t>
  </si>
  <si>
    <t>CONTROL DE CAMBIOS</t>
  </si>
  <si>
    <t>CONTROL DE CAMBIOS EN EL PLAN DE ACCIÓN</t>
  </si>
  <si>
    <t>Fecha de  solicitud del cambio</t>
  </si>
  <si>
    <t>Fecha de aprobación del cambio</t>
  </si>
  <si>
    <t>Cambio</t>
  </si>
  <si>
    <t>Justificación del cambio</t>
  </si>
  <si>
    <t>HOJA CONTROL DE CAMBIOS</t>
  </si>
  <si>
    <t xml:space="preserve">Diligencie la fecha en la que se realizó la solicitud de modificación al plan de acción </t>
  </si>
  <si>
    <t>Diligencie la fecha en la que el cambio solicitado al plan de acción es aprobado</t>
  </si>
  <si>
    <t>Descripción de la información modificada y/o ajustada en el plan de acción</t>
  </si>
  <si>
    <t>Justificación del motivo que genera la modificación y/o ajuste en el plan de acción</t>
  </si>
  <si>
    <t xml:space="preserve"> REPORTE ACTIVIDADES VIGENCIA (Ejecución vigencia)</t>
  </si>
  <si>
    <t xml:space="preserve">Código: DE-FO-5	</t>
  </si>
  <si>
    <t>Versión: 14</t>
  </si>
  <si>
    <t>Fecha de Emisión: 28/04/2025</t>
  </si>
  <si>
    <t>Página 2 de 7</t>
  </si>
  <si>
    <t>Página 3 de 7</t>
  </si>
  <si>
    <t>Página 4 de 7</t>
  </si>
  <si>
    <t>Página 5 de 7</t>
  </si>
  <si>
    <t>Página 6 de 7</t>
  </si>
  <si>
    <t>Página 7 de 7</t>
  </si>
  <si>
    <t>SECRETARÍA DISTRITAL DE LA MUJER
DIRECCINAMIENTO ESTRATÉGICO
PROGRAMACIÓN, ACTUALIZACIÓN  Y SEGUIMIENTO PLAN DE ACCIÓN DE PROYECTOS DE INVERSIÓN
TERRITORIALIZACIÓN</t>
  </si>
  <si>
    <t>X</t>
  </si>
  <si>
    <t>Implementar cuatro (4) modelos de operación (a nivel urbano y rural) que fortalezcan el cumplimiento de los objetivos del Sistema de Cuidado de acuerdo a su marco normativo Distrital y las necesidades identificadas a nivel social, cultural, ecónómicas, formativas y políticas.</t>
  </si>
  <si>
    <t>Servicio de integración de la oferta pública.</t>
  </si>
  <si>
    <t>Número de modelos de operación del Sistema Distrital de Cuidado implementados</t>
  </si>
  <si>
    <t>2. Bogotá confía en su bien-estar</t>
  </si>
  <si>
    <t>2.12. Bogotá cuida a su gente</t>
  </si>
  <si>
    <t>105. Alcanzar 31 manzanas de cuidado en operación fortaleciendo los servicios actuales e implementando nuevas estrategias lideradas por la SDMujer, en el marco del Sistema Distrital de Cuidado.</t>
  </si>
  <si>
    <t xml:space="preserve"> -     </t>
  </si>
  <si>
    <t>Suma</t>
  </si>
  <si>
    <t>33,34,%</t>
  </si>
  <si>
    <t>Durante el mes de enero del 2025, desde la Estrategia Territorial de las Manzanas del Cuidado se implementaron 76 actividades de difusión y socialización del Sistema Distrital del Cuidado y los servicios en 21 Manzanas del Cuidado en 15 localidades de Bogotá, a saber: Antonio Nariño, Barrios Unidos, Bosa Porvenir, Bosa Campo Verde, Centro (Santa Fe-Candelaria), Chapinero, Ciudad Bolívar Ecoparque, Ciudad Bolívar Manitas, Engativá Pueblo, Fontibón, Kennedy Bellavista, Kennedy Timiza, Los Mártires, Puente Aranda, San Cristóbal CEFE, San Cristóbal Juan Rey, Rafael Uribe Uribe, Suba Fontanar, Suba Gaitana, Tunjuelito y Usme, estas actividades se realizan en todas las manzanas, sin embargo, para el mes de enero no estaban todas las contratistas. La difusión a nivel territorial se desarrolló con personas cuidadoras y actores estratégicos en las localidades, contribuyó a avanzar en el propósito de divulgar los objetivos del Sistema Distrital del Cuidado, los servicios de las manzanas y su posicionamiento con las cuidadoras y la ciudadanía en general. A partir del mes de enero, el balance de las socializaciones desarrolladas durante la vigencia 2025 (76).</t>
  </si>
  <si>
    <t xml:space="preserve">Se realizó la proyección del documento de justificación técnica, jurídica y financiera de  vigencias futuras de los Buses del Cuidado. </t>
  </si>
  <si>
    <t xml:space="preserve">Se realizaron 313 orientaciones y asesorías jurídicas y 323 orientaciones psicosocialeSe realizaron 10 encuentros colectivos que beneficiaron a 101 personas. </t>
  </si>
  <si>
    <t>Actas de actividades de difusión y socialización (Disponible en: https://secretariadistritald.sharepoint.com/:f:/s/ContratacinSPI-2022/EopSEVe5wplAvsjJo14dTysBy_KPevsiHaRYKf_1Ow98Xg?e=6Y2XAW)</t>
  </si>
  <si>
    <t>Correos de remisión de los documentos precontractuales (Disponible en: https://secretariadistritald.sharepoint.com/:f:/s/ContratacinSPI-2022/EopSEVe5wplAvsjJo14dTysBy_KPevsiHaRYKf_1Ow98Xg?e=6Y2XAW)</t>
  </si>
  <si>
    <t>Información disponible en SIMISIONAL.</t>
  </si>
  <si>
    <t>Durante el mes de febrero del 2025, desde la Estrategia Territorial de las Manzanas del Cuidado se implementaron 106 actividades de difusión y socialización del Sistema Distrital del Cuidado y los servicios de las 25 Manzanas del Cuidado en 18 localidades de Bogotá, a saber: Antonio Nariño, Barrios Unidos, Bosa Porvenir, Bosa Campo Verde, Centro (Santa Fe-Candelaria), Chapinero, Ciudad Bolívar Ecoparque, Ciudad Bolívar Manitas, Ciudad Bolívar Mochuelo, Engativá Pueblo, Engativá El Camino, Fontibón, Kennedy Bellavista, Kennedy Timiza, Los Mártires, Puente Aranda, San Cristóbal CEFE, San Cristóbal Juan Rey, Rafael Uribe Uribe, Suba Fontanar, Suba Gaitana, Tunjuelito, Teusaquillo, Usaquén y Usme, estas actividades se realizan en todas las manzanas. La difusión a nivel territorial se desarrolló con personas cuidadoras y actores estratégicos en las localidades, contribuyó a avanzar en el propósito de divulgar los objetivos del Sistema Distrital del Cuidado, los servicios de las manzanas y su posicionamiento con las cuidadoras y la ciudadanía en general. A la fecha,  el balance de las socializaciones desarrolladas durante la vigencia 2025 (182).
De acuerdo a la estrategia de difusión del modelo de operación  Manzanas de Cuidado, para el presente mes se realizaron 3 recorridos territoriales, fortaleciendo así el posicionamiento de las manzanas del cuidado en las tres de las localidades. La cantidad de difusiones de servicios tuvo una variación, debido a que las líderes de manzana retomaron sus actividades entre la segunda y tercera semana de febrero. 
Durante el mes de febrero de 2025 se llevaron a cabo doce (12) mesas locales y seis (6) mesas interlocal en las Manzanas del cuidado, de las últimas se da la instalación de la Mesa interlocal de Engativá para esta sesión. Como equipo territorial (Distrital y enlaces territoriales) se apoyó la preparación, planeación y ejecución de dichos espacios y las coordinadoras de manzana realizaron la secretaria técnica. Las mesas ejecutadas tuvieron el fin de establecer acuerdos y realizar un balance del seguimiento y monitoreo con las entidades que hacen parte del Sistema Distrital de Cuidado y prestan sus servicios en cada una de las manzanas</t>
  </si>
  <si>
    <t xml:space="preserve">En mesas de trabajo realizadas con el equipo estructurador de la licitación de Buses del Cuidado se realizaron las subsanaciones de las observaciones recibidas por Dirección de Contratación a los documentos precontractuales de la licitación de los Buses del Cuidado urbano y rural ( Anexo técnico, estudios previos, análisis del sector, matriz de riesgo). Em la fecha del 14 de febrero se radicaron. La primera mesa de trabajo con la Dirección de contratacion se realizó el 19 de febrero para estudios previos y la segunda mesa se realizó el 20 de febrero para revisión de matriz de riesgos.  El 21 de febrero se enviaron los documentos de estudios previos con las subsanaciones finales a la Dirección de Contratación y el 26 de febrero se envío la matriz de riesgo con las subsanaciones finales y los documentos de análisis del sector y estudio de mercado. </t>
  </si>
  <si>
    <t xml:space="preserve">Se realizaron 339 orientaciones y asesorías jurídicas y 323 orientaciones psicosociales. Se realizaron 18 encuentros colectivos que beneficiaron a 225 personas. </t>
  </si>
  <si>
    <t>Información disponible en SIMISIONAL</t>
  </si>
  <si>
    <t>Durante el mes de marzo del 2025, desde la Estrategia Territorial de las Manzanas del Cuidado se implementaron 119 actividades de difusión y socialización del Sistema Distrital del Cuidado y los servicios de las 25 Manzanas del Cuidado en 18 localidades de Bogotá, a saber: Antonio Nariño, Barrios Unidos, Bosa Porvenir, Bosa Campo Verde, Centro (Santa Fe-Candelaria), Chapinero, Ciudad Bolívar Ecoparque, Ciudad Bolívar Manitas, Ciudad Bolívar Mochuelo, Engativá Pueblo, Engativá El Camino, Fontibón, Kennedy Bellavista, Kennedy Timiza, Los Mártires, Puente Aranda, San Cristóbal CEFE, San Cristóbal Juan Rey, Rafael Uribe Uribe, Suba Fontanar, Suba Gaitana, Tunjuelito, Teusaquillo, Usaquén y Usme, estas actividades se realizan en todas las manzanas. La difusión a nivel territorial se desarrolló con personas cuidadoras y actores estratégicos en las localidades, contribuyó a avanzar en el propósito de divulgar los objetivos del Sistema Distrital del Cuidado, los servicios de las manzanas y su posicionamiento con las cuidadoras y la ciudadanía en general. A la fecha,  el balance de las socializaciones desarrolladas durante la vigencia 2025 (301).
De acuerdo a la estrategia de difusión del modelo de operación  Manzanas de Cuidado, para el presente mes se realizaron 20 recorridos territoriales, fortaleciendo así el posicionamiento de las manzanas del cuidado en las 20  Manzanas ubicadas en las localidades. 
Durante el mes de marzo de 2025 no se llevaron a cabo mesas locales e interlocales en las Manzanas del cuidado, ya que se sesiona de manera bimensual.</t>
  </si>
  <si>
    <t xml:space="preserve">Se realizaron las actualizaciones de los documentos precontractuales, principalmente Análisis del Sector, Estudio de Mercado y Estudios Previos de acuerdo con las últimas observaciones recibidas. Desde la Dirección del SIDICU se remitió en la fecha del 19/03/2025 a la OAP, Dirección Financiera y Dirección de Contratación los documentos del proceso de licitación: Análisis del Sector, Estudio de Mercado, Cotizaciones, Estudios Previos, Matriz de Riesgos, Anexo Técnico y Formatos con los ajustes solicitados previamente en reunión realizada el 07/03/2025, para revisión, aprobación y vistos buenos correspondientes. La mesa de trabajo para revisar todos los documentos remitidos se realizó el 27/03/2025 con OAP y Dirección de Contratación, en la cual se aprobó el documento de Estudios Previos y de igual manera se dio aprobación para la continuidad del procedimiento de solicitud de Vigencias Futuras. </t>
  </si>
  <si>
    <t>Se realizaron 547 orientaciones y asesorías jurídicas y  541 orientaciones psicosociales. Se realizaron 23 encuentro colectivos que benficiaron a 532 personas.</t>
  </si>
  <si>
    <t>Se avanzó en la construcción de un primer apartado del documento de la Estrategia de Cuidado Comunitario del Sistema Distrital del Cuidado 
Lineamiento de enfoques del Sistema: Se avanzó en la incorporación de contenidos del estado del arte de enfoques a la Cartilla General e Introductoria de la Caja de Herramientas en el marco del servicio de formación social y político dirigido a las mujeres cuidadoras
Documento versión final de lineamiento: ABC  del Sistema Distrita de Cuidado. Se avanzó en la entrega de la versión final del Documento ABC del Sistema Distrital de Cuidado, que es  una herramienta cuyo propósito  es servir como una guía introductoria, clara y accesible, para la comunicación y divulgación de los conceptos, procesos, enfoques  y normativas del Sistema Distrital de Cuidado. Este documento se diseñó de manera estructurada y simplificada, con el fin de facilitar la comprensión de los aspectos clave del Sistema.</t>
  </si>
  <si>
    <t>Actas de actividades de difusión y socialización (Disponible en: https://secretariadistritald.sharepoint.com/:f:/s/ContratacinSPI-2022/EuCBl49ICuBNo8bADEHatA0BxcLZ8sltKpnOlp7eWjmpCw?e=8TFBMt)</t>
  </si>
  <si>
    <t>Correos electrónicos remitidos desde la Dirección del SIDICU. (Disponible en: https://secretariadistritald.sharepoint.com/:f:/s/ContratacinSPI-2022/EuCBl49ICuBNo8bADEHatA0BxcLZ8sltKpnOlp7eWjmpCw?e=8TFBMt)</t>
  </si>
  <si>
    <t>(Anexo_Estrategia_Cuidado_Comunitaraio)
 (Anexo_Cartilla_General_Formacion_) 
 (Soporte: 2025_03_31_ABC_SIDICU_VF)</t>
  </si>
  <si>
    <t>8219 - Fortalecimiento a la implementación, seguimiento y coordinación del Sistema Distrital de Cuidado en Bogotá D.C.</t>
  </si>
  <si>
    <t>x</t>
  </si>
  <si>
    <t>Integrar la oferta institucional del distrito en zonas rurales y urbanas que faciliten el funcionamiento del Sistema Distrital de Cuidado</t>
  </si>
  <si>
    <t>Servicio de integración
de la oferta pública</t>
  </si>
  <si>
    <t>Coordinar un (1) mecanismo de Gobernanza para la articulación y gestión intersectorial con las entidades e instancias que permita la implementación, seguimiento y evaluación del Sistema Distrital de Cuidado.</t>
  </si>
  <si>
    <t>Aumentar el acceso de las mujeres en sus diferencias y diversidades a programas educativos y de formación, que aporten a la promoción y garantía de sus derechos.</t>
  </si>
  <si>
    <t>Implementrar una (1) estrategia de formación para mujeres, en el reconocimiento, empoderamiento y garantía de sus derechos que fomenten la autonomía en condiciones de equidad.</t>
  </si>
  <si>
    <t>Servicio de educación informal</t>
  </si>
  <si>
    <t>Número de documentos de lineamientos técnicos expedidos en el marco del mecanismo de gobernanza para la articulación y gestión intersectorial con las entidades e instancias que permita el fortalecimiento del SIDICU.</t>
  </si>
  <si>
    <t>Constante</t>
  </si>
  <si>
    <t>Dando cumplimiento a las tareas establecidas para coordinar el mecanismo de Gobernanza, se articularon 13 entidades del Sector Central, 7 entidades del Sector Descentralizado a través de la sesión No. 59 ordinaria virtual de la Unidad Técnica de Apoyo (31.01.25).</t>
  </si>
  <si>
    <t>Articulación de las entidades de la Administración distrital para avanzar en la implementación y seguimiento de Sistema Distrital de Cuidado, tanto a nivel distrital como territorial, en aras de garantizar la operación y sostenibilidad de todos los modelos de operación. En la actualidad, se están implementando 25 manzanas del cuidado con presencia en las 19 localidades urbanas y urbano-rurales de Bogotá. Así como la implementación del Decreto Distrital 415 de 2023 y el Acuerdo 002 de 2023 “Por el cual se adopta el Reglamento Interno del Mecanismo de Gobernanza del Sistema Distrital de Cuidado”; la Resolución 233 de 2018; y, la Resolución 753 de 2020 “Por la cual se modifica la Resolución 233 del 08 de junio de 2018 “Por la cual se expiden lineamientos para el funcionamiento, operación, seguimiento e informes de las Instancias de Coordinación del Distrito Capital”.</t>
  </si>
  <si>
    <t>N/A</t>
  </si>
  <si>
    <t xml:space="preserve">Las personas cuidadoras en sus diferencias y diversidades y las personas que requieren cuidado y apoyo cuentan con 25 manzanas de cuidado implementadas, con un aumento en la cobertura a través de los servicios intersectoriales que se prestan en cinco componentes: formación, bienestar/respiro, generación de ingresos, cuidado y transformación cultural; así como ofertas que brindan servicios a personas cuidadoras, personas con discapacidad y mayores directamente en sus casas. La población objetivo del Sistema Distrital de Cuidado también accede a servicios en las unidades operativas del cuidado, distribuidas en el Distrito Capital, además de los modelos de operación mencionados.  </t>
  </si>
  <si>
    <t>Dando cumplimiento a las tareas establecidas para coordinar el mecanismo de Gobernanza, se articularon 13 entidades del Sector Central, 7 entidades del Sector Descentralizado a través de sesión No. 60 ordinaria presencial de la Unidad Técnica de Apoyo (25.02.25).</t>
  </si>
  <si>
    <t>Se avanza en la implementación del Decreto Distrital 415 de 2023 y el Acuerdo 002 de 2023 “Por el cual se adopta el Reglamento Interno del Mecanismo de Gobernanza del Sistema Distrital de Cuidado”; la Resolución 233 de 2018; y, la Resolución 753 de 2020 “Por la cual se modifica la Resolución 233 del 08 de junio de 2018 “Por la cual se expiden lineamientos para el funcionamiento, operación, seguimiento e informes de las Instancias de Coordinación del Distrito Capital”, a través de la articulación de las entidades de la Administración distrital para avanzar en la implementación y seguimiento del Sistema Distrital de Cuidado, tanto a nivel distrital como territorial, en aras de garantizar la operación y sostenibilidad de todos los modelos de operación. Para tal fin se desarrollaron las sesiones mensuales de la Unidad Técnica de Apoyo UTA (No 59 el 31 de enero y No 60 el 25 de febrero)</t>
  </si>
  <si>
    <t>Dando cumplimiento a las tareas establecidas para coordinar el mecanismo de Gobernanza, se articularon 13 entidades del Sector Central, 7 entidades del Sector Descentralizado a través de la sesión No.  sesión No. 61 ordinaria presencial de la Unidad Técnica de Apoyo (25.03.25) y la sesión No. 21 ordinaria presencial de la Comisión Intersectorial del Sistema Distrital de Cuidado (28.03.25)</t>
  </si>
  <si>
    <t>Articulación de las entidades de la Administración distrital para avanzar en la implementación y seguimiento de Sistema Distrital de Cuidado, tanto a nivel distrital como territorial, en aras de garantizar la operación y sostenibilidad de todos los modelos de operación. A marzo 31 se realizó sesión de la Comisión Intersectorial del Sistema Distrital de Cuidado que tiene como objetivo coordinar, articular y hacer la gestión intersectorial de las entidades que hacen parte del Sistema, para su correspondiente implementación y seguimiento y se adelantaron 3 sesiones ordinarias de la Unidad Técnica de apoyo dando seguimiento a los compromisos adquiridos en sesiones anteriores y verificando de manera mensual el cumplimiento del plan de trabajo establecido para el Sistema.</t>
  </si>
  <si>
    <t>Número de mujeres certificadas en procesos de formación para el reconocimiento, empoderamiento y garantía de sus derechos</t>
  </si>
  <si>
    <t>432. Vincular a 9000 mujeres en estrategias de empoderamiento social y político que aportan a la promoción y garantía de sus derechos.</t>
  </si>
  <si>
    <t>Durante el mes de enero se realizaron las gestiones necesarias para la conformación del equipo, se adelantó la contratación de la líder del equipo de formación y se solicitaron los documentos de las formadoras para la 25 manzanas y dos formadoras adicionales para la estrategia de servicios itinerantes del Sistema de cuidado.</t>
  </si>
  <si>
    <t xml:space="preserve">Se da cumplimiento a la meta establecida, encontrando una muy buena acogida por parte de las mujeres en los procesos de formación ofrecidos hasta el momento. Se evidencia la importancia para las mujeres cuidadoras poder reconocer lo que hacen en sus hogares y comunidad como trabajo de cuidado el cual puede ser nombrado, reconocido y junto a otras exponer las necesidades frente a las cargas del trabajo del cuidado. </t>
  </si>
  <si>
    <r>
      <rPr>
        <b/>
        <sz val="13"/>
        <color theme="1"/>
        <rFont val="Arial"/>
        <family val="2"/>
      </rPr>
      <t>En el marco de la estrategia de empoderamiento social y político dirigido</t>
    </r>
    <r>
      <rPr>
        <sz val="13"/>
        <color theme="1"/>
        <rFont val="Arial"/>
        <family val="2"/>
      </rPr>
      <t xml:space="preserve"> </t>
    </r>
    <r>
      <rPr>
        <b/>
        <sz val="13"/>
        <color theme="1"/>
        <rFont val="Arial"/>
        <family val="2"/>
      </rPr>
      <t>a mujeres que realizan trabajos de cuidado, durante el mes de febrero el equipo de formación complementaria, realizó procesos de convocatoria en las manzanas (23)</t>
    </r>
    <r>
      <rPr>
        <sz val="13"/>
        <color theme="1"/>
        <rFont val="Arial"/>
        <family val="2"/>
      </rPr>
      <t xml:space="preserve"> de Chapinero, Antonio Nariño, Bosa sedes Campo Verde y Porvenir, Ciudad Bolívar sedes Manitas, Ecoparque y Mochuelo, Engativá sedes Emaús y El camino, Kennedy sedes Timiza y Bella Vista, Puente Aranda, Rafael Uribe Uribe, San Cristóbal sedes San Blas y Juan Rey, Teusaquillo, Tunjuelito, Santa fé la candelaria, Usme, fontibón y Suba sedes Fontanar y gaitana, para realizar el Curso Mujeres que Cuidan Mujeres que Inciden,</t>
    </r>
    <r>
      <rPr>
        <b/>
        <sz val="13"/>
        <color theme="1"/>
        <rFont val="Arial"/>
        <family val="2"/>
      </rPr>
      <t xml:space="preserve"> logrando un total de 435 mujeres inscritas</t>
    </r>
    <r>
      <rPr>
        <sz val="13"/>
        <color theme="1"/>
        <rFont val="Arial"/>
        <family val="2"/>
      </rPr>
      <t xml:space="preserve">. También, </t>
    </r>
    <r>
      <rPr>
        <b/>
        <sz val="13"/>
        <color theme="1"/>
        <rFont val="Arial"/>
        <family val="2"/>
      </rPr>
      <t>se desarrolló el curso Mujeres que Cuida Mujeres que Inciden en la manzana de Suba Fontanar con una participación de 19 Mujeres</t>
    </r>
    <r>
      <rPr>
        <sz val="13"/>
        <color theme="1"/>
        <rFont val="Arial"/>
        <family val="2"/>
      </rPr>
      <t xml:space="preserve"> y se realizó reunión de concertación de proceso de formación en el marco de las estrategias de servicios itinerantes en dupla con la secretaria de salud, con una asociación de mujeres del barrio la cumbre en la localidad de Ciudad Bolivar.
Adicionalmente, se realizó el proceso de cualificación con 6 formadoras nuevas en el equipo  acerca del curso mujeres que cuidan mujeres que inciden en 4 sesiones sobre, 1) género y cuidado, 2) historia de los derechos de las mujeres desde una mirada del cuidado, 3) la política pública de mujeres y equidad de género y su eje transversal del cuidado y 4) Discriminación e interseccionalidad en el ámbito del cuidado.  Soportes en carpeta Estretegia empoderamiento social y político. "</t>
    </r>
  </si>
  <si>
    <t xml:space="preserve">Se realizó la consolidación del equipo tanto desde la contratación de las formadoras como de su respectiva cualificación para iniciar los procesos de formación programados para la vigencia, lo que permitió brindar a las mujeres inscritas calidad en sus procesos.
Para el mes de febrero se avanzó en convocatorias para el conocimiento de la estategia de empoderamiento social y político en 23 manzanas de las 25 implementadas y se logró un total de 435 mujeres inscritas.
Adicionalmente, se inició el curso Mujeres que Cuidan, Mujeres que Inciden para la vigencia 2025 con la participación de 19 mujeres </t>
  </si>
  <si>
    <t>Durante el mes de enero, se realizó la consolidación y definición del equipo de acciones afirmativas, incluyendo las contrataciones de las referentes palenquera y gitana.</t>
  </si>
  <si>
    <t>Durante el mes de enero se adelanto la contratación de la líder del equipo de formación y se solicitaron las documentos de las formadoras para la 25 manzanas y dos formadoras adicionales para la estrategia de servicios itinerantes del Sistema de cuidado.  Minuta contratista lider formación.</t>
  </si>
  <si>
    <t>Minuta contratos referentes palenquera y gitana (Disponible en: https://secretariadistritald.sharepoint.com/:f:/s/ContratacinSPI-2022/EvkMitAeM41MqKpth1-e1J8BGQT95SG3QA1JqUvyx-HcQQ?e=1kts3j)</t>
  </si>
  <si>
    <t>Minuta contratista lider formación  (Disponible en: https://secretariadistritald.sharepoint.com/:f:/s/ContratacinSPI-2022/EvkMitAeM41MqKpth1-e1J8BGQT95SG3QA1JqUvyx-HcQQ?e=1kts3j)</t>
  </si>
  <si>
    <t xml:space="preserve">Durante el mes de febrero, se realizó la consolidación y definición del equipo de acciones afirmativas, adicionalmente, con el fin de cualificar al equipos, se llevó a cabo reunión de inducción y reinducción al sistema de cuidado. </t>
  </si>
  <si>
    <t>Se desarrolló el curso Mujeres que Cuida Mujeres que Inciden en la manzana de Suba Fontanar con una participación de 19 Mujeres y se realizó reunión de concertación de proceso de formación en el marco de las estrategias de servicios itinerantes en dupla con la secretaria de salud, con una asociación de mujeres del barrio la cumbre en la localidad de Ciudad Bolivar.
Adicionalmente, se realizó el proceso de cualificación con 6 formadoras nuevas en el equipo  acerca del curso mujeres que cuidan mujeres que inciden en 4 sesiones sobre, 1) género y cuidado, 2) historia de los derechos de las mujeres desde una mirada del cuidado, 3) la política pública de mujeres y equidad de género y su eje transversal del cuidado y 4) Discriminación e interseccionalidad en el ámbito del cuidado.  Soportes en carpeta Estrategia empoderamiento social y político. "</t>
  </si>
  <si>
    <t>Minuta contratos referentes negras afro e indigena  (Disponible en: https://secretariadistritald.sharepoint.com/:f:/s/ContratacinSPI-2022/EvkMitAeM41MqKpth1-e1J8BGQT95SG3QA1JqUvyx-HcQQ?e=1kts3j)</t>
  </si>
  <si>
    <t>Listados de asistencia y Acta de Atención y Socialización de servicios itinerantes del componente de formación del Sistema Distrital de Cuidado  (Disponible en: https://secretariadistritald.sharepoint.com/:f:/s/ContratacinSPI-2022/EvkMitAeM41MqKpth1-e1J8BGQT95SG3QA1JqUvyx-HcQQ?e=1kts3j)</t>
  </si>
  <si>
    <t xml:space="preserve">Se realizaron aportes técnicos al proyecto de Acuerdo 180 del Concejo de bogota sobre la conformación de redes de cuidado para mujeres indigenas. 
Se acompaño técnicamente a la Dirección de Enfoque Diferencial a la reunión citada por la Consejala Rocio Dussan, con la Asociación de Victima La Comadre, que tenía como objetivo socializar el plan de acción trianual con el fin de tejer acciones articuladas con las diferentes entidades del distrito. 
Lo anterior, gracias a la consolidación del equipo a través de la ejecución de los contratos de la referente Gitana, Afrodescendientes, Indigenas y palenqueras.  Adicionalmente, se adelantó cualificación en curso valor del cuidado y con la referente palenquera se adelanto cualificación en curso Mujeres que cuidan Mujeres que inciden. </t>
  </si>
  <si>
    <t xml:space="preserve">En el mes de marzo se adelantaron procesos formativos en las 25 manzanas y en el marco de acciones de cuidado itinerante se realizó un proceso de formación con el curso Mujeres que cuidan Mujeres que inciden. Se logró una inscripción de 1120  mujeres de las cuales aprobaron curso 469. En general es un curso que tiene una muy buena respuesta  acogida de las mujeres que realizan trabajos de cuidado y que acceden al servicio de formación en las 25 manzanas.
Adicionalmente, se construyeron 9 cartilla del cuaro mujeres que cuidan mujere que inciden, un cartilla general que contiene las 4 guías del curso, y 8 cartillas con enfoque diferencial dirigidas a mujeres indígenas, negras y afrodescendientes, palenqueras, raizales, gitanas, campesinas y rurales, LBT y mujeres con discapacidad.  
Asi mismo se adelantaron proceso de cualificación al equipo formador en la nuev propuesta de curso sobre cuidado, llamado el Valor del cuidado. </t>
  </si>
  <si>
    <t>Actas de las reuniones (Disponible en: https://secretariadistritald.sharepoint.com/:f:/s/ContratacinSPI-2022/EuCBl49ICuBNo8bADEHatA0BxcLZ8sltKpnOlp7eWjmpCw?e=8TFBMt)</t>
  </si>
  <si>
    <t>Actas soporte gestión territorial (Disponible en: https://secretariadistritald.sharepoint.com/:f:/s/ContratacinSPI-2022/EuCBl49ICuBNo8bADEHatA0BxcLZ8sltKpnOlp7eWjmpCw?e=8TFBMt)</t>
  </si>
  <si>
    <t>Alcanzar 31 manzanas de cuidado en operación fortaleciendo los servicios actuales e implementando nuevas estrategias lideradas por la SDMujer, en el marco del Sistema Distrital de Cuidado</t>
  </si>
  <si>
    <t>Objetivo 5. Igualdad de Género</t>
  </si>
  <si>
    <t>5.4  Reconocer y valorar los cuidados y el trabajo doméstico no remunerados mediante servicios públicos, infraestructuras y políticas de protección social, y promoviendo la responsabilidad compartida en el hogar y la familia, según proceda en cada país</t>
  </si>
  <si>
    <t>Incremento en el número de manzanas de cuidado en sus modalidades fijas y móviles, en operación</t>
  </si>
  <si>
    <t>Creciente</t>
  </si>
  <si>
    <t>EJECUCIÓN MENSUAL INDICADOR PDD 105</t>
  </si>
  <si>
    <t>El Sistema Distrital del Cuidado opera a través de los modelos de Manzanas del cuidado, Buses del Cuidado y orientaciones psicosociales y jurídicas tanto individuales como colectivas:
Se mantienen en operación 25 manzanas del Cuidado a través del liderazgo del equipo de la Dirección en la articulación de las diferentes entidades que prestan sus servicios y con la consolidación del equipo encargado de prestar los servicios de SDMujer en las manzanas: líderes, psicologas, abogadas y formadoras.
En cuanto al modelo de operación móvil, se avanza en el proceso de contratación de los buses del cuidado, realizando los ajustes solicitados por la Dirección de Contratación</t>
  </si>
  <si>
    <t>Mantener en operación las manzanas del cuidado y los servicios ofertados en ellas, permitiendo el acceso a las mujeres que realizan tareas de cuidado no remunerado en las diferentes localidades.
La Dirección del Sistema de Cuidado como líder del mecanismo se encarga de la articulación de las entidades de la Administración distrital para avanzar en la implementación y seguimiento de Sistema Distrital de Cuidado, tanto a nivel distrital como territorial, en aras de garantizar la operación y sostenibilidad de todos los modelos de operación, por lo que se realizaron todas las labores encaminadas a este fin, incluyendo concertaciones, reuniones y la Sesión mensual de la Unidad Técnica de Apoyo.</t>
  </si>
  <si>
    <t>La implementación del Sistema Distrital de Cuidado a través de los modelos de operación territorial donde se brindan los servicios de cuidado, brindan servicios bajo los criterios: Atención en dupla: Los servicios se prestan tanto para quienes cuidan como para quienes requieren cuidado o diferentes niveles de apoyo; Simultaneidad: Los servicios se prestan al mismo tiempo según franjas horarias definidas, proximidad: Los servicios se brindan de forma próxima y flexibilidad en los servicios y en la infraestructura social permite ajustar los servicios a los horarios que más les convienen a las personas cuidadoras y ampliar horarios de atención de los servicios distritales para ofrecer servicios antes y después de las jornadas laborales y los fines de semana. Igualmente, la flexibilidad se refiere a la posibilidad utilizar infraestructura distrital existente y optimizar su uso para que todas las entidades y actores del Sistema de Cuidado puedan brindar servicios en la misma infraestructura.</t>
  </si>
  <si>
    <t>Actas de UTA</t>
  </si>
  <si>
    <t>El Sistema Distrital del Cuidado opera a través de los modelos de Manzanas del cuidado, Buses del Cuidado y orientaciones psicosociales y jurídicas tanto individuales como colectivas:
Se mantienen en operación 25 manzanas del Cuidado a través del liderazgo del equipo de la Dirección en la articulación de las diferentes entidades que prestan sus servicios y con la consolidación del equipo encargado de prestar los servicios de SDMujer en las manzanas: líderes, psicologas, abogadas y formadoras.
En cuanto al modelo de operación móvil, se avanza en el proceso de contratación de los buses del cuidado, recibiendo la aprobación de los documentos precontractuales de parte de la Dirección de Contratación.</t>
  </si>
  <si>
    <t>Se mantiene la operación de 25 manzanas del cuidado y los servicios ofertados en ellas, permitiendo el acceso a las mujeres que realizan tareas de cuidado no remunerado en 18 localidades de Bogotá: Antonio Nariño, Barrios Unidos, Bosa Porvenir, Bosa Campo Verde, Centro (Santa Fe-Candelaria), Chapinero, Ciudad Bolívar Ecoparque, Ciudad Bolívar Manitas, Ciudad Bolívar Mochuelo, Engativá Pueblo, Engativá El Camino, Fontibón, Kennedy Bellavista, Kennedy Timiza, Los Mártires, Puente Aranda, San Cristóbal CEFE, San Cristóbal Juan Rey, Rafael Uribe Uribe, Suba Fontanar, Suba Gaitana, Tunjuelito, Teusaquillo, Usaquén y Usme.
Adicionalmente, en cuanto al modelo de operación móvil, se adelanta la estructuración del proceso de contratación de los buses del cuidado, para acceder a espacios en los que no se cuenta con manzanas fijas y de esta manera ampliar la cobertura del servicio.</t>
  </si>
  <si>
    <t>Evidencias relacionadas en las acvtividades 1 y 2</t>
  </si>
  <si>
    <t>Lorena Bohórquez Garzón</t>
  </si>
  <si>
    <t>Camila Andrea Gomez Guzman</t>
  </si>
  <si>
    <t>Directora</t>
  </si>
  <si>
    <t>Vincular a 9000 mujeres en estrategias de empoderamiento social y político que aportan a la promoción y garantía de sus derechos</t>
  </si>
  <si>
    <t>Asegurar la participación plena y efectiva de las mujeres y la igualdad de oportunidades de liderazgo a todos los niveles decisorios en la vida política, económica y pública</t>
  </si>
  <si>
    <t>Número de mujeres con estrategias de empoderamiento Social y político que aportan a la promoción y garantía de sus derechos.</t>
  </si>
  <si>
    <t>EJECUCIÓN MENSUAL INDICADOR PDD 432</t>
  </si>
  <si>
    <t xml:space="preserve">En el mes de marzo, se realizaron procesos de formación en las 25 manzanas y 1 proceso en el barrio la cumbre de la localidad de Ciudad Bolivar, con la Asociacón de mujeres AMUPROC, con el curso mujeres que cuidan mujeres que inciden, logrando una participación de 469 mujeres, fortaleciendo sus conocimientos sobre las luchas de las mujeres y su relación con el cuidado, La historia de la participación de las mujeres en la PPMYEG, el reconocimiento del eje transversal del cuidado como una apuesta de las mujeres de Bogotá y la Comprensión de la interseccionalidad y el reconocimiento de otras apuestas de cuidado desde las perspectiva étnica. </t>
  </si>
  <si>
    <t>Se realizó actualización metodológica y de contenido a la propuesta de formación, de forma que se fortaleció para las ciudadanas.</t>
  </si>
  <si>
    <t>Evidencias relacionadas en la actividad 3</t>
  </si>
  <si>
    <t>Juliana Martinez Londoño</t>
  </si>
  <si>
    <t>Subsecretaria</t>
  </si>
  <si>
    <t>Distrito Capital</t>
  </si>
  <si>
    <t>9</t>
  </si>
  <si>
    <t>Contribuir a la igualdad de oportunidades para las mujeres a través de la implementación de un Sistema Distrital de Cuidado</t>
  </si>
  <si>
    <t>Servicio de coordinación del Sistema Distrital de Cuidado  y servicios complementarios.</t>
  </si>
  <si>
    <t>Número de mujeres formadas en cuidados, en el marco de la estrategia cuidado a cuidadoras</t>
  </si>
  <si>
    <t>No aplica actividad específica.
Corresponde a número de mujeres certificadas en la estrategia de cuidado a cuidadoras</t>
  </si>
  <si>
    <t>Acumulado</t>
  </si>
  <si>
    <t>SI</t>
  </si>
  <si>
    <t>NA</t>
  </si>
  <si>
    <t>Teniendo en cuanta la necesidad de fortalecer la estrategia de Cuidado a Cuidadoras, se realizó un ajuste metodologico y de contenido del curso Herramientas para el reconocimiento del trabajo del cuidado, sobre el cual se realizó una nueva propuesta de curso llamada "El valor del cuidado", a partir del cual se realizó un proceso de cualificación con el equipo formador y se realizaron proceso de convocatoria para iniciar la formación en el proximo mes.
Dado que se realizó una actualización metodológica y de contenido al proceso de formación, en tanto se consolidó y cualificó el equipo, se inicia la estratga de formación a partir del mes de abril en el que se dará cumplimiento a la meta establecida para el presente mes</t>
  </si>
  <si>
    <t xml:space="preserve">
8219</t>
  </si>
  <si>
    <t>Programación presupuestal por actividades del proyecto</t>
  </si>
  <si>
    <t>Revisada la información del presupuesto, se requiere la actualización en la distribución de los recursos para cada una de las Actividades del proyecto de Inversión 8219 Fortalecimiento a la implementación, seguimiento y coordinación del Sistema Distrital de Cuidado en Bogotá D.C. , considerando que, a partir de las dinámicas propias de su ejecución, se requirió adicionar recursos para el proceso bolsa Aseso y Cafeteria según correo electronico recibido el lunes 17 de marzo de 2025, con el fin de contar con la prestación del servicio en la Manzana del Cuidado del Centro, cuya entidad ancla es la CIOM Santafé de la SDMujer y conservar un ambiente de higiene, salubridad y limpieza, evitando que se deterioren los espacios y así brindar un ambiente de trabajo sano, libre de contaminación y que permita prestar los servicios de cuidado ofrecidos en óptimas condiciones. Lo anterior no afecta el cumplimiento de las metas.</t>
  </si>
  <si>
    <t>Gestionar la puesta en marcha e implementación del modelo de operación de Manzanas del Cuidado, realizando seguimiento y monitoreo de servicios.</t>
  </si>
  <si>
    <t>Gestionar la estructuración, licitación e implementación del modelo de operación de Buses del Cuidado para la prestación de servicios de cuidado en zonas rurales y urbanas de la ciudad de Bogotá.</t>
  </si>
  <si>
    <t xml:space="preserve">Realizar orientaciones psicosociales y orientaciones y asesorías jurídicas individuales a personas cuidadoras y desarrollar encuentros colectivos a través de talleres en temas de interés en los modelos de operación del Sistema Distrital de Cuidado. </t>
  </si>
  <si>
    <t>Elaborar los documentos necesarios para la planeación y desarrollo de modelos de servicios, estrategias y lineamientos del Sistema Distrital de Cuidado, teniendo en cuenta los enfoques del Sistema.</t>
  </si>
  <si>
    <t>Gestionar las sesiones de las instancias de coordinación y participación distrital del Mecanísmo de Gobernanza del Sistema Distrital de Cuidado de acuerdo con la normatividad vigente.</t>
  </si>
  <si>
    <t>Apoyar el seguimiento y articulación de las mesas temáticas existentes en el marco del mecanismo de gobernanza del Sistema de Cuidado.</t>
  </si>
  <si>
    <t>Desarrollar acciones encaminadas al fortalecimiento del Mecanismo de Participación del Sistema</t>
  </si>
  <si>
    <t>Gestionar las acciones concertadas en el marco de la Políticas Públicas con comunidades, pueblos y organizaciones étnicas.</t>
  </si>
  <si>
    <t>Fortalecer el contenido de la estrategia de cuidado a cuidadoras en el componente de formación, incluyendo la metodologia para el empoderamiento social y político, con el fin de  vincular mujeres para la promoción y garantía de sus derechos</t>
  </si>
  <si>
    <t xml:space="preserve">Durante el mes de abril del 2025, desde la Estrategia Territorial de las Manzanas del Cuidado se implementaron 111 actividades de difusión y socialización del Sistema Distrital del Cuidado y los servicios de las 25 Manzanas del Cuidado en 18 localidades de Bogotá, a saber: Antonio Nariño, Barrios Unidos, Bosa Porvenir, Bosa Campo Verde, Centro (Santa Fe-Candelaria), Chapinero, Ciudad Bolívar Ecoparque, Ciudad Bolívar Manitas, Ciudad Bolívar Mochuelo, Engativá Pueblo, Engativá El Camino, Fontibón, Kennedy Bellavista, Kennedy Timiza, Los Mártires, Puente Aranda, San Cristóbal CEFE, San Cristóbal Juan Rey, Rafael Uribe Uribe, Suba Fontanar, Suba Gaitana, Tunjuelito, Teusaquillo, Usaquén y Usme, estas actividades se realizan en todas las manzanas. La difusión a nivel territorial se desarrolló con personas cuidadoras y actores estratégicos en las localidades, contribuyó a avanzar en el propósito de divulgar los objetivos del Sistema Distrital del Cuidado, los servicios de las manzanas y su posicionamiento con las cuidadoras y la ciudadanía en general. A la fecha, el balance de las socializaciones desarrolladas durante la vigencia 2025 (412). 
De acuerdo a la estrategia de difusión del modelo de operación  Manzanas de Cuidado, para el presente mes se realizaron cinco (5) recorridos territoriales, fortaleciendo así el posicionamiento de las manzanas del cuidado en cinco (5) Manzanas ubicadas en las localidades. 
Durante el mes de marzo de 2025 se llevaron a cabo doce(12) mesas locales y seis (6) mesas interlocales, en las cuales el equipo territorial realiza la secretaría técnica.
 </t>
  </si>
  <si>
    <t>01/04/2025: Se remite para firma de la Subdirectora  de Cuidado el formato de solicitud de bienes y servicios. 
01-04-2025: Atendiendo las observaciones de la abogada de la Dirección de contratación,  se remiten los siguientes documentos: Análisis del sector, Estudio de mercado (El documento incluye los pantallazos del evento de cotización secop y correos mediante los cuales se recibieron las cotizaciones)  Formato de propuesta económica, Formato solicitud de contratación y Excel con la estructuración de costos.
09-04-2025: Se envían EP ajustados a la OAP de nuevo para firma, atendiendo que fueron ajustados por recomendaciones realizadas en mesa de trabajo de esta misma fecha con la Dirección de Contratos.
10-04-2025: Se radica de nuevo en contratos los siguientes documentos: los estudios previos, análisis del sector, anexo estudio de mercado y formato presentación propuesta económica. teniendo en cuenta los ajustes requeridos en mes de trabajo de 9 de abril con la Direccion de Contratos.
11-04-2025: Se publicó pre-pliego de condiciones.
29-04-2025: Finaliza el plazo para presenta observaciones al pre-pliego.</t>
  </si>
  <si>
    <t>Orientaciones Psicojurídicas: Se realizaron 475 atenciones a 465 mujeres atendidas.  
Orientaciones y Asesorías Sociojuridicas:
Se realizarón 446 atenciones a 421 Mujeres atendidas.
Se realizaron 60 encuentros colectivos que beneficiaron a 956 personas.</t>
  </si>
  <si>
    <t>Disponible en SIMISIONAL</t>
  </si>
  <si>
    <t>Anexo: Carpeta Manzanas del cuidado (Disponible en https://secretariadistritald.sharepoint.com/:f:/s/ContratacinSPI-2022/Ekk5a7LMYj9Apvbs712ZHg4BgnehPMXTWODQv4F3GdcuGA?e=fOjJX4)</t>
  </si>
  <si>
    <t>Anexo: Carpeta Buses (Disponible en https://secretariadistritald.sharepoint.com/:f:/s/ContratacinSPI-2022/Ekk5a7LMYj9Apvbs712ZHg4BgnehPMXTWODQv4F3GdcuGA?e=fOjJX4)</t>
  </si>
  <si>
    <t>Se llevó a cabo sesión de la mesa temática de Infraestructura del Cuidado (10.04.25)
Se llevó a cabo sesión de la mesa temática de Infocuidado (02.04.25)</t>
  </si>
  <si>
    <t xml:space="preserve">Durante la vigencia actual, se logró realizar la votación para la designación de la coordinación de las mesas temáticas, así como activar y dar seguimiento a su funcionamiento. Estas acciones han permitido avanzar en la organización interna y en la definición de rutas de trabajo para abordar temas estratégicos del Sistema Distrital de Cuidado. Si bien se han presentado algunos ajustes en los tiempos inicialmente previstos, el desarrollo de las actividades ha sido en general acorde con lo programado y se estima que permitirá cumplir con los objetivos establecidos para la vigencia. </t>
  </si>
  <si>
    <t>Se realizó reunión bilateral con la Dirección de Transformaciones Culturales de la Secretaría de Cultura, Recreación y Deporte con el fin de Conocer la propuesta del programa Bogotá Libre de Machismo para articular acciones de transformación cultural y redistribución del cuidado en el marco del SIDICU (07.04.25)
Se realizó reunion con entidades propietarias equipamientos ancla con el propósito de llegar a acuerdos frente a las dificultades en la operación de las manzanas del Cuidado. (11.04.25)
Se realizó reunión bilateral con Secretaría Distrital de Desarrollo Económico, cuyo propósito consistió en socializar la propuesta de fortalecimiento de la oferta de servicios al Sistema Distrital de Cuidado. (14.04.25)
Se realizó sesión ordinaria No. 62 de la Unidad Técnica de Apoyo (29.04.25)
Se participó en la reunion Desarrollo de Equipamientos en Áreas Priorizadas citada por la SDHT. (25/04/2025)</t>
  </si>
  <si>
    <t>Carpeta Goberanza (Disponible en el link https://secretariadistritald.sharepoint.com/:f:/s/ContratacinSPI-2022/Ekk5a7LMYj9Apvbs712ZHg4BgnehPMXTWODQv4F3GdcuGA?e=fOjJX4)</t>
  </si>
  <si>
    <t xml:space="preserve">Se actualiza base de datos con la información enviada por las entidades, de las y los nuevos representantes elegidos en las diferentes instancias durante estes periodo, y que fueron delegadas/os en la instancia del MPSIDICU. </t>
  </si>
  <si>
    <t>Anexo Producto PPSIDICU Mecanismo de Participación y Seguimiento  (Disponible en el link https://secretariadistritald.sharepoint.com/:f:/s/ContratacinSPI-2022/Ekk5a7LMYj9Apvbs712ZHg4BgnehPMXTWODQv4F3GdcuGA?e=fOjJX4)</t>
  </si>
  <si>
    <t xml:space="preserve">En el mes de abril se adelantaron procesos formativos en 9 manzanas (Usaquén, Usme, Tunjuelito, Suba Fontanar, Martires, Antonio Nariño, Puente Aranda, Ciudad Bolivar Mochuelo y Ciudad Bolivar Ecoparque) . Se logró la participación y aprobación de 74 mujeres que realizan trabajo de cuidado. 
Adicionalmente, se adelantaron procesos de cualificación al equipo formador en la nueva propuesta de curso "El Valor del cuidado" </t>
  </si>
  <si>
    <t xml:space="preserve">Conforme a los cuatro CONPES étnicos y uno LGBT, así 37 ( un producto con indígenas), 38 (un producto con raizales); 39 (un producto con Negras, afrodescendientes y dos productos del capítulo de palenqueras); 40 (dos productos con gitanas); 16 (un producto dirigido a mujeres LBT). Para el mes de abril se organiza el cronograma de los encuentros para el presente año, las fechas emblemáticas respecto las cuales se va a tener incidencia en los modelos de operación del Sistema; seguimiento y concertación de las metodologías para los grupos focales de usos y costumbres propias. Se realizaron tres visitas a manzanas de manera que se pueda fortalecer el alcance territorial y enfoque diferencial conforme a cada grupo étnico y diferencial. Los avances van acordes a la programación anual, se tienen cuatro de las seis contrataciones previstas del equipo de referentas étnicas, se tiene avance en seis de los ocho productos a cargo como dirección de los respectivos CONPES referidos.
</t>
  </si>
  <si>
    <t xml:space="preserve"> Carpeta Formación - Acciones afirmativas  (Disponible en el link https://secretariadistritald.sharepoint.com/:f:/s/ContratacinSPI-2022/Ekk5a7LMYj9Apvbs712ZHg4BgnehPMXTWODQv4F3GdcuGA?e=fOjJX4)</t>
  </si>
  <si>
    <t xml:space="preserve">En el mes de abril se adelantaron procesos formativos en 9 manzanas (Usaquén, Usme, Tunjuelito, Suba Fontanar, Martires, Antonio Nariño, Puente Aranda, Ciudad Bolivar Mochuelo y Ciudad Bolivar Ecoparque) . Se logró la participación y aprobación de 74 mujeres que realizan trabajo de cuidado. En general, es un curso que tiene una muy buena acogida por parte de las mujeres que acceden al servicio de formación en las manzanas de cuidado.
Así mismo, se adelantaron procesos de cualificación al equipo formador en la nueva propuesta de curso "El Valor del cuidado".  </t>
  </si>
  <si>
    <t xml:space="preserve"> Carpeta Formación (Disponible en el link https://secretariadistritald.sharepoint.com/:f:/s/ContratacinSPI-2022/Ekk5a7LMYj9Apvbs712ZHg4BgnehPMXTWODQv4F3GdcuGA?e=fOjJX4)</t>
  </si>
  <si>
    <t xml:space="preserve">Durante el mes de abril del 2025, desde la Estrategia Territorial de las Manzanas del Cuidado se implementaron 111 actividades de difusión y socialización del Sistema Distrital del Cuidado y los servicios de las 25 Manzanas del Cuidado en 18 localidades de Bogotá, a saber: Antonio Nariño, Barrios Unidos, Bosa Porvenir, Bosa Campo Verde, Centro (Santa Fe-Candelaria), Chapinero, Ciudad Bolívar Ecoparque, Ciudad Bolívar Manitas, Ciudad Bolívar Mochuelo, Engativá Pueblo, Engativá El Camino, Fontibón, Kennedy Bellavista, Kennedy Timiza, Los Mártires, Puente Aranda, San Cristóbal CEFE, San Cristóbal Juan Rey, Rafael Uribe Uribe, Suba Fontanar, Suba Gaitana, Tunjuelito, Teusaquillo, Usaquén y Usme, estas actividades se realizan en todas las manzanas. La difusión a nivel territorial se desarrolló con personas cuidadoras y actores estratégicos en las localidades, contribuyó a avanzar en el propósito de divulgar los objetivos del Sistema Distrital del Cuidado, los servicios de las manzanas y su posicionamiento con las cuidadoras y la ciudadanía en general. A la fecha, el balance de las socializaciones desarrolladas durante la vigencia 2025 (412). 
De acuerdo a la estrategia de difusión del modelo de operación  Manzanas de Cuidado, para el presente mes se realizaron cinco (5) recorridos territoriales, fortaleciendo así el posicionamiento de las manzanas del cuidado en cinco (5) Manzanas ubicadas en las localidades. 
Durante el mes de abril de 2025 se llevaron a cabo doce(12) mesas locales y seis (6) mesas interlocales, en las cuales el equipo territorial realiza la secretaría técnica.
Anexo: Carpeta Manzanas del cuidado </t>
  </si>
  <si>
    <t>En el mes de abril se adelantaron procesos formativos en 9 manzanas (Usaquén, Usme, Tunjuelito, Suba Fontanar, Martires, Antonio Nariño, Puente Aranda, Ciudad Bolivar Mochuelo y Ciudad Bolivar Ecoparque) . Se logró la participación y aprobación de 74 mujeres que realizan trabajo de cuidado. En general, el curso ha tenido muy buena acogida por parte de las mujeres que acceden al servicio de formación en las manzanas de cuidado.</t>
  </si>
  <si>
    <t>Durante el cuatrimestre se llevó a cabo el fortalecimiento de la estrategia de cuidado a cuidadoras, a través de los ajustes a la metodología y contenido del curso Herramientas para el reconocimiento del trabajo de cuidado, con la nueva propuesta "El valor del cuidado", logrando inscribir a 255 mujeres y cualificar a las formadoras encargadas.</t>
  </si>
  <si>
    <t>Durante el cuatrimestre se llevó a cabo el fortalecimiento de la estrategia de cuidado a cuidadoras, a través de los ajustes a la metodología y contenido del curso Herramientas para el reconocimiento del trabajo de cuidado, con la nueva propuesta "El valor del cuidado", logrando inscribir a 254 mujeres y cualificar a las formadoras encargadas asi como el desarrollo de un espacio respiro con 10 mujere gitanas, para una total de 264.</t>
  </si>
  <si>
    <t>Se han logrado vincular y aprobar a 466 mujeres en procesos de formación con el curso "Mujeres que cuidan mujeres que inciden". Asi entonces, en febrero se logró vincular 19 mujeres con la implementación de un curso en la manzana de Suba Fontanar y en las demás se realizaron procesos de convocatoria, de acuerdo con la conformación del equipo de formadoras. En el mes de marzo se lograron vincular y aprobar 373 mujeres en el curso "Mujeres que cuidan mujeres que inciden" y en abril se lograron 74 mujeres vinculadas y aprobadas.</t>
  </si>
  <si>
    <t>En el mes de marzo se reportaron 469 mujeres en la estrategia, pero se requiere ajustar, dado que el dato corresponde únicamente a las mujeres que a esa fecha aprobaron el curso, es decir, 373 mujeres. Así mismo se aclara que aunque no se reportó en su momento, en el mes de febrero 19 mujeres aprobaron el curso y para el mes de abril fueron 74. Por lo anterior, a 30 de abril la magnitud ejecutada corresponde a 466 mujeres.</t>
  </si>
  <si>
    <t>Ajuste reporte magnitud Meta PDD 432 (feb-marz)</t>
  </si>
  <si>
    <t>14-05-2025: Fueron allegadas observaciones al proyecto  de manera extemporanea.
15-05-2025: Reunión para coordinar las respuestas a las observaciones extemporáneas allegadas en el marco del proceso de Licitación de Buses del Cuidado.
19-05-2025: Revisión de las respuestas a las observaciones extemporáneas allegadas en el marco del proceso de Licitación de Buses del Cuidado
21-05-2025: Se remite proyecto de respuesta, cdp y  aprobación vf a las abogadas de contratos para revision.
23-05-2025: Abogadas de la Dirección de Contratos realizan observaciones a las respuesta.
26-05-2025: Se realiza mesa de trabajo con las abogadas de la Dirección de Contratos para revisar las observaciones.
28-05.2025: Se envia correo con los ajustes a las respuestas   las observaciones extemporaneas  para revision de nuevo por la Dirección de Contratos.
29-05-2025: Los Evaluadores financieros confirman que no deben actualizar los indicadores financieros.</t>
  </si>
  <si>
    <t>1. Se realizó mesa de trabajo virtual previa a la reunión directiva para revisar y concertar lineamientos operativos sobre el plan de aprovechamiento económico del IDRD y la dotación de la
Manzana del Cuidado de Suba – Fontanar con el fin de facilitar la toma de decisiones y avanzar en acuerdos interinstitucionales (06.05.2025)
2. Se realizó reunión presencial, la cual tuvo como propósito avanzar en la articulación interinstitucional para resolver dificultades que han afectado la operación de las Manzanas del Cuidado de Suba – Fontanar y San Cristóbal. (08.05.2025)
3. Se llevó a cabo socialización del Sistema Distrital de Cuidado con el equipo territorial de la Secretaría Distrital de Salud (09.05.25)
4. Se llevó a cabo reunión seguimiento a compromisos interinstitucionales mediante la participación en reunión presencial con la Secretaría Distrital de Cultura, Recreación y Deporte  (07.05.2025)
5. Se llevó a cabo reunión seguimiento a compromisos interinstitucionales mediante la participación en reunión virtual con Secretaría Distrital de Integración Social (07.05.2025)
6. Se socializó el Sistema Distrital de Cuidado a la Dirección Territorial de la Secretaría Distrital de Integración Social con el fin de avanzar en la articulación interinstitucional. (14.05.25)
7. Se llevó a cabo sesión ordinaria No. 63 de la Unidad Técnica de Apoyo de manera virtual (29.05.25)</t>
  </si>
  <si>
    <t>Se realizó sesión No. 59 ordinaria virtual de la Unidad Técnica de Apoyo (31.01.25).</t>
  </si>
  <si>
    <t>Acta de la Sesión (Disponible en: https://secretariadistritald.sharepoint.com/:f:/s/ContratacinSPI-2022/EnjJ093A21JBqdVr9rjrJVQB2JYiMk6YVGJ5rwcJCgI18g?e=aucoBs)</t>
  </si>
  <si>
    <t>Se realizó sesión No. 60 ordinaria presencial de la Unidad Técnica de Apoyo (25.02.25).</t>
  </si>
  <si>
    <t>Se realizó sesión No. 61 ordinaria presencial de la Unidad Técnica de Apoyo (25.03.25) 
Se realizó sesión No. 21 ordinaria presencial de la Comisión Intersectorial del Sistema Distrital de Cuidado (28.03.25) 
Se elaboró, validó y aprobó el plan anual de trabajo de la Comisión Intersectorial del Sistema Distrital de Cuidado.</t>
  </si>
  <si>
    <t xml:space="preserve">Se realizó seguimiento y articulación de las mesas temáticas de InfoCuidado, Infraestructura del Cuidado y Convenio 913.
Se convocaron las sesiones de las mesas temáticas de InfoCuidado (10.04.25), Infraestructura del Cuidado (02.04.23) y Convenio 913 (31.03.25.).
</t>
  </si>
  <si>
    <t>Se sistematizó información de las representaciones al mecanismo de participación de acuerdo al decreto 415 de 2023, y se generaron oficios para los sectores con el objetivo de la actualización e información de las delegaciones que faltan, así mismo se realizó la reunión ordinaria correspondiente el mes de marzo de 2025</t>
  </si>
  <si>
    <t>Actas de las sesiones (Disponible en: https://secretariadistritald.sharepoint.com/:f:/s/ContratacinSPI-2022/EuCBl49ICuBNo8bADEHatA0BxcLZ8sltKpnOlp7eWjmpCw?e=8TFBMt)</t>
  </si>
  <si>
    <t>Acta de la sesion (Disponible en: https://secretariadistritald.sharepoint.com/:f:/s/ContratacinSPI-2022/EuCBl49ICuBNo8bADEHatA0BxcLZ8sltKpnOlp7eWjmpCw?e=8TFBMt)</t>
  </si>
  <si>
    <t xml:space="preserve"> Se llevó a cabo sesión ordinaria No. 63 de la Unidad Técnica de Apoyo de manera virtual (29.05.25)</t>
  </si>
  <si>
    <t>Hasta el momento se ha avanzado en el fortalecimiento de la gobernanza del Sistema Distrital de Cuidado mediante espacios de articulación bilateral con entidades distritales. Estos encuentros permitieron socializar los lineamientos del Sistema, hacer seguimiento a compromisos interinstitucionales y concertar acciones orientadas a mejorar la operación de las Manzanas del Cuidado. En particular, se lograron acuerdos interinstitucionales preliminares para abordar retos identificados en las Manzanas de Suba – Fontanar y San Cristóbal</t>
  </si>
  <si>
    <t>En el mes de mayo se adelantaron procesos formativos en 16 manzanas (Chapinero, Santafé -Candelaria, San Cristobal Juan Rey, San cristobal San Blas, Tunjuelito, Bosa Porvenir, Bosa Campo Verde, Kennedy Bella Vista, Engativa Emaus, Suba Fontanar, Los Martires, Antonio Nariño, Puente Aranda, Rafael Uribe Uribe, Ciudad Bolivar Manitas y Ciudad Bolivar Mochuelo) logrando la participación de 185 mujeres. 
Adicionalmente se realizaron formaciones en el marco de la estretegia cuidado itinerantes, con una grupo de mujeres indigenas Woaunnan de la localidad de Ciudad Bolivar, y con un grupo de mujeres trabajadoras de servicios generales del Centro Comercial Gran Estación logrando la participación de 29 mujeres. 
 Por otro lado, se realizaron dos conversatorios sobre cuidado y participación con un grupo de mujeres Gitanas (8) Negras y afrodescendientes (12) y con un grupo de mujeres palenqueras (15), logrando la participación de 35 mujeres.</t>
  </si>
  <si>
    <t>En el mes de mayo se adelantaron procesos formativos en 16 manzanas (Chapinero, Santafé -Candelaria, San Cristobal Juan Rey, San cristobal San Blas, Tunjuelito, Bosa Porvenir, Bosa Campo Verde, Kennedy Bella Vista, Engativa Emaus, Suba Fontanar, Los Martires, Antonio Nariño, Puente Aranda, Rafael Uribe Uribe, Ciudad Bolivar Manitas y Ciudad Bolivar Mochuelo) logrando la participación de 185 mujeres. 
Adicionalmente se realizaron formaciones en el marco de la estrategia cuidado itinerantes, con una grupo de mujeres indigenas Woaunnan de la localidad de Ciudad Bolivar, y con un grupo de mujeres trabajadoras de servicios generales del Centro Comercial Gran Estación logrando la participación de 29 mujeres. 
 Por otro lado, se realizaron dos conversatorios sobre cuidado y participación con un grupo de mujeres Gitanas (8) Negras y afrodescendientes (12) y con un grupo de mujeres palenqueras (15), logrando la participación de 35 mujeres.</t>
  </si>
  <si>
    <t>Conforme a los cuatro CONPES étnicos y uno LGBT, así 37 (un producto con indígenas), 38 (un producto con raizales); 39 (un producto con Negras, afrodescendientes y dos productos del capítulo de palenqueras); 40 (dos productos con gitanas); 16 (un producto dirigido a mujeres LBT). 
Para el mes de Mayo se tuvo incidencia al respecto de la fecha emblemática correspondiente al 21 de mayo día de la abolición de la esclavitud y afrocolombianidad por medio de dos conversatorios articulados con las manzanas de centro y kennedy bellavista; seguimiento y concertación de las metodologías para los "Conversatorios: hablemos de nuestras prácticas de cuidado y participación ciudadana" que dan lugar a los grupos focales de usos y costumbres propias, se realizó el 07.05 conversatorio virtual con comunidad palenquera, se realizó el 17.05 conversatorio presencial con comunidad negra y afrodescendiente de proceso comunitario en Engativá y se realizó el 27.05 conversatorio virtual con mujeres gitanas. Se tuvo inicio de la contratación de la referente gitana Elizabeth Cristo cto 938-2025. El 21.05 se realizó la aplicación del instrumento de Cuidado Comunitario con las organizaciones ProRom y Unión Romaní con presencia en Kennedy y Puente
Aranda. El  22.05 se realizó la jornada de cierre del curso de formación "mujeres que cuidan, mujeres
que inciden" con mujeres indígenas del Pueblo Wounnaan Boud Mos donde concluyeron 15 el proceso de formación. 
Al respecto del detalle en atenciones brindadas: Gitanas 27.05: ocho (8) mujeres gitanas TCNR ; Afro 17.05: doce (12) mujeres negras y afrocolombianas TCNR; Palenqueras 07.05: quince (15) mujeres palenqueras TCNR.</t>
  </si>
  <si>
    <t xml:space="preserve">Durante el mes de mayo del 2025, desde la Estrategia Territorial de las Manzanas del Cuidado se implementaron 122 actividades de difusión y socialización del Sistema Distrital del Cuidado y los servicios de las 25 Manzanas del Cuidado en 19 localidades de Bogotá, a saber: Antonio Nariño, Barrios Unidos, Bosa Porvenir, Bosa Campo Verde, Centro (Santa Fe-Candelaria), Chapinero, Ciudad Bolívar Ecoparque, Ciudad Bolívar Manitas, Ciudad Bolívar Mochuelo, Engativá Pueblo, Engativá El Camino, Fontibón, Kennedy Bellavista, Kennedy Timiza, Los Mártires, Puente Aranda, San Cristóbal CEFE, San Cristóbal Juan Rey, Rafael Uribe Uribe, Suba Fontanar, Suba Gaitana, Tunjuelito, Teusaquillo, Usaquén y Usme, estas actividades se realizan en todas las manzanas. La difusión a nivel territorial se desarrolló con personas cuidadoras y actores estratégicos en las localidades, contribuyó a avanzar en el propósito de divulgar los objetivos del Sistema Distrital del Cuidado, los servicios de las manzanas y su posicionamiento con las cuidadoras y la ciudadanía en general. A la fecha, el balance de las socializaciones desarrolladas durante la vigencia 2025 (534). 
De acuerdo a la estrategia de difusión del modelo de operación  Manzanas de Cuidado, para el presente mes se realizaron cinco (5) recorridos territoriales, fortaleciendo así el posicionamiento de las manzanas del cuidado en cinco (5) Manzanas ubicadas en las localidades. </t>
  </si>
  <si>
    <t>Durante el mes de mayo del 2025, desde la Estrategia Territorial de las Manzanas del Cuidado se implementaron 122 actividades de difusión y socialización del Sistema Distrital del Cuidado y los servicios de las 25 Manzanas del Cuidado en 19 localidades de Bogotá, a saber: Antonio Nariño, Barrios Unidos, Bosa Porvenir, Bosa Campo Verde, Centro (Santa Fe-Candelaria), Chapinero, Ciudad Bolívar Ecoparque, Ciudad Bolívar Manitas, Ciudad Bolívar Mochuelo, Engativá Pueblo, Engativá El Camino, Fontibón, Kennedy Bellavista, Kennedy Timiza, Los Mártires, Puente Aranda, San Cristóbal CEFE, San Cristóbal Juan Rey, Rafael Uribe Uribe, Suba Fontanar, Suba Gaitana, Tunjuelito, Teusaquillo, Usaquén y Usme, estas actividades se realizan en todas las manzanas. La difusión a nivel territorial se desarrolló con personas cuidadoras y actores estratégicos en las localidades, contribuyó a avanzar en el propósito de divulgar los objetivos del Sistema Distrital del Cuidado, los servicios de las manzanas y su posicionamiento con las cuidadoras y la ciudadanía en general. A la fecha, el balance de las socializaciones desarrolladas durante la vigencia 2025 (534). 
De acuerdo a la estrategia de difusión del modelo de operación  Manzanas de Cuidado, para el presente mes se realizaron cinco (5) recorridos territoriales, fortaleciendo así el posicionamiento de las manzanas del cuidado en cinco (5) Manzanas ubicadas en las localidades. 
Durante el mes de mayo de 2025 se realizó la convocatoria y reunión preparatoria para las doce (12) mesas locales y seis (6) mesas interlocales a realizarse en el mes de junio.</t>
  </si>
  <si>
    <t xml:space="preserve">Se realizaron 513 orientaciones y asesorías jurídicas y 543 orientaciones psicosociales. Se realizaron 44 encuentros colectivos, que beneficiaron a 681 personas     </t>
  </si>
  <si>
    <t xml:space="preserve">Durante el mes de mayo se lograron 247 mujeres tanto en cursos en manzanas, como en la estrategia de cuidado itinerantes y con mujeres etnicas a través de conversatorios sobre cuidado y participación. </t>
  </si>
  <si>
    <t xml:space="preserve">En el mes de mayo se realizó el curso  "El valor del cuidado", en 18 manzanas (Usaquén, Santa fé - Candalaria, San Cristobla Juan Rey, Usme, Tunjuelito, Bosa Campo verde, Kennedy  Timiza, Fontibón, Engativá el Camino, Engativá Emaus, Suba Fontanar, Suba Gaitana, Barrios Unidos, Teusaquillo, Los Martires, Puente Aranda, Rafael Uribe Uribe, Ciudad Bolivar Ecoparque), logrando una participación de 157 mujeres que realizan trabajos de cuidado no remunerado. </t>
  </si>
  <si>
    <t>Anexo: Carpeta Manzanas del cuidado (Disponible en: https://secretariadistritald.sharepoint.com/:f:/s/ContratacinSPI-2022/EuH_oZcwDcxMoAx0BN5yrcUB-T3cD8LIdsM6Az5eRNkytQ?e=EdyQqN)</t>
  </si>
  <si>
    <t>Anexo: Carpeta Buses  (Disponible en: https://secretariadistritald.sharepoint.com/:f:/s/ContratacinSPI-2022/EuH_oZcwDcxMoAx0BN5yrcUB-T3cD8LIdsM6Az5eRNkytQ?e=EdyQqN)</t>
  </si>
  <si>
    <t>Carpeta Gobernanza  (Disponible en: https://secretariadistritald.sharepoint.com/:f:/s/ContratacinSPI-2022/EuH_oZcwDcxMoAx0BN5yrcUB-T3cD8LIdsM6Az5eRNkytQ?e=EdyQqN)</t>
  </si>
  <si>
    <t xml:space="preserve"> Carpeta Formación - Acciones afirmativas  (Disponible en: https://secretariadistritald.sharepoint.com/:f:/s/ContratacinSPI-2022/EuH_oZcwDcxMoAx0BN5yrcUB-T3cD8LIdsM6Az5eRNkytQ?e=EdyQqN)</t>
  </si>
  <si>
    <t xml:space="preserve"> Carpeta Formación  (Disponible en: https://secretariadistritald.sharepoint.com/:f:/s/ContratacinSPI-2022/EuH_oZcwDcxMoAx0BN5yrcUB-T3cD8LIdsM6Az5eRNkytQ?e=EdyQqN)</t>
  </si>
  <si>
    <t xml:space="preserve">Se han logrado vincular 713 mujeres en procesos de empoderamiento social y polìtico a través del curso "Mujeres que cuidan mujeres que inciden" y de conversatorios sobre cudiado y participación. Asi entonces, en febrero se logró vincular 19 mujeres con la implementación de un curso en la manzana de Suba Fontanar y en las demás se realizaron procesos de convocatoria, de acuerdo con la conformación del equipo de formadoras. En el mes de marzo se lograron vincular y aprobar 373 mujeres en el curso "Mujeres que cuidan mujeres que inciden", en abril se lograron 74 mujeres vinculadas y aprobadas y en mayo se lograron 247 mujeres tanto en cursos en manzanas, como en la estrategia de cuidado itinerantes y con mujeres etnicas a través de conversatorios sobre cuidado y participación. </t>
  </si>
  <si>
    <t xml:space="preserve">Se han logrado vincular 713 mujeres en procesos de empoderamiento scial y polìtico a través del curso "Mujeres que cuidan mujeres que inciden" y de conversatorios sobre cudiado y participación. Asi entonces, en febrero se logró vincular 19 mujeres con la implementación de un curso en la manzana de Suba Fontanar y en las demás se realizaron procesos de convocatoria, de acuerdo con la conformación del equipo de formadoras. En el mes de marzo se lograron vincular y aprobar 373 mujeres en el curso "Mujeres que cuidan mujeres que inciden", en abril se lograron 74 mujeres vinculadas y aprobadas y en mayo se lograron 247 mujeres tanto en cursos en manzanas, como en la estrategia de cuidado itinerantes y con mujeres etnicas a través de conversatorios sobre cuidado y participación.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</si>
</sst>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3" formatCode="_-* #,##0.00_-;\-* #,##0.00_-;_-* &quot;-&quot;??_-;_-@_-"/>
    <numFmt numFmtId="164" formatCode="_-&quot;$&quot;\ * #,##0.00_-;\-&quot;$&quot;\ * #,##0.00_-;_-&quot;$&quot;\ * &quot;-&quot;??_-;_-@_-"/>
    <numFmt numFmtId="165" formatCode="_-* #,##0\ &quot;€&quot;_-;\-* #,##0\ &quot;€&quot;_-;_-* &quot;-&quot;\ &quot;€&quot;_-;_-@_-"/>
    <numFmt numFmtId="166" formatCode="_-* #,##0.00\ &quot;€&quot;_-;\-* #,##0.00\ &quot;€&quot;_-;_-* &quot;-&quot;??\ &quot;€&quot;_-;_-@_-"/>
    <numFmt numFmtId="167" formatCode="_-&quot;$&quot;* #,##0.00_-;\-&quot;$&quot;* #,##0.00_-;_-&quot;$&quot;* &quot;-&quot;??_-;_-@_-"/>
    <numFmt numFmtId="168" formatCode="_-* #,##0.00\ _€_-;\-* #,##0.00\ _€_-;_-* &quot;-&quot;??\ _€_-;_-@_-"/>
    <numFmt numFmtId="169" formatCode="_-* #,##0\ _€_-;\-* #,##0\ _€_-;_-* &quot;-&quot;??\ _€_-;_-@_-"/>
    <numFmt numFmtId="170" formatCode="_-* #,##0\ _€_-;\-* #,##0\ _€_-;_-* &quot;-&quot;\ _€_-;_-@_-"/>
    <numFmt numFmtId="171" formatCode="0.0%"/>
    <numFmt numFmtId="172" formatCode="###,000"/>
    <numFmt numFmtId="173" formatCode="0.0"/>
    <numFmt numFmtId="174" formatCode="_-&quot;$&quot;\ * #,##0_-;\-&quot;$&quot;\ * #,##0_-;_-&quot;$&quot;\ * &quot;-&quot;??_-;_-@_-"/>
    <numFmt numFmtId="175" formatCode="_-* #,##0_-;\-* #,##0_-;_-* &quot;-&quot;??_-;_-@_-"/>
  </numFmts>
  <fonts count="55" x14ac:knownFonts="1">
    <font>
      <sz val="11"/>
      <color theme="1"/>
      <name val="Calibri"/>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color theme="1"/>
      <name val="Arial"/>
      <family val="2"/>
    </font>
    <font>
      <b/>
      <sz val="11"/>
      <color theme="1"/>
      <name val="Arial"/>
      <family val="2"/>
    </font>
    <font>
      <sz val="14"/>
      <color theme="1"/>
      <name val="Arial"/>
      <family val="2"/>
    </font>
    <font>
      <sz val="11"/>
      <color theme="1"/>
      <name val="Calibri"/>
      <family val="2"/>
      <scheme val="minor"/>
    </font>
    <font>
      <sz val="10"/>
      <name val="Arial"/>
      <family val="2"/>
    </font>
    <font>
      <sz val="11"/>
      <name val="Arial"/>
      <family val="2"/>
    </font>
    <font>
      <b/>
      <sz val="11"/>
      <name val="Arial"/>
      <family val="2"/>
    </font>
    <font>
      <sz val="11"/>
      <color theme="1"/>
      <name val="Arial"/>
      <family val="2"/>
    </font>
    <font>
      <b/>
      <sz val="11"/>
      <color indexed="10"/>
      <name val="Arial"/>
      <family val="2"/>
    </font>
    <font>
      <b/>
      <sz val="11"/>
      <color theme="0" tint="-0.34998626667073579"/>
      <name val="Arial"/>
      <family val="2"/>
    </font>
    <font>
      <b/>
      <i/>
      <sz val="11"/>
      <name val="Arial"/>
      <family val="2"/>
    </font>
    <font>
      <sz val="10"/>
      <name val="Arial Narrow"/>
      <family val="2"/>
    </font>
    <font>
      <u/>
      <sz val="11"/>
      <color theme="10"/>
      <name val="Calibri"/>
      <family val="2"/>
      <scheme val="minor"/>
    </font>
    <font>
      <sz val="13"/>
      <color theme="1"/>
      <name val="Arial"/>
      <family val="2"/>
    </font>
    <font>
      <b/>
      <sz val="13"/>
      <color theme="1"/>
      <name val="Arial"/>
      <family val="2"/>
    </font>
    <font>
      <b/>
      <sz val="14"/>
      <color theme="1"/>
      <name val="Arial"/>
      <family val="2"/>
    </font>
    <font>
      <sz val="9"/>
      <name val="Arial"/>
      <family val="2"/>
    </font>
    <font>
      <sz val="9"/>
      <color theme="0"/>
      <name val="Arial"/>
      <family val="2"/>
    </font>
    <font>
      <b/>
      <sz val="9"/>
      <name val="Arial"/>
      <family val="2"/>
    </font>
    <font>
      <sz val="13"/>
      <name val="Arial"/>
      <family val="2"/>
    </font>
    <font>
      <sz val="8"/>
      <color rgb="FF666666"/>
      <name val="Verdana"/>
      <family val="2"/>
    </font>
    <font>
      <sz val="16"/>
      <color theme="1"/>
      <name val="Arial"/>
      <family val="2"/>
    </font>
    <font>
      <sz val="18"/>
      <color theme="1"/>
      <name val="Arial"/>
      <family val="2"/>
    </font>
    <font>
      <b/>
      <sz val="18"/>
      <name val="Arial"/>
      <family val="2"/>
    </font>
    <font>
      <sz val="13"/>
      <color rgb="FFC00000"/>
      <name val="Arial"/>
      <family val="2"/>
    </font>
    <font>
      <b/>
      <sz val="13"/>
      <name val="Arial"/>
      <family val="2"/>
    </font>
    <font>
      <sz val="13"/>
      <color theme="6" tint="-0.249977111117893"/>
      <name val="Arial"/>
      <family val="2"/>
    </font>
    <font>
      <sz val="13"/>
      <color rgb="FFFF0000"/>
      <name val="Arial"/>
      <family val="2"/>
    </font>
    <font>
      <sz val="8"/>
      <name val="Calibri"/>
      <family val="2"/>
      <scheme val="minor"/>
    </font>
    <font>
      <b/>
      <sz val="12"/>
      <name val="Arial"/>
      <family val="2"/>
    </font>
    <font>
      <sz val="9"/>
      <color indexed="81"/>
      <name val="Tahoma"/>
      <family val="2"/>
    </font>
    <font>
      <sz val="11"/>
      <color theme="1"/>
      <name val="Calibri"/>
      <family val="2"/>
      <scheme val="minor"/>
    </font>
    <font>
      <b/>
      <sz val="11"/>
      <color theme="1"/>
      <name val="Calibri"/>
      <family val="2"/>
      <scheme val="minor"/>
    </font>
    <font>
      <b/>
      <sz val="14"/>
      <name val="Arial"/>
      <family val="2"/>
    </font>
    <font>
      <sz val="14"/>
      <name val="Arial"/>
      <family val="2"/>
    </font>
    <font>
      <b/>
      <sz val="12"/>
      <color theme="1"/>
      <name val="Calibri"/>
      <family val="2"/>
      <scheme val="minor"/>
    </font>
    <font>
      <b/>
      <sz val="10"/>
      <color theme="1"/>
      <name val="Calibri"/>
      <family val="2"/>
      <scheme val="minor"/>
    </font>
    <font>
      <sz val="11"/>
      <color rgb="FFFF0000"/>
      <name val="Arial"/>
      <family val="2"/>
    </font>
    <font>
      <sz val="10"/>
      <color rgb="FF000000"/>
      <name val="Times New Roman"/>
      <family val="1"/>
    </font>
    <font>
      <sz val="11"/>
      <color theme="1"/>
      <name val="Calibri"/>
      <family val="2"/>
      <scheme val="minor"/>
    </font>
    <font>
      <sz val="9"/>
      <color theme="1"/>
      <name val="Calibri"/>
      <family val="2"/>
      <scheme val="minor"/>
    </font>
    <font>
      <b/>
      <sz val="11"/>
      <color theme="0"/>
      <name val="Arial"/>
      <family val="2"/>
    </font>
    <font>
      <sz val="11"/>
      <color rgb="FF000000"/>
      <name val="Arial"/>
    </font>
    <font>
      <b/>
      <sz val="11"/>
      <color rgb="FF000000"/>
      <name val="Arial"/>
    </font>
    <font>
      <b/>
      <sz val="11"/>
      <color rgb="FF000000"/>
      <name val="Arial"/>
      <family val="2"/>
    </font>
    <font>
      <sz val="11"/>
      <color rgb="FF000000"/>
      <name val="Arial"/>
      <family val="2"/>
    </font>
    <font>
      <sz val="10"/>
      <color theme="1"/>
      <name val="Arial"/>
      <family val="2"/>
    </font>
    <font>
      <sz val="12"/>
      <color theme="1"/>
      <name val="Arial"/>
      <family val="2"/>
    </font>
  </fonts>
  <fills count="14">
    <fill>
      <patternFill patternType="none"/>
    </fill>
    <fill>
      <patternFill patternType="gray125"/>
    </fill>
    <fill>
      <patternFill patternType="solid">
        <fgColor rgb="FFFFFFFF"/>
        <bgColor rgb="FFFFFFFF"/>
      </patternFill>
    </fill>
    <fill>
      <patternFill patternType="solid">
        <fgColor theme="7" tint="0.59999389629810485"/>
        <bgColor indexed="64"/>
      </patternFill>
    </fill>
    <fill>
      <patternFill patternType="solid">
        <fgColor theme="0"/>
        <bgColor indexed="64"/>
      </patternFill>
    </fill>
    <fill>
      <patternFill patternType="solid">
        <fgColor theme="7" tint="0.79998168889431442"/>
        <bgColor indexed="64"/>
      </patternFill>
    </fill>
    <fill>
      <patternFill patternType="solid">
        <fgColor indexed="9"/>
        <bgColor indexed="64"/>
      </patternFill>
    </fill>
    <fill>
      <patternFill patternType="solid">
        <fgColor theme="0" tint="-0.14999847407452621"/>
        <bgColor indexed="64"/>
      </patternFill>
    </fill>
    <fill>
      <patternFill patternType="solid">
        <fgColor rgb="FFF2F2F2"/>
        <bgColor rgb="FF000000"/>
      </patternFill>
    </fill>
    <fill>
      <patternFill patternType="solid">
        <fgColor theme="7" tint="0.79998168889431442"/>
        <bgColor rgb="FFFFFFFF"/>
      </patternFill>
    </fill>
    <fill>
      <patternFill patternType="solid">
        <fgColor theme="2"/>
        <bgColor indexed="64"/>
      </patternFill>
    </fill>
    <fill>
      <patternFill patternType="solid">
        <fgColor theme="7" tint="0.59999389629810485"/>
        <bgColor rgb="FF000000"/>
      </patternFill>
    </fill>
    <fill>
      <patternFill patternType="solid">
        <fgColor theme="4" tint="-0.499984740745262"/>
        <bgColor indexed="64"/>
      </patternFill>
    </fill>
    <fill>
      <patternFill patternType="solid">
        <fgColor theme="4" tint="0.59999389629810485"/>
        <bgColor indexed="64"/>
      </patternFill>
    </fill>
  </fills>
  <borders count="74">
    <border>
      <left/>
      <right/>
      <top/>
      <bottom/>
      <diagonal/>
    </border>
    <border>
      <left/>
      <right/>
      <top/>
      <bottom/>
      <diagonal/>
    </border>
    <border>
      <left style="medium">
        <color indexed="64"/>
      </left>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theme="0"/>
      </left>
      <right/>
      <top/>
      <bottom/>
      <diagonal/>
    </border>
    <border>
      <left/>
      <right style="medium">
        <color indexed="64"/>
      </right>
      <top/>
      <bottom/>
      <diagonal/>
    </border>
    <border>
      <left/>
      <right style="medium">
        <color indexed="64"/>
      </right>
      <top style="medium">
        <color indexed="64"/>
      </top>
      <bottom/>
      <diagonal/>
    </border>
    <border>
      <left/>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rgb="FFBFBFBF"/>
      </left>
      <right style="thin">
        <color rgb="FFBFBFBF"/>
      </right>
      <top style="thin">
        <color rgb="FFBFBFBF"/>
      </top>
      <bottom style="thin">
        <color rgb="FFBFBFBF"/>
      </bottom>
      <diagonal/>
    </border>
    <border>
      <left style="thin">
        <color rgb="FFCCCCCC"/>
      </left>
      <right style="thin">
        <color rgb="FFCCCCCC"/>
      </right>
      <top style="thin">
        <color rgb="FFCCCCCC"/>
      </top>
      <bottom style="thin">
        <color rgb="FFCCCCCC"/>
      </bottom>
      <diagonal/>
    </border>
    <border>
      <left/>
      <right style="thin">
        <color indexed="64"/>
      </right>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right/>
      <top/>
      <bottom style="thin">
        <color indexed="64"/>
      </bottom>
      <diagonal/>
    </border>
    <border>
      <left/>
      <right style="medium">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diagonal/>
    </border>
    <border>
      <left/>
      <right/>
      <top style="thin">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thin">
        <color indexed="64"/>
      </top>
      <bottom/>
      <diagonal/>
    </border>
    <border>
      <left/>
      <right style="medium">
        <color indexed="64"/>
      </right>
      <top style="thin">
        <color indexed="64"/>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s>
  <cellStyleXfs count="28">
    <xf numFmtId="0" fontId="0" fillId="0" borderId="0"/>
    <xf numFmtId="9" fontId="10" fillId="0" borderId="0" applyFont="0" applyFill="0" applyBorder="0" applyAlignment="0" applyProtection="0"/>
    <xf numFmtId="0" fontId="11" fillId="0" borderId="1"/>
    <xf numFmtId="0" fontId="6" fillId="0" borderId="1"/>
    <xf numFmtId="166" fontId="6" fillId="0" borderId="1" applyFont="0" applyFill="0" applyBorder="0" applyAlignment="0" applyProtection="0"/>
    <xf numFmtId="168" fontId="6" fillId="0" borderId="1" applyFont="0" applyFill="0" applyBorder="0" applyAlignment="0" applyProtection="0"/>
    <xf numFmtId="9" fontId="6" fillId="0" borderId="1" applyFont="0" applyFill="0" applyBorder="0" applyAlignment="0" applyProtection="0"/>
    <xf numFmtId="170" fontId="6" fillId="0" borderId="1" applyFont="0" applyFill="0" applyBorder="0" applyAlignment="0" applyProtection="0"/>
    <xf numFmtId="165" fontId="6" fillId="0" borderId="1" applyFont="0" applyFill="0" applyBorder="0" applyAlignment="0" applyProtection="0"/>
    <xf numFmtId="9" fontId="11" fillId="0" borderId="1" applyFont="0" applyFill="0" applyBorder="0" applyAlignment="0" applyProtection="0"/>
    <xf numFmtId="9" fontId="18" fillId="0" borderId="1" applyFont="0" applyFill="0" applyBorder="0" applyAlignment="0" applyProtection="0"/>
    <xf numFmtId="172" fontId="23" fillId="0" borderId="30" applyNumberFormat="0" applyAlignment="0" applyProtection="0">
      <alignment horizontal="right" vertical="center"/>
    </xf>
    <xf numFmtId="172" fontId="23" fillId="0" borderId="31" applyNumberFormat="0" applyAlignment="0" applyProtection="0">
      <alignment horizontal="left" vertical="center" indent="1"/>
    </xf>
    <xf numFmtId="0" fontId="24" fillId="0" borderId="31" applyAlignment="0" applyProtection="0">
      <alignment horizontal="left" vertical="center" indent="1"/>
    </xf>
    <xf numFmtId="0" fontId="25" fillId="8" borderId="1" applyNumberFormat="0" applyAlignment="0" applyProtection="0">
      <alignment horizontal="left" vertical="center" indent="1"/>
    </xf>
    <xf numFmtId="172" fontId="27" fillId="0" borderId="30" applyNumberFormat="0" applyFill="0" applyBorder="0" applyAlignment="0" applyProtection="0">
      <alignment horizontal="right" vertical="center"/>
    </xf>
    <xf numFmtId="0" fontId="19" fillId="0" borderId="1" applyNumberFormat="0" applyFill="0" applyBorder="0" applyAlignment="0" applyProtection="0"/>
    <xf numFmtId="0" fontId="5" fillId="0" borderId="1"/>
    <xf numFmtId="43" fontId="38" fillId="0" borderId="0" applyFont="0" applyFill="0" applyBorder="0" applyAlignment="0" applyProtection="0"/>
    <xf numFmtId="0" fontId="4" fillId="0" borderId="1"/>
    <xf numFmtId="0" fontId="45" fillId="0" borderId="1"/>
    <xf numFmtId="167" fontId="3" fillId="0" borderId="1" applyFont="0" applyFill="0" applyBorder="0" applyAlignment="0" applyProtection="0"/>
    <xf numFmtId="164" fontId="46" fillId="0" borderId="0" applyFont="0" applyFill="0" applyBorder="0" applyAlignment="0" applyProtection="0"/>
    <xf numFmtId="0" fontId="2" fillId="0" borderId="1"/>
    <xf numFmtId="0" fontId="1" fillId="0" borderId="1"/>
    <xf numFmtId="43" fontId="1" fillId="0" borderId="1" applyFont="0" applyFill="0" applyBorder="0" applyAlignment="0" applyProtection="0"/>
    <xf numFmtId="0" fontId="1" fillId="0" borderId="1"/>
    <xf numFmtId="43" fontId="1" fillId="0" borderId="1" applyFont="0" applyFill="0" applyBorder="0" applyAlignment="0" applyProtection="0"/>
  </cellStyleXfs>
  <cellXfs count="675">
    <xf numFmtId="0" fontId="0" fillId="0" borderId="0" xfId="0"/>
    <xf numFmtId="0" fontId="14" fillId="0" borderId="1" xfId="3" applyFont="1" applyAlignment="1">
      <alignment vertical="center"/>
    </xf>
    <xf numFmtId="0" fontId="13" fillId="4" borderId="1" xfId="2" applyFont="1" applyFill="1" applyAlignment="1">
      <alignment vertical="center" wrapText="1"/>
    </xf>
    <xf numFmtId="0" fontId="15" fillId="4" borderId="1" xfId="2" applyFont="1" applyFill="1" applyAlignment="1">
      <alignment vertical="center" wrapText="1"/>
    </xf>
    <xf numFmtId="0" fontId="12" fillId="4" borderId="1" xfId="2" applyFont="1" applyFill="1" applyAlignment="1">
      <alignment vertical="center" wrapText="1"/>
    </xf>
    <xf numFmtId="0" fontId="13" fillId="4" borderId="8" xfId="2" applyFont="1" applyFill="1" applyBorder="1" applyAlignment="1">
      <alignment vertical="center" wrapText="1"/>
    </xf>
    <xf numFmtId="0" fontId="13" fillId="0" borderId="8" xfId="2" applyFont="1" applyBorder="1" applyAlignment="1">
      <alignment vertical="center" wrapText="1"/>
    </xf>
    <xf numFmtId="0" fontId="13" fillId="0" borderId="1" xfId="2" applyFont="1" applyAlignment="1">
      <alignment vertical="center" wrapText="1"/>
    </xf>
    <xf numFmtId="0" fontId="13" fillId="0" borderId="1" xfId="2" applyFont="1" applyAlignment="1">
      <alignment horizontal="center" vertical="center" wrapText="1"/>
    </xf>
    <xf numFmtId="0" fontId="16" fillId="0" borderId="1" xfId="3" applyFont="1" applyAlignment="1">
      <alignment horizontal="center" vertical="center"/>
    </xf>
    <xf numFmtId="0" fontId="14" fillId="0" borderId="1" xfId="3" applyFont="1" applyAlignment="1">
      <alignment horizontal="center" vertical="center"/>
    </xf>
    <xf numFmtId="0" fontId="15" fillId="0" borderId="1" xfId="2" applyFont="1" applyAlignment="1">
      <alignment vertical="center" wrapText="1"/>
    </xf>
    <xf numFmtId="0" fontId="12" fillId="0" borderId="1" xfId="2" applyFont="1" applyAlignment="1">
      <alignment vertical="center" wrapText="1"/>
    </xf>
    <xf numFmtId="0" fontId="12" fillId="0" borderId="16" xfId="2" applyFont="1" applyBorder="1" applyAlignment="1">
      <alignment vertical="center" wrapText="1"/>
    </xf>
    <xf numFmtId="0" fontId="13" fillId="4" borderId="8" xfId="2" applyFont="1" applyFill="1" applyBorder="1" applyAlignment="1">
      <alignment horizontal="center" vertical="center" wrapText="1"/>
    </xf>
    <xf numFmtId="0" fontId="17" fillId="4" borderId="1" xfId="2" applyFont="1" applyFill="1" applyAlignment="1">
      <alignment horizontal="center" vertical="center" wrapText="1"/>
    </xf>
    <xf numFmtId="0" fontId="13" fillId="4" borderId="1" xfId="2" applyFont="1" applyFill="1" applyAlignment="1">
      <alignment horizontal="center" vertical="center" wrapText="1"/>
    </xf>
    <xf numFmtId="0" fontId="17" fillId="0" borderId="1" xfId="2" applyFont="1" applyAlignment="1">
      <alignment horizontal="center" vertical="center" wrapText="1"/>
    </xf>
    <xf numFmtId="0" fontId="13" fillId="6" borderId="1" xfId="2" applyFont="1" applyFill="1" applyAlignment="1">
      <alignment vertical="center" wrapText="1"/>
    </xf>
    <xf numFmtId="0" fontId="13" fillId="5" borderId="3" xfId="2" applyFont="1" applyFill="1" applyBorder="1" applyAlignment="1">
      <alignment horizontal="center" vertical="center" wrapText="1"/>
    </xf>
    <xf numFmtId="0" fontId="13" fillId="5" borderId="4" xfId="2" applyFont="1" applyFill="1" applyBorder="1" applyAlignment="1">
      <alignment horizontal="center" vertical="center" wrapText="1"/>
    </xf>
    <xf numFmtId="0" fontId="13" fillId="5" borderId="21" xfId="2" applyFont="1" applyFill="1" applyBorder="1" applyAlignment="1">
      <alignment vertical="center" wrapText="1"/>
    </xf>
    <xf numFmtId="169" fontId="14" fillId="0" borderId="22" xfId="5" applyNumberFormat="1" applyFont="1" applyBorder="1" applyAlignment="1">
      <alignment vertical="center"/>
    </xf>
    <xf numFmtId="169" fontId="14" fillId="0" borderId="24" xfId="5" applyNumberFormat="1" applyFont="1" applyBorder="1" applyAlignment="1">
      <alignment vertical="center"/>
    </xf>
    <xf numFmtId="0" fontId="13" fillId="5" borderId="12" xfId="2" applyFont="1" applyFill="1" applyBorder="1" applyAlignment="1">
      <alignment vertical="center" wrapText="1"/>
    </xf>
    <xf numFmtId="169" fontId="14" fillId="0" borderId="13" xfId="5" applyNumberFormat="1" applyFont="1" applyBorder="1" applyAlignment="1">
      <alignment vertical="center"/>
    </xf>
    <xf numFmtId="0" fontId="14" fillId="0" borderId="1" xfId="3" applyFont="1"/>
    <xf numFmtId="0" fontId="13" fillId="7" borderId="2" xfId="2" applyFont="1" applyFill="1" applyBorder="1" applyAlignment="1">
      <alignment vertical="center" wrapText="1"/>
    </xf>
    <xf numFmtId="169" fontId="14" fillId="0" borderId="14" xfId="5" applyNumberFormat="1" applyFont="1" applyBorder="1" applyAlignment="1">
      <alignment vertical="center"/>
    </xf>
    <xf numFmtId="0" fontId="8" fillId="0" borderId="1" xfId="3" applyFont="1" applyAlignment="1">
      <alignment vertical="center"/>
    </xf>
    <xf numFmtId="0" fontId="14" fillId="0" borderId="1" xfId="3" applyFont="1" applyAlignment="1">
      <alignment horizontal="center" vertical="center" wrapText="1"/>
    </xf>
    <xf numFmtId="0" fontId="22" fillId="0" borderId="1" xfId="3" applyFont="1" applyAlignment="1">
      <alignment vertical="center"/>
    </xf>
    <xf numFmtId="0" fontId="20" fillId="0" borderId="26" xfId="3" applyFont="1" applyBorder="1" applyAlignment="1">
      <alignment horizontal="center" vertical="center"/>
    </xf>
    <xf numFmtId="0" fontId="20" fillId="0" borderId="19" xfId="3" applyFont="1" applyBorder="1" applyAlignment="1">
      <alignment horizontal="center" vertical="center" wrapText="1"/>
    </xf>
    <xf numFmtId="0" fontId="20" fillId="0" borderId="7" xfId="3" applyFont="1" applyBorder="1" applyAlignment="1">
      <alignment horizontal="center" vertical="center"/>
    </xf>
    <xf numFmtId="0" fontId="20" fillId="0" borderId="27" xfId="3" applyFont="1" applyBorder="1" applyAlignment="1">
      <alignment horizontal="center" vertical="center"/>
    </xf>
    <xf numFmtId="0" fontId="20" fillId="0" borderId="28" xfId="3" applyFont="1" applyBorder="1" applyAlignment="1">
      <alignment horizontal="center" vertical="center"/>
    </xf>
    <xf numFmtId="0" fontId="28" fillId="0" borderId="1" xfId="3" applyFont="1" applyAlignment="1">
      <alignment vertical="center"/>
    </xf>
    <xf numFmtId="0" fontId="30" fillId="5" borderId="22" xfId="2" applyFont="1" applyFill="1" applyBorder="1" applyAlignment="1">
      <alignment horizontal="center" vertical="center" wrapText="1"/>
    </xf>
    <xf numFmtId="0" fontId="29" fillId="0" borderId="22" xfId="3" applyFont="1" applyBorder="1" applyAlignment="1">
      <alignment horizontal="center" vertical="center"/>
    </xf>
    <xf numFmtId="0" fontId="32" fillId="5" borderId="28" xfId="3" applyFont="1" applyFill="1" applyBorder="1" applyAlignment="1">
      <alignment horizontal="center" vertical="center" wrapText="1"/>
    </xf>
    <xf numFmtId="0" fontId="32" fillId="5" borderId="11" xfId="3" applyFont="1" applyFill="1" applyBorder="1" applyAlignment="1">
      <alignment horizontal="center" vertical="center" wrapText="1"/>
    </xf>
    <xf numFmtId="0" fontId="32" fillId="5" borderId="26" xfId="3" applyFont="1" applyFill="1" applyBorder="1" applyAlignment="1">
      <alignment horizontal="center" vertical="center" wrapText="1"/>
    </xf>
    <xf numFmtId="0" fontId="32" fillId="5" borderId="5" xfId="3" applyFont="1" applyFill="1" applyBorder="1" applyAlignment="1">
      <alignment horizontal="center" vertical="center" wrapText="1"/>
    </xf>
    <xf numFmtId="0" fontId="32" fillId="5" borderId="7" xfId="3" applyFont="1" applyFill="1" applyBorder="1" applyAlignment="1">
      <alignment horizontal="center" vertical="center" wrapText="1"/>
    </xf>
    <xf numFmtId="0" fontId="32" fillId="5" borderId="22" xfId="2" applyFont="1" applyFill="1" applyBorder="1" applyAlignment="1">
      <alignment horizontal="center" vertical="center" wrapText="1"/>
    </xf>
    <xf numFmtId="0" fontId="32" fillId="5" borderId="22" xfId="0" applyFont="1" applyFill="1" applyBorder="1" applyAlignment="1">
      <alignment horizontal="center" vertical="center"/>
    </xf>
    <xf numFmtId="9" fontId="32" fillId="9" borderId="22" xfId="0" applyNumberFormat="1" applyFont="1" applyFill="1" applyBorder="1" applyAlignment="1">
      <alignment horizontal="center" vertical="center"/>
    </xf>
    <xf numFmtId="9" fontId="32" fillId="5" borderId="22" xfId="0" applyNumberFormat="1" applyFont="1" applyFill="1" applyBorder="1" applyAlignment="1">
      <alignment horizontal="center"/>
    </xf>
    <xf numFmtId="9" fontId="21" fillId="4" borderId="22" xfId="0" applyNumberFormat="1" applyFont="1" applyFill="1" applyBorder="1" applyAlignment="1">
      <alignment horizontal="center"/>
    </xf>
    <xf numFmtId="0" fontId="34" fillId="0" borderId="26" xfId="3" applyFont="1" applyBorder="1" applyAlignment="1">
      <alignment horizontal="center" vertical="center"/>
    </xf>
    <xf numFmtId="0" fontId="34" fillId="0" borderId="19" xfId="3" applyFont="1" applyBorder="1" applyAlignment="1">
      <alignment horizontal="center" vertical="center" wrapText="1"/>
    </xf>
    <xf numFmtId="0" fontId="20" fillId="0" borderId="6" xfId="3" applyFont="1" applyBorder="1" applyAlignment="1">
      <alignment horizontal="center" vertical="center"/>
    </xf>
    <xf numFmtId="10" fontId="32" fillId="5" borderId="22" xfId="0" applyNumberFormat="1" applyFont="1" applyFill="1" applyBorder="1" applyAlignment="1">
      <alignment horizontal="center" vertical="center"/>
    </xf>
    <xf numFmtId="0" fontId="9" fillId="0" borderId="1" xfId="3" applyFont="1" applyAlignment="1">
      <alignment vertical="center"/>
    </xf>
    <xf numFmtId="0" fontId="13" fillId="5" borderId="26" xfId="2" applyFont="1" applyFill="1" applyBorder="1" applyAlignment="1">
      <alignment vertical="center" wrapText="1"/>
    </xf>
    <xf numFmtId="0" fontId="13" fillId="0" borderId="26" xfId="2" applyFont="1" applyBorder="1" applyAlignment="1">
      <alignment vertical="center" wrapText="1"/>
    </xf>
    <xf numFmtId="0" fontId="14" fillId="0" borderId="0" xfId="0" applyFont="1"/>
    <xf numFmtId="0" fontId="13" fillId="5" borderId="12" xfId="2" applyFont="1" applyFill="1" applyBorder="1" applyAlignment="1">
      <alignment horizontal="center" vertical="center" wrapText="1"/>
    </xf>
    <xf numFmtId="0" fontId="13" fillId="5" borderId="13" xfId="2" applyFont="1" applyFill="1" applyBorder="1" applyAlignment="1">
      <alignment horizontal="center" vertical="center" wrapText="1"/>
    </xf>
    <xf numFmtId="15" fontId="14" fillId="0" borderId="40" xfId="0" applyNumberFormat="1" applyFont="1" applyBorder="1" applyAlignment="1">
      <alignment horizontal="center" vertical="center" wrapText="1"/>
    </xf>
    <xf numFmtId="0" fontId="14" fillId="0" borderId="23" xfId="0" applyFont="1" applyBorder="1" applyAlignment="1">
      <alignment horizontal="justify" vertical="center" wrapText="1"/>
    </xf>
    <xf numFmtId="15" fontId="14" fillId="0" borderId="21" xfId="0" applyNumberFormat="1" applyFont="1" applyBorder="1" applyAlignment="1">
      <alignment horizontal="center" vertical="center" wrapText="1"/>
    </xf>
    <xf numFmtId="0" fontId="14" fillId="0" borderId="22" xfId="0" applyFont="1" applyBorder="1" applyAlignment="1">
      <alignment horizontal="center" vertical="center" wrapText="1"/>
    </xf>
    <xf numFmtId="14" fontId="14" fillId="0" borderId="21" xfId="0" applyNumberFormat="1" applyFont="1" applyBorder="1" applyAlignment="1">
      <alignment horizontal="center" vertical="center" wrapText="1"/>
    </xf>
    <xf numFmtId="0" fontId="14" fillId="0" borderId="21" xfId="0" applyFont="1" applyBorder="1" applyAlignment="1">
      <alignment horizontal="center" vertical="center" wrapText="1"/>
    </xf>
    <xf numFmtId="0" fontId="14" fillId="0" borderId="21" xfId="0" applyFont="1" applyBorder="1" applyAlignment="1">
      <alignment horizontal="center" vertical="center"/>
    </xf>
    <xf numFmtId="0" fontId="14" fillId="0" borderId="22" xfId="0" applyFont="1" applyBorder="1" applyAlignment="1">
      <alignment horizontal="center" vertical="center"/>
    </xf>
    <xf numFmtId="0" fontId="14" fillId="0" borderId="21" xfId="0" applyFont="1" applyBorder="1" applyAlignment="1">
      <alignment horizontal="center"/>
    </xf>
    <xf numFmtId="0" fontId="14" fillId="0" borderId="22" xfId="0" applyFont="1" applyBorder="1" applyAlignment="1">
      <alignment horizontal="center"/>
    </xf>
    <xf numFmtId="0" fontId="14" fillId="0" borderId="21" xfId="0" applyFont="1" applyBorder="1"/>
    <xf numFmtId="0" fontId="14" fillId="0" borderId="22" xfId="0" applyFont="1" applyBorder="1"/>
    <xf numFmtId="0" fontId="14" fillId="0" borderId="12" xfId="0" applyFont="1" applyBorder="1"/>
    <xf numFmtId="0" fontId="14" fillId="0" borderId="13" xfId="0" applyFont="1" applyBorder="1"/>
    <xf numFmtId="0" fontId="14" fillId="0" borderId="9" xfId="0" applyFont="1" applyBorder="1" applyAlignment="1">
      <alignment vertical="center" wrapText="1"/>
    </xf>
    <xf numFmtId="0" fontId="14" fillId="0" borderId="22" xfId="0" applyFont="1" applyBorder="1" applyAlignment="1">
      <alignment vertical="center" wrapText="1"/>
    </xf>
    <xf numFmtId="0" fontId="14" fillId="0" borderId="22" xfId="0" applyFont="1" applyBorder="1" applyAlignment="1">
      <alignment vertical="top" wrapText="1"/>
    </xf>
    <xf numFmtId="0" fontId="14" fillId="0" borderId="22" xfId="0" applyFont="1" applyBorder="1" applyAlignment="1">
      <alignment vertical="center"/>
    </xf>
    <xf numFmtId="0" fontId="32" fillId="0" borderId="40" xfId="3" applyFont="1" applyBorder="1" applyAlignment="1">
      <alignment horizontal="center" vertical="center" wrapText="1"/>
    </xf>
    <xf numFmtId="0" fontId="32" fillId="0" borderId="11" xfId="3" applyFont="1" applyBorder="1" applyAlignment="1">
      <alignment horizontal="center" vertical="center" wrapText="1"/>
    </xf>
    <xf numFmtId="0" fontId="26" fillId="0" borderId="49" xfId="3" applyFont="1" applyBorder="1" applyAlignment="1">
      <alignment horizontal="left" vertical="center" wrapText="1"/>
    </xf>
    <xf numFmtId="0" fontId="26" fillId="0" borderId="46" xfId="3" applyFont="1" applyBorder="1" applyAlignment="1">
      <alignment horizontal="left" vertical="center" wrapText="1"/>
    </xf>
    <xf numFmtId="0" fontId="14" fillId="4" borderId="8" xfId="3" applyFont="1" applyFill="1" applyBorder="1" applyAlignment="1">
      <alignment vertical="center"/>
    </xf>
    <xf numFmtId="0" fontId="14" fillId="4" borderId="1" xfId="3" applyFont="1" applyFill="1" applyAlignment="1">
      <alignment vertical="center"/>
    </xf>
    <xf numFmtId="0" fontId="13" fillId="4" borderId="15" xfId="2" applyFont="1" applyFill="1" applyBorder="1" applyAlignment="1">
      <alignment horizontal="center" vertical="center" wrapText="1"/>
    </xf>
    <xf numFmtId="0" fontId="12" fillId="0" borderId="0" xfId="0" applyFont="1" applyAlignment="1">
      <alignment vertical="center"/>
    </xf>
    <xf numFmtId="0" fontId="12" fillId="0" borderId="8" xfId="2" applyFont="1" applyBorder="1" applyAlignment="1">
      <alignment horizontal="center" vertical="center" wrapText="1"/>
    </xf>
    <xf numFmtId="0" fontId="13" fillId="0" borderId="1" xfId="2" applyFont="1" applyAlignment="1">
      <alignment horizontal="center" vertical="center"/>
    </xf>
    <xf numFmtId="0" fontId="36" fillId="0" borderId="1" xfId="0" applyFont="1" applyBorder="1" applyAlignment="1">
      <alignment horizontal="left" vertical="center" wrapText="1"/>
    </xf>
    <xf numFmtId="0" fontId="13" fillId="0" borderId="26" xfId="0" applyFont="1" applyBorder="1" applyAlignment="1">
      <alignment horizontal="left" vertical="center" wrapText="1"/>
    </xf>
    <xf numFmtId="0" fontId="13" fillId="0" borderId="1" xfId="2" applyFont="1" applyAlignment="1">
      <alignment vertical="center"/>
    </xf>
    <xf numFmtId="0" fontId="21" fillId="0" borderId="26" xfId="3" applyFont="1" applyBorder="1" applyAlignment="1">
      <alignment horizontal="center" vertical="center"/>
    </xf>
    <xf numFmtId="0" fontId="13" fillId="0" borderId="26" xfId="2" applyFont="1" applyBorder="1" applyAlignment="1">
      <alignment horizontal="center" vertical="center" wrapText="1"/>
    </xf>
    <xf numFmtId="0" fontId="14" fillId="0" borderId="26" xfId="3" applyFont="1" applyBorder="1" applyAlignment="1">
      <alignment horizontal="center" vertical="center"/>
    </xf>
    <xf numFmtId="0" fontId="14" fillId="0" borderId="27" xfId="3" applyFont="1" applyBorder="1" applyAlignment="1">
      <alignment horizontal="center" vertical="center"/>
    </xf>
    <xf numFmtId="0" fontId="14" fillId="0" borderId="28" xfId="3" applyFont="1" applyBorder="1" applyAlignment="1">
      <alignment horizontal="center" vertical="center"/>
    </xf>
    <xf numFmtId="0" fontId="32" fillId="3" borderId="22" xfId="3" applyFont="1" applyFill="1" applyBorder="1" applyAlignment="1">
      <alignment horizontal="center" vertical="center"/>
    </xf>
    <xf numFmtId="0" fontId="13" fillId="0" borderId="1" xfId="0" applyFont="1" applyBorder="1" applyAlignment="1">
      <alignment horizontal="left" vertical="center" wrapText="1"/>
    </xf>
    <xf numFmtId="0" fontId="13" fillId="0" borderId="1" xfId="0" applyFont="1" applyBorder="1" applyAlignment="1">
      <alignment horizontal="center" vertical="center" wrapText="1"/>
    </xf>
    <xf numFmtId="0" fontId="14" fillId="10" borderId="1" xfId="3" applyFont="1" applyFill="1" applyAlignment="1">
      <alignment vertical="center"/>
    </xf>
    <xf numFmtId="0" fontId="13" fillId="10" borderId="1" xfId="2" applyFont="1" applyFill="1" applyAlignment="1">
      <alignment vertical="center" wrapText="1"/>
    </xf>
    <xf numFmtId="0" fontId="14" fillId="10" borderId="1" xfId="3" applyFont="1" applyFill="1"/>
    <xf numFmtId="0" fontId="12" fillId="10" borderId="0" xfId="0" applyFont="1" applyFill="1" applyAlignment="1">
      <alignment vertical="center"/>
    </xf>
    <xf numFmtId="0" fontId="13" fillId="10" borderId="1" xfId="0" applyFont="1" applyFill="1" applyBorder="1" applyAlignment="1">
      <alignment horizontal="left" vertical="center" wrapText="1"/>
    </xf>
    <xf numFmtId="0" fontId="13" fillId="10" borderId="1" xfId="0" applyFont="1" applyFill="1" applyBorder="1" applyAlignment="1">
      <alignment horizontal="center" vertical="center" wrapText="1"/>
    </xf>
    <xf numFmtId="0" fontId="13" fillId="10" borderId="1" xfId="2" applyFont="1" applyFill="1" applyAlignment="1">
      <alignment horizontal="center" vertical="center"/>
    </xf>
    <xf numFmtId="0" fontId="4" fillId="0" borderId="1" xfId="19"/>
    <xf numFmtId="0" fontId="4" fillId="0" borderId="1" xfId="19" applyAlignment="1">
      <alignment horizontal="center"/>
    </xf>
    <xf numFmtId="37" fontId="23" fillId="0" borderId="53" xfId="11" applyNumberFormat="1" applyBorder="1" applyAlignment="1">
      <alignment horizontal="right" vertical="center"/>
    </xf>
    <xf numFmtId="0" fontId="4" fillId="10" borderId="1" xfId="19" applyFill="1" applyAlignment="1">
      <alignment horizontal="center"/>
    </xf>
    <xf numFmtId="0" fontId="4" fillId="10" borderId="1" xfId="19" applyFill="1"/>
    <xf numFmtId="0" fontId="12" fillId="10" borderId="8" xfId="2" applyFont="1" applyFill="1" applyBorder="1" applyAlignment="1">
      <alignment horizontal="center" vertical="center" wrapText="1"/>
    </xf>
    <xf numFmtId="0" fontId="36" fillId="10" borderId="1" xfId="0" applyFont="1" applyFill="1" applyBorder="1" applyAlignment="1">
      <alignment horizontal="left" vertical="center" wrapText="1"/>
    </xf>
    <xf numFmtId="0" fontId="14" fillId="0" borderId="12" xfId="3" applyFont="1" applyBorder="1" applyAlignment="1">
      <alignment vertical="center"/>
    </xf>
    <xf numFmtId="0" fontId="14" fillId="0" borderId="13" xfId="3" applyFont="1" applyBorder="1" applyAlignment="1">
      <alignment vertical="center"/>
    </xf>
    <xf numFmtId="169" fontId="14" fillId="0" borderId="47" xfId="5" applyNumberFormat="1" applyFont="1" applyBorder="1" applyAlignment="1">
      <alignment vertical="center"/>
    </xf>
    <xf numFmtId="169" fontId="14" fillId="0" borderId="48" xfId="5" applyNumberFormat="1" applyFont="1" applyBorder="1" applyAlignment="1">
      <alignment vertical="center"/>
    </xf>
    <xf numFmtId="43" fontId="42" fillId="5" borderId="59" xfId="18" applyFont="1" applyFill="1" applyBorder="1" applyAlignment="1">
      <alignment horizontal="center" vertical="center" wrapText="1"/>
    </xf>
    <xf numFmtId="43" fontId="42" fillId="5" borderId="61" xfId="18" applyFont="1" applyFill="1" applyBorder="1" applyAlignment="1">
      <alignment horizontal="center" vertical="center" wrapText="1"/>
    </xf>
    <xf numFmtId="43" fontId="42" fillId="5" borderId="62" xfId="18" applyFont="1" applyFill="1" applyBorder="1" applyAlignment="1">
      <alignment horizontal="center" vertical="center" wrapText="1"/>
    </xf>
    <xf numFmtId="169" fontId="14" fillId="0" borderId="40" xfId="5" applyNumberFormat="1" applyFont="1" applyBorder="1" applyAlignment="1">
      <alignment vertical="center"/>
    </xf>
    <xf numFmtId="169" fontId="14" fillId="0" borderId="21" xfId="5" applyNumberFormat="1" applyFont="1" applyBorder="1" applyAlignment="1">
      <alignment vertical="center"/>
    </xf>
    <xf numFmtId="0" fontId="14" fillId="4" borderId="1" xfId="3" applyFont="1" applyFill="1"/>
    <xf numFmtId="0" fontId="12" fillId="4" borderId="0" xfId="0" applyFont="1" applyFill="1" applyAlignment="1">
      <alignment vertical="center"/>
    </xf>
    <xf numFmtId="0" fontId="14" fillId="4" borderId="1" xfId="3" applyFont="1" applyFill="1" applyAlignment="1">
      <alignment horizontal="center" vertical="center" wrapText="1"/>
    </xf>
    <xf numFmtId="0" fontId="13" fillId="5" borderId="5" xfId="3" applyFont="1" applyFill="1" applyBorder="1" applyAlignment="1">
      <alignment horizontal="center" vertical="center" wrapText="1"/>
    </xf>
    <xf numFmtId="0" fontId="13" fillId="5" borderId="7" xfId="3" applyFont="1" applyFill="1" applyBorder="1" applyAlignment="1">
      <alignment horizontal="center" vertical="center" wrapText="1"/>
    </xf>
    <xf numFmtId="0" fontId="13" fillId="5" borderId="11" xfId="3" applyFont="1" applyFill="1" applyBorder="1" applyAlignment="1">
      <alignment horizontal="center" vertical="center" wrapText="1"/>
    </xf>
    <xf numFmtId="0" fontId="13" fillId="5" borderId="26" xfId="3" applyFont="1" applyFill="1" applyBorder="1" applyAlignment="1">
      <alignment horizontal="center" vertical="center" wrapText="1"/>
    </xf>
    <xf numFmtId="0" fontId="13" fillId="3" borderId="26" xfId="3" applyFont="1" applyFill="1" applyBorder="1" applyAlignment="1">
      <alignment horizontal="center" vertical="center" wrapText="1"/>
    </xf>
    <xf numFmtId="0" fontId="12" fillId="4" borderId="20" xfId="2" applyFont="1" applyFill="1" applyBorder="1" applyAlignment="1">
      <alignment vertical="center" wrapText="1"/>
    </xf>
    <xf numFmtId="0" fontId="40" fillId="0" borderId="1" xfId="2" applyFont="1" applyAlignment="1">
      <alignment vertical="center" wrapText="1"/>
    </xf>
    <xf numFmtId="0" fontId="40" fillId="0" borderId="26" xfId="0" applyFont="1" applyBorder="1" applyAlignment="1">
      <alignment horizontal="center" vertical="center"/>
    </xf>
    <xf numFmtId="0" fontId="40" fillId="0" borderId="26" xfId="0" applyFont="1" applyBorder="1" applyAlignment="1">
      <alignment vertical="center"/>
    </xf>
    <xf numFmtId="0" fontId="40" fillId="0" borderId="26" xfId="2" applyFont="1" applyBorder="1" applyAlignment="1">
      <alignment horizontal="center" wrapText="1"/>
    </xf>
    <xf numFmtId="0" fontId="40" fillId="0" borderId="26" xfId="2" applyFont="1" applyBorder="1" applyAlignment="1">
      <alignment horizontal="center" vertical="center" wrapText="1"/>
    </xf>
    <xf numFmtId="0" fontId="40" fillId="0" borderId="26" xfId="2" applyFont="1" applyBorder="1" applyAlignment="1">
      <alignment vertical="center" wrapText="1"/>
    </xf>
    <xf numFmtId="0" fontId="13" fillId="0" borderId="26" xfId="0" applyFont="1" applyBorder="1" applyAlignment="1">
      <alignment vertical="center" wrapText="1"/>
    </xf>
    <xf numFmtId="0" fontId="32" fillId="0" borderId="12" xfId="3" applyFont="1" applyBorder="1" applyAlignment="1">
      <alignment horizontal="center" vertical="center" wrapText="1"/>
    </xf>
    <xf numFmtId="0" fontId="32" fillId="0" borderId="56" xfId="3" applyFont="1" applyBorder="1" applyAlignment="1">
      <alignment horizontal="center" vertical="center" wrapText="1"/>
    </xf>
    <xf numFmtId="0" fontId="32" fillId="0" borderId="57" xfId="3" applyFont="1" applyBorder="1" applyAlignment="1">
      <alignment horizontal="center" vertical="center" wrapText="1"/>
    </xf>
    <xf numFmtId="0" fontId="32" fillId="0" borderId="42" xfId="3" applyFont="1" applyBorder="1" applyAlignment="1">
      <alignment horizontal="center" vertical="center" wrapText="1"/>
    </xf>
    <xf numFmtId="0" fontId="32" fillId="0" borderId="45" xfId="3" applyFont="1" applyBorder="1" applyAlignment="1">
      <alignment horizontal="center" vertical="center" wrapText="1"/>
    </xf>
    <xf numFmtId="0" fontId="13" fillId="5" borderId="63" xfId="3" applyFont="1" applyFill="1" applyBorder="1" applyAlignment="1">
      <alignment horizontal="center" vertical="center" wrapText="1"/>
    </xf>
    <xf numFmtId="0" fontId="12" fillId="10" borderId="1" xfId="0" applyFont="1" applyFill="1" applyBorder="1" applyAlignment="1">
      <alignment vertical="center"/>
    </xf>
    <xf numFmtId="0" fontId="12" fillId="0" borderId="26" xfId="0" applyFont="1" applyBorder="1" applyAlignment="1">
      <alignment vertical="center"/>
    </xf>
    <xf numFmtId="0" fontId="43" fillId="5" borderId="13" xfId="19" applyFont="1" applyFill="1" applyBorder="1" applyAlignment="1">
      <alignment horizontal="center" vertical="center" wrapText="1"/>
    </xf>
    <xf numFmtId="0" fontId="4" fillId="0" borderId="47" xfId="19" applyBorder="1" applyAlignment="1">
      <alignment horizontal="right" vertical="center"/>
    </xf>
    <xf numFmtId="0" fontId="12" fillId="5" borderId="26" xfId="2" applyFont="1" applyFill="1" applyBorder="1" applyAlignment="1">
      <alignment vertical="center" wrapText="1"/>
    </xf>
    <xf numFmtId="0" fontId="12" fillId="0" borderId="26" xfId="2" applyFont="1" applyBorder="1" applyAlignment="1">
      <alignment horizontal="center" wrapText="1"/>
    </xf>
    <xf numFmtId="0" fontId="12" fillId="5" borderId="26" xfId="0" applyFont="1" applyFill="1" applyBorder="1" applyAlignment="1">
      <alignment vertical="center"/>
    </xf>
    <xf numFmtId="0" fontId="12" fillId="0" borderId="26" xfId="2" applyFont="1" applyBorder="1" applyAlignment="1">
      <alignment vertical="center" wrapText="1"/>
    </xf>
    <xf numFmtId="0" fontId="12" fillId="0" borderId="16" xfId="0" applyFont="1" applyBorder="1" applyAlignment="1">
      <alignment vertical="center"/>
    </xf>
    <xf numFmtId="0" fontId="43" fillId="3" borderId="12" xfId="19" applyFont="1" applyFill="1" applyBorder="1" applyAlignment="1">
      <alignment horizontal="center" vertical="center" wrapText="1"/>
    </xf>
    <xf numFmtId="0" fontId="13" fillId="5" borderId="28" xfId="3" applyFont="1" applyFill="1" applyBorder="1" applyAlignment="1">
      <alignment horizontal="center" vertical="center" wrapText="1"/>
    </xf>
    <xf numFmtId="0" fontId="8" fillId="5" borderId="28" xfId="3" applyFont="1" applyFill="1" applyBorder="1" applyAlignment="1">
      <alignment vertical="center" wrapText="1"/>
    </xf>
    <xf numFmtId="0" fontId="8" fillId="0" borderId="34" xfId="3" applyFont="1" applyBorder="1" applyAlignment="1">
      <alignment horizontal="center" vertical="center" wrapText="1"/>
    </xf>
    <xf numFmtId="0" fontId="8" fillId="0" borderId="35" xfId="3" applyFont="1" applyBorder="1" applyAlignment="1">
      <alignment horizontal="center" vertical="center" wrapText="1"/>
    </xf>
    <xf numFmtId="0" fontId="8" fillId="0" borderId="36" xfId="3" applyFont="1" applyBorder="1" applyAlignment="1">
      <alignment horizontal="center" vertical="center" wrapText="1"/>
    </xf>
    <xf numFmtId="0" fontId="8" fillId="5" borderId="28" xfId="3" applyFont="1" applyFill="1" applyBorder="1" applyAlignment="1">
      <alignment horizontal="center" vertical="center" wrapText="1"/>
    </xf>
    <xf numFmtId="0" fontId="14" fillId="0" borderId="8" xfId="3" applyFont="1" applyBorder="1" applyAlignment="1">
      <alignment horizontal="center" vertical="center"/>
    </xf>
    <xf numFmtId="0" fontId="14" fillId="0" borderId="19" xfId="3" applyFont="1" applyBorder="1" applyAlignment="1">
      <alignment horizontal="center" vertical="center" wrapText="1"/>
    </xf>
    <xf numFmtId="0" fontId="14" fillId="0" borderId="7" xfId="3" applyFont="1" applyBorder="1" applyAlignment="1">
      <alignment horizontal="center" vertical="center"/>
    </xf>
    <xf numFmtId="0" fontId="14" fillId="0" borderId="6" xfId="3" applyFont="1" applyBorder="1" applyAlignment="1">
      <alignment horizontal="center" vertical="center"/>
    </xf>
    <xf numFmtId="0" fontId="12" fillId="0" borderId="26" xfId="0" applyFont="1" applyBorder="1" applyAlignment="1">
      <alignment horizontal="left" vertical="center" wrapText="1"/>
    </xf>
    <xf numFmtId="0" fontId="41" fillId="5" borderId="26" xfId="2" applyFont="1" applyFill="1" applyBorder="1" applyAlignment="1">
      <alignment vertical="center" wrapText="1"/>
    </xf>
    <xf numFmtId="0" fontId="41" fillId="5" borderId="26" xfId="0" applyFont="1" applyFill="1" applyBorder="1" applyAlignment="1">
      <alignment vertical="center"/>
    </xf>
    <xf numFmtId="0" fontId="13" fillId="0" borderId="26" xfId="0" applyFont="1" applyBorder="1" applyAlignment="1">
      <alignment horizontal="center" vertical="center"/>
    </xf>
    <xf numFmtId="0" fontId="13" fillId="0" borderId="26" xfId="2" applyFont="1" applyBorder="1" applyAlignment="1">
      <alignment horizontal="center" wrapText="1"/>
    </xf>
    <xf numFmtId="0" fontId="14" fillId="0" borderId="26" xfId="3" applyFont="1" applyBorder="1" applyAlignment="1">
      <alignment vertical="center"/>
    </xf>
    <xf numFmtId="0" fontId="12" fillId="5" borderId="26" xfId="2" applyFont="1" applyFill="1" applyBorder="1" applyAlignment="1">
      <alignment horizontal="center" vertical="center" wrapText="1"/>
    </xf>
    <xf numFmtId="0" fontId="12" fillId="0" borderId="8" xfId="0" applyFont="1" applyBorder="1" applyAlignment="1">
      <alignment horizontal="center" vertical="center"/>
    </xf>
    <xf numFmtId="0" fontId="12" fillId="0" borderId="1" xfId="0" applyFont="1" applyBorder="1" applyAlignment="1">
      <alignment horizontal="center" vertical="center"/>
    </xf>
    <xf numFmtId="0" fontId="12" fillId="10" borderId="0" xfId="0" applyFont="1" applyFill="1" applyAlignment="1">
      <alignment horizontal="center" vertical="center"/>
    </xf>
    <xf numFmtId="0" fontId="13" fillId="0" borderId="1" xfId="0" applyFont="1" applyBorder="1" applyAlignment="1">
      <alignment vertical="center" wrapText="1"/>
    </xf>
    <xf numFmtId="0" fontId="32" fillId="0" borderId="41" xfId="3" applyFont="1" applyBorder="1" applyAlignment="1">
      <alignment horizontal="center" vertical="center" wrapText="1"/>
    </xf>
    <xf numFmtId="0" fontId="32" fillId="0" borderId="65" xfId="3" applyFont="1" applyBorder="1" applyAlignment="1">
      <alignment horizontal="center" vertical="center" wrapText="1"/>
    </xf>
    <xf numFmtId="0" fontId="32" fillId="0" borderId="51" xfId="3" applyFont="1" applyBorder="1" applyAlignment="1">
      <alignment horizontal="center" vertical="center" wrapText="1"/>
    </xf>
    <xf numFmtId="0" fontId="32" fillId="0" borderId="67" xfId="3" applyFont="1" applyBorder="1" applyAlignment="1">
      <alignment horizontal="center" vertical="center" wrapText="1"/>
    </xf>
    <xf numFmtId="0" fontId="32" fillId="0" borderId="68" xfId="3" applyFont="1" applyBorder="1" applyAlignment="1">
      <alignment horizontal="center" vertical="center" wrapText="1"/>
    </xf>
    <xf numFmtId="0" fontId="14" fillId="0" borderId="14" xfId="3" applyFont="1" applyBorder="1" applyAlignment="1">
      <alignment vertical="center"/>
    </xf>
    <xf numFmtId="0" fontId="14" fillId="10" borderId="12" xfId="3" applyFont="1" applyFill="1" applyBorder="1" applyAlignment="1">
      <alignment vertical="center"/>
    </xf>
    <xf numFmtId="0" fontId="14" fillId="10" borderId="14" xfId="3" applyFont="1" applyFill="1" applyBorder="1" applyAlignment="1">
      <alignment vertical="center"/>
    </xf>
    <xf numFmtId="0" fontId="26" fillId="0" borderId="38" xfId="3" applyFont="1" applyBorder="1" applyAlignment="1">
      <alignment horizontal="left" vertical="center" wrapText="1"/>
    </xf>
    <xf numFmtId="0" fontId="26" fillId="0" borderId="43" xfId="3" applyFont="1" applyBorder="1" applyAlignment="1">
      <alignment horizontal="left" vertical="center" wrapText="1"/>
    </xf>
    <xf numFmtId="0" fontId="26" fillId="0" borderId="52" xfId="3" applyFont="1" applyBorder="1" applyAlignment="1">
      <alignment horizontal="left" vertical="center" wrapText="1"/>
    </xf>
    <xf numFmtId="1" fontId="21" fillId="0" borderId="26" xfId="3" applyNumberFormat="1" applyFont="1" applyBorder="1" applyAlignment="1">
      <alignment horizontal="center" vertical="center"/>
    </xf>
    <xf numFmtId="1" fontId="20" fillId="0" borderId="8" xfId="3" applyNumberFormat="1" applyFont="1" applyBorder="1" applyAlignment="1">
      <alignment horizontal="center" vertical="center"/>
    </xf>
    <xf numFmtId="173" fontId="14" fillId="0" borderId="1" xfId="3" applyNumberFormat="1" applyFont="1" applyAlignment="1">
      <alignment vertical="center"/>
    </xf>
    <xf numFmtId="0" fontId="8" fillId="5" borderId="26" xfId="3" applyFont="1" applyFill="1" applyBorder="1" applyAlignment="1">
      <alignment vertical="center"/>
    </xf>
    <xf numFmtId="0" fontId="23" fillId="0" borderId="21" xfId="12" quotePrefix="1" applyNumberFormat="1" applyBorder="1" applyAlignment="1">
      <alignment horizontal="center" vertical="center" wrapText="1"/>
    </xf>
    <xf numFmtId="0" fontId="23" fillId="0" borderId="22" xfId="12" quotePrefix="1" applyNumberFormat="1" applyBorder="1" applyAlignment="1">
      <alignment horizontal="left" vertical="center" wrapText="1"/>
    </xf>
    <xf numFmtId="0" fontId="23" fillId="0" borderId="22" xfId="12" quotePrefix="1" applyNumberFormat="1" applyBorder="1" applyAlignment="1">
      <alignment horizontal="center" vertical="center" wrapText="1"/>
    </xf>
    <xf numFmtId="37" fontId="23" fillId="0" borderId="22" xfId="11" applyNumberFormat="1" applyBorder="1" applyAlignment="1">
      <alignment horizontal="center" vertical="center"/>
    </xf>
    <xf numFmtId="0" fontId="0" fillId="0" borderId="21" xfId="0" applyBorder="1" applyAlignment="1">
      <alignment horizontal="center" vertical="center"/>
    </xf>
    <xf numFmtId="0" fontId="4" fillId="0" borderId="25" xfId="19" applyBorder="1" applyAlignment="1">
      <alignment vertical="center"/>
    </xf>
    <xf numFmtId="0" fontId="0" fillId="0" borderId="22" xfId="0" applyBorder="1" applyAlignment="1">
      <alignment vertical="center"/>
    </xf>
    <xf numFmtId="0" fontId="4" fillId="0" borderId="22" xfId="19" applyBorder="1" applyAlignment="1">
      <alignment vertical="center"/>
    </xf>
    <xf numFmtId="37" fontId="23" fillId="0" borderId="42" xfId="19" applyNumberFormat="1" applyFont="1" applyBorder="1" applyAlignment="1">
      <alignment horizontal="center" vertical="center"/>
    </xf>
    <xf numFmtId="174" fontId="14" fillId="0" borderId="1" xfId="22" applyNumberFormat="1" applyFont="1" applyBorder="1" applyAlignment="1">
      <alignment vertical="center"/>
    </xf>
    <xf numFmtId="174" fontId="14" fillId="0" borderId="1" xfId="3" applyNumberFormat="1" applyFont="1" applyAlignment="1">
      <alignment vertical="center"/>
    </xf>
    <xf numFmtId="174" fontId="14" fillId="0" borderId="1" xfId="22" applyNumberFormat="1" applyFont="1" applyBorder="1" applyAlignment="1">
      <alignment horizontal="center" vertical="center" wrapText="1"/>
    </xf>
    <xf numFmtId="173" fontId="20" fillId="4" borderId="11" xfId="3" applyNumberFormat="1" applyFont="1" applyFill="1" applyBorder="1" applyAlignment="1">
      <alignment horizontal="center" vertical="center"/>
    </xf>
    <xf numFmtId="2" fontId="20" fillId="4" borderId="11" xfId="3" applyNumberFormat="1" applyFont="1" applyFill="1" applyBorder="1" applyAlignment="1">
      <alignment horizontal="center" vertical="center"/>
    </xf>
    <xf numFmtId="0" fontId="23" fillId="4" borderId="22" xfId="12" quotePrefix="1" applyNumberFormat="1" applyFill="1" applyBorder="1" applyAlignment="1">
      <alignment horizontal="left" vertical="center" wrapText="1"/>
    </xf>
    <xf numFmtId="0" fontId="40" fillId="5" borderId="26" xfId="2" applyFont="1" applyFill="1" applyBorder="1" applyAlignment="1">
      <alignment horizontal="center" vertical="center" wrapText="1"/>
    </xf>
    <xf numFmtId="0" fontId="14" fillId="0" borderId="5" xfId="3" applyFont="1" applyBorder="1" applyAlignment="1">
      <alignment horizontal="center" vertical="center"/>
    </xf>
    <xf numFmtId="0" fontId="8" fillId="5" borderId="29" xfId="3" applyFont="1" applyFill="1" applyBorder="1" applyAlignment="1">
      <alignment horizontal="left" vertical="center"/>
    </xf>
    <xf numFmtId="0" fontId="8" fillId="5" borderId="29" xfId="3" applyFont="1" applyFill="1" applyBorder="1" applyAlignment="1">
      <alignment horizontal="left" vertical="center" wrapText="1"/>
    </xf>
    <xf numFmtId="0" fontId="8" fillId="5" borderId="27" xfId="3" applyFont="1" applyFill="1" applyBorder="1" applyAlignment="1">
      <alignment horizontal="left" vertical="center"/>
    </xf>
    <xf numFmtId="0" fontId="8" fillId="5" borderId="27" xfId="3" applyFont="1" applyFill="1" applyBorder="1" applyAlignment="1">
      <alignment horizontal="left" vertical="center" wrapText="1"/>
    </xf>
    <xf numFmtId="0" fontId="8" fillId="5" borderId="28" xfId="3" applyFont="1" applyFill="1" applyBorder="1" applyAlignment="1">
      <alignment horizontal="left" vertical="center"/>
    </xf>
    <xf numFmtId="0" fontId="8" fillId="5" borderId="28" xfId="3" applyFont="1" applyFill="1" applyBorder="1" applyAlignment="1">
      <alignment horizontal="left" vertical="center" wrapText="1"/>
    </xf>
    <xf numFmtId="0" fontId="20" fillId="0" borderId="26" xfId="3" applyFont="1" applyBorder="1" applyAlignment="1">
      <alignment horizontal="center" vertical="center" wrapText="1"/>
    </xf>
    <xf numFmtId="0" fontId="8" fillId="0" borderId="1" xfId="3" applyFont="1" applyAlignment="1">
      <alignment horizontal="center" vertical="center" wrapText="1"/>
    </xf>
    <xf numFmtId="0" fontId="14" fillId="0" borderId="5" xfId="3" applyFont="1" applyBorder="1" applyAlignment="1">
      <alignment horizontal="left" vertical="center"/>
    </xf>
    <xf numFmtId="0" fontId="47" fillId="0" borderId="22" xfId="19" applyFont="1" applyBorder="1" applyAlignment="1">
      <alignment horizontal="justify" vertical="center" wrapText="1"/>
    </xf>
    <xf numFmtId="0" fontId="12" fillId="0" borderId="1" xfId="2" applyFont="1" applyAlignment="1">
      <alignment horizontal="center" vertical="center" wrapText="1"/>
    </xf>
    <xf numFmtId="0" fontId="4" fillId="0" borderId="1" xfId="19" applyAlignment="1">
      <alignment horizontal="right" wrapText="1"/>
    </xf>
    <xf numFmtId="0" fontId="14" fillId="0" borderId="0" xfId="0" applyFont="1" applyAlignment="1">
      <alignment horizontal="left" vertical="center"/>
    </xf>
    <xf numFmtId="0" fontId="49" fillId="0" borderId="50" xfId="0" applyFont="1" applyBorder="1" applyAlignment="1">
      <alignment horizontal="left" vertical="center" wrapText="1"/>
    </xf>
    <xf numFmtId="0" fontId="44" fillId="0" borderId="0" xfId="0" applyFont="1" applyAlignment="1">
      <alignment horizontal="left" vertical="center"/>
    </xf>
    <xf numFmtId="0" fontId="44" fillId="0" borderId="47" xfId="0" applyFont="1" applyBorder="1" applyAlignment="1">
      <alignment horizontal="left" vertical="center" wrapText="1"/>
    </xf>
    <xf numFmtId="0" fontId="51" fillId="0" borderId="22" xfId="0" applyFont="1" applyBorder="1" applyAlignment="1">
      <alignment horizontal="left" vertical="center"/>
    </xf>
    <xf numFmtId="0" fontId="52" fillId="0" borderId="22" xfId="0" applyFont="1" applyBorder="1" applyAlignment="1">
      <alignment vertical="center" wrapText="1"/>
    </xf>
    <xf numFmtId="0" fontId="52" fillId="0" borderId="50" xfId="0" applyFont="1" applyBorder="1" applyAlignment="1">
      <alignment horizontal="left" vertical="center" wrapText="1"/>
    </xf>
    <xf numFmtId="0" fontId="52" fillId="0" borderId="47" xfId="0" applyFont="1" applyBorder="1" applyAlignment="1">
      <alignment vertical="center" wrapText="1"/>
    </xf>
    <xf numFmtId="0" fontId="51" fillId="13" borderId="22" xfId="0" applyFont="1" applyFill="1" applyBorder="1" applyAlignment="1">
      <alignment horizontal="left" vertical="center"/>
    </xf>
    <xf numFmtId="0" fontId="52" fillId="13" borderId="47" xfId="0" applyFont="1" applyFill="1" applyBorder="1" applyAlignment="1">
      <alignment vertical="center" wrapText="1"/>
    </xf>
    <xf numFmtId="0" fontId="52" fillId="0" borderId="47" xfId="0" applyFont="1" applyBorder="1" applyAlignment="1">
      <alignment horizontal="left" vertical="center" wrapText="1"/>
    </xf>
    <xf numFmtId="0" fontId="52" fillId="13" borderId="47" xfId="0" applyFont="1" applyFill="1" applyBorder="1" applyAlignment="1">
      <alignment horizontal="left" vertical="center" wrapText="1"/>
    </xf>
    <xf numFmtId="0" fontId="49" fillId="0" borderId="47" xfId="0" applyFont="1" applyBorder="1" applyAlignment="1">
      <alignment horizontal="left" vertical="center" wrapText="1"/>
    </xf>
    <xf numFmtId="0" fontId="51" fillId="0" borderId="22" xfId="0" applyFont="1" applyBorder="1" applyAlignment="1">
      <alignment horizontal="left" vertical="center" wrapText="1"/>
    </xf>
    <xf numFmtId="0" fontId="52" fillId="0" borderId="22" xfId="0" applyFont="1" applyBorder="1" applyAlignment="1">
      <alignment horizontal="left" vertical="center" wrapText="1"/>
    </xf>
    <xf numFmtId="0" fontId="49" fillId="0" borderId="22" xfId="0" applyFont="1" applyBorder="1" applyAlignment="1">
      <alignment horizontal="left" vertical="center" wrapText="1"/>
    </xf>
    <xf numFmtId="0" fontId="52" fillId="4" borderId="25" xfId="0" applyFont="1" applyFill="1" applyBorder="1" applyAlignment="1">
      <alignment horizontal="left" vertical="center" wrapText="1"/>
    </xf>
    <xf numFmtId="0" fontId="52" fillId="4" borderId="22" xfId="0" applyFont="1" applyFill="1" applyBorder="1" applyAlignment="1">
      <alignment horizontal="left" vertical="center" wrapText="1"/>
    </xf>
    <xf numFmtId="0" fontId="14" fillId="0" borderId="1" xfId="0" applyFont="1" applyBorder="1"/>
    <xf numFmtId="0" fontId="0" fillId="0" borderId="1" xfId="0" applyBorder="1"/>
    <xf numFmtId="0" fontId="52" fillId="0" borderId="67" xfId="0" applyFont="1" applyBorder="1" applyAlignment="1">
      <alignment horizontal="left" vertical="center" wrapText="1"/>
    </xf>
    <xf numFmtId="0" fontId="51" fillId="0" borderId="22" xfId="0" quotePrefix="1" applyFont="1" applyBorder="1" applyAlignment="1">
      <alignment horizontal="left" vertical="center" wrapText="1"/>
    </xf>
    <xf numFmtId="0" fontId="51" fillId="0" borderId="52" xfId="0" applyFont="1" applyBorder="1" applyAlignment="1">
      <alignment horizontal="left" vertical="center"/>
    </xf>
    <xf numFmtId="0" fontId="8" fillId="13" borderId="22" xfId="0" applyFont="1" applyFill="1" applyBorder="1" applyAlignment="1">
      <alignment horizontal="left" vertical="center"/>
    </xf>
    <xf numFmtId="0" fontId="8" fillId="13" borderId="22" xfId="0" applyFont="1" applyFill="1" applyBorder="1" applyAlignment="1">
      <alignment horizontal="center" vertical="center"/>
    </xf>
    <xf numFmtId="0" fontId="51" fillId="13" borderId="22" xfId="0" applyFont="1" applyFill="1" applyBorder="1" applyAlignment="1">
      <alignment horizontal="center" vertical="center"/>
    </xf>
    <xf numFmtId="14" fontId="14" fillId="0" borderId="23" xfId="0" applyNumberFormat="1" applyFont="1" applyBorder="1" applyAlignment="1">
      <alignment horizontal="justify" vertical="center" wrapText="1"/>
    </xf>
    <xf numFmtId="0" fontId="14" fillId="0" borderId="26" xfId="23" applyFont="1" applyBorder="1" applyAlignment="1">
      <alignment horizontal="center" vertical="center"/>
    </xf>
    <xf numFmtId="3" fontId="52" fillId="0" borderId="47" xfId="0" applyNumberFormat="1" applyFont="1" applyBorder="1" applyAlignment="1">
      <alignment vertical="center"/>
    </xf>
    <xf numFmtId="169" fontId="14" fillId="0" borderId="9" xfId="5" applyNumberFormat="1" applyFont="1" applyBorder="1" applyAlignment="1">
      <alignment vertical="center"/>
    </xf>
    <xf numFmtId="169" fontId="14" fillId="0" borderId="10" xfId="5" applyNumberFormat="1" applyFont="1" applyBorder="1" applyAlignment="1">
      <alignment vertical="center"/>
    </xf>
    <xf numFmtId="3" fontId="52" fillId="0" borderId="22" xfId="0" applyNumberFormat="1" applyFont="1" applyBorder="1" applyAlignment="1">
      <alignment vertical="center"/>
    </xf>
    <xf numFmtId="9" fontId="14" fillId="0" borderId="24" xfId="1" applyFont="1" applyBorder="1" applyAlignment="1">
      <alignment vertical="center"/>
    </xf>
    <xf numFmtId="0" fontId="52" fillId="0" borderId="22" xfId="0" applyFont="1" applyBorder="1" applyAlignment="1">
      <alignment vertical="center"/>
    </xf>
    <xf numFmtId="3" fontId="52" fillId="0" borderId="13" xfId="0" applyNumberFormat="1" applyFont="1" applyBorder="1" applyAlignment="1">
      <alignment vertical="center"/>
    </xf>
    <xf numFmtId="43" fontId="20" fillId="0" borderId="26" xfId="18" applyFont="1" applyFill="1" applyBorder="1" applyAlignment="1">
      <alignment horizontal="center" vertical="center"/>
    </xf>
    <xf numFmtId="10" fontId="32" fillId="5" borderId="22" xfId="23" applyNumberFormat="1" applyFont="1" applyFill="1" applyBorder="1" applyAlignment="1">
      <alignment horizontal="center" vertical="center"/>
    </xf>
    <xf numFmtId="9" fontId="32" fillId="5" borderId="22" xfId="23" applyNumberFormat="1" applyFont="1" applyFill="1" applyBorder="1" applyAlignment="1">
      <alignment horizontal="center" vertical="center"/>
    </xf>
    <xf numFmtId="10" fontId="32" fillId="5" borderId="22" xfId="0" applyNumberFormat="1" applyFont="1" applyFill="1" applyBorder="1" applyAlignment="1">
      <alignment horizontal="center"/>
    </xf>
    <xf numFmtId="10" fontId="32" fillId="9" borderId="22" xfId="0" applyNumberFormat="1" applyFont="1" applyFill="1" applyBorder="1" applyAlignment="1">
      <alignment horizontal="center" vertical="center"/>
    </xf>
    <xf numFmtId="0" fontId="13" fillId="0" borderId="40" xfId="2" applyFont="1" applyBorder="1" applyAlignment="1">
      <alignment vertical="center" wrapText="1"/>
    </xf>
    <xf numFmtId="0" fontId="14" fillId="0" borderId="47" xfId="23" applyFont="1" applyBorder="1" applyAlignment="1">
      <alignment vertical="center" wrapText="1"/>
    </xf>
    <xf numFmtId="0" fontId="14" fillId="0" borderId="22" xfId="23" applyFont="1" applyBorder="1" applyAlignment="1">
      <alignment vertical="center" wrapText="1"/>
    </xf>
    <xf numFmtId="169" fontId="14" fillId="0" borderId="40" xfId="5" applyNumberFormat="1" applyFont="1" applyBorder="1" applyAlignment="1">
      <alignment horizontal="center" vertical="center"/>
    </xf>
    <xf numFmtId="169" fontId="14" fillId="0" borderId="47" xfId="5" applyNumberFormat="1" applyFont="1" applyBorder="1" applyAlignment="1">
      <alignment horizontal="center" vertical="center"/>
    </xf>
    <xf numFmtId="0" fontId="13" fillId="0" borderId="42" xfId="2" applyFont="1" applyBorder="1" applyAlignment="1">
      <alignment horizontal="center" vertical="center" wrapText="1"/>
    </xf>
    <xf numFmtId="9" fontId="14" fillId="0" borderId="48" xfId="1" applyFont="1" applyBorder="1" applyAlignment="1">
      <alignment horizontal="center" vertical="center"/>
    </xf>
    <xf numFmtId="169" fontId="14" fillId="0" borderId="40" xfId="5" applyNumberFormat="1" applyFont="1" applyFill="1" applyBorder="1" applyAlignment="1">
      <alignment vertical="center"/>
    </xf>
    <xf numFmtId="169" fontId="14" fillId="0" borderId="47" xfId="5" applyNumberFormat="1" applyFont="1" applyFill="1" applyBorder="1" applyAlignment="1">
      <alignment vertical="center"/>
    </xf>
    <xf numFmtId="0" fontId="13" fillId="0" borderId="41" xfId="2" applyFont="1" applyBorder="1" applyAlignment="1">
      <alignment vertical="center" wrapText="1"/>
    </xf>
    <xf numFmtId="3" fontId="52" fillId="0" borderId="22" xfId="0" applyNumberFormat="1" applyFont="1" applyBorder="1" applyAlignment="1">
      <alignment vertical="center" wrapText="1"/>
    </xf>
    <xf numFmtId="43" fontId="21" fillId="0" borderId="26" xfId="23" applyNumberFormat="1" applyFont="1" applyBorder="1" applyAlignment="1">
      <alignment horizontal="center" vertical="center"/>
    </xf>
    <xf numFmtId="0" fontId="20" fillId="0" borderId="8" xfId="23" applyFont="1" applyBorder="1" applyAlignment="1">
      <alignment horizontal="center" vertical="center"/>
    </xf>
    <xf numFmtId="0" fontId="20" fillId="0" borderId="27" xfId="23" applyFont="1" applyBorder="1" applyAlignment="1">
      <alignment horizontal="center" vertical="center"/>
    </xf>
    <xf numFmtId="0" fontId="20" fillId="0" borderId="26" xfId="23" applyFont="1" applyBorder="1" applyAlignment="1">
      <alignment horizontal="center" vertical="center"/>
    </xf>
    <xf numFmtId="0" fontId="20" fillId="0" borderId="19" xfId="23" applyFont="1" applyBorder="1" applyAlignment="1">
      <alignment horizontal="center" vertical="center" wrapText="1"/>
    </xf>
    <xf numFmtId="0" fontId="52" fillId="0" borderId="13" xfId="0" applyFont="1" applyBorder="1" applyAlignment="1">
      <alignment vertical="center"/>
    </xf>
    <xf numFmtId="43" fontId="21" fillId="0" borderId="26" xfId="23" applyNumberFormat="1" applyFont="1" applyBorder="1" applyAlignment="1">
      <alignment horizontal="left" vertical="center"/>
    </xf>
    <xf numFmtId="0" fontId="14" fillId="0" borderId="7" xfId="23" applyFont="1" applyBorder="1" applyAlignment="1">
      <alignment vertical="center" wrapText="1"/>
    </xf>
    <xf numFmtId="175" fontId="14" fillId="0" borderId="51" xfId="18" applyNumberFormat="1" applyFont="1" applyBorder="1" applyAlignment="1">
      <alignment horizontal="center" vertical="center" wrapText="1"/>
    </xf>
    <xf numFmtId="175" fontId="14" fillId="0" borderId="50" xfId="18" applyNumberFormat="1" applyFont="1" applyBorder="1" applyAlignment="1">
      <alignment horizontal="center" vertical="center" wrapText="1"/>
    </xf>
    <xf numFmtId="175" fontId="8" fillId="0" borderId="72" xfId="18" applyNumberFormat="1" applyFont="1" applyBorder="1" applyAlignment="1">
      <alignment horizontal="center" vertical="center" wrapText="1"/>
    </xf>
    <xf numFmtId="0" fontId="14" fillId="0" borderId="29" xfId="23" applyFont="1" applyBorder="1" applyAlignment="1">
      <alignment horizontal="center" vertical="center" wrapText="1"/>
    </xf>
    <xf numFmtId="0" fontId="14" fillId="0" borderId="8" xfId="23" applyFont="1" applyBorder="1" applyAlignment="1">
      <alignment horizontal="center" vertical="center"/>
    </xf>
    <xf numFmtId="0" fontId="14" fillId="0" borderId="27" xfId="23" applyFont="1" applyBorder="1" applyAlignment="1">
      <alignment horizontal="center" vertical="center"/>
    </xf>
    <xf numFmtId="0" fontId="14" fillId="0" borderId="19" xfId="23" applyFont="1" applyBorder="1" applyAlignment="1">
      <alignment horizontal="center" vertical="center" wrapText="1"/>
    </xf>
    <xf numFmtId="0" fontId="14" fillId="0" borderId="11" xfId="23" applyFont="1" applyBorder="1" applyAlignment="1">
      <alignment horizontal="center" vertical="center"/>
    </xf>
    <xf numFmtId="0" fontId="14" fillId="0" borderId="26" xfId="23" applyFont="1" applyBorder="1" applyAlignment="1">
      <alignment vertical="center"/>
    </xf>
    <xf numFmtId="175" fontId="14" fillId="0" borderId="51" xfId="18" applyNumberFormat="1" applyFont="1" applyFill="1" applyBorder="1" applyAlignment="1">
      <alignment horizontal="center" vertical="center" wrapText="1"/>
    </xf>
    <xf numFmtId="175" fontId="14" fillId="0" borderId="50" xfId="18" applyNumberFormat="1" applyFont="1" applyFill="1" applyBorder="1" applyAlignment="1">
      <alignment horizontal="center" vertical="center" wrapText="1"/>
    </xf>
    <xf numFmtId="175" fontId="14" fillId="0" borderId="29" xfId="23" applyNumberFormat="1" applyFont="1" applyBorder="1" applyAlignment="1">
      <alignment horizontal="center" vertical="center" wrapText="1"/>
    </xf>
    <xf numFmtId="0" fontId="14" fillId="0" borderId="26" xfId="23" applyFont="1" applyBorder="1" applyAlignment="1">
      <alignment horizontal="center" vertical="center" wrapText="1"/>
    </xf>
    <xf numFmtId="0" fontId="14" fillId="0" borderId="24" xfId="1" applyNumberFormat="1" applyFont="1" applyBorder="1" applyAlignment="1">
      <alignment vertical="center"/>
    </xf>
    <xf numFmtId="0" fontId="26" fillId="0" borderId="8" xfId="3" applyFont="1" applyBorder="1" applyAlignment="1">
      <alignment horizontal="left" vertical="center" wrapText="1"/>
    </xf>
    <xf numFmtId="0" fontId="32" fillId="0" borderId="34" xfId="3" applyFont="1" applyBorder="1" applyAlignment="1">
      <alignment horizontal="center" vertical="center" wrapText="1"/>
    </xf>
    <xf numFmtId="0" fontId="32" fillId="0" borderId="1" xfId="3" applyFont="1" applyAlignment="1">
      <alignment horizontal="center" vertical="center" wrapText="1"/>
    </xf>
    <xf numFmtId="0" fontId="32" fillId="0" borderId="16" xfId="3" applyFont="1" applyBorder="1" applyAlignment="1">
      <alignment horizontal="center" vertical="center" wrapText="1"/>
    </xf>
    <xf numFmtId="0" fontId="32" fillId="0" borderId="54" xfId="24" applyFont="1" applyBorder="1" applyAlignment="1">
      <alignment horizontal="center" vertical="center" wrapText="1"/>
    </xf>
    <xf numFmtId="175" fontId="26" fillId="0" borderId="56" xfId="25" applyNumberFormat="1" applyFont="1" applyBorder="1" applyAlignment="1">
      <alignment horizontal="center" vertical="center" wrapText="1"/>
    </xf>
    <xf numFmtId="175" fontId="26" fillId="0" borderId="54" xfId="26" applyNumberFormat="1" applyFont="1" applyBorder="1" applyAlignment="1">
      <alignment horizontal="center" vertical="center" wrapText="1"/>
    </xf>
    <xf numFmtId="175" fontId="26" fillId="0" borderId="54" xfId="25" applyNumberFormat="1" applyFont="1" applyBorder="1" applyAlignment="1">
      <alignment horizontal="center" vertical="center" wrapText="1"/>
    </xf>
    <xf numFmtId="43" fontId="32" fillId="0" borderId="56" xfId="25" applyFont="1" applyFill="1" applyBorder="1" applyAlignment="1">
      <alignment horizontal="center" vertical="center" wrapText="1"/>
    </xf>
    <xf numFmtId="43" fontId="0" fillId="0" borderId="22" xfId="25" applyFont="1" applyBorder="1"/>
    <xf numFmtId="0" fontId="32" fillId="0" borderId="40" xfId="24" applyFont="1" applyBorder="1" applyAlignment="1">
      <alignment horizontal="center" vertical="center" wrapText="1"/>
    </xf>
    <xf numFmtId="175" fontId="26" fillId="0" borderId="40" xfId="26" applyNumberFormat="1" applyFont="1" applyBorder="1" applyAlignment="1">
      <alignment horizontal="center" vertical="center" wrapText="1"/>
    </xf>
    <xf numFmtId="175" fontId="26" fillId="0" borderId="40" xfId="25" applyNumberFormat="1" applyFont="1" applyBorder="1" applyAlignment="1">
      <alignment horizontal="center" vertical="center" wrapText="1"/>
    </xf>
    <xf numFmtId="43" fontId="26" fillId="0" borderId="56" xfId="25" applyFont="1" applyFill="1" applyBorder="1" applyAlignment="1">
      <alignment horizontal="center" vertical="center" wrapText="1"/>
    </xf>
    <xf numFmtId="0" fontId="26" fillId="0" borderId="40" xfId="24" applyFont="1" applyBorder="1" applyAlignment="1">
      <alignment horizontal="center" vertical="center" wrapText="1"/>
    </xf>
    <xf numFmtId="175" fontId="26" fillId="0" borderId="56" xfId="25" applyNumberFormat="1" applyFont="1" applyFill="1" applyBorder="1" applyAlignment="1">
      <alignment horizontal="center" vertical="center" wrapText="1"/>
    </xf>
    <xf numFmtId="175" fontId="26" fillId="0" borderId="40" xfId="25" applyNumberFormat="1" applyFont="1" applyFill="1" applyBorder="1" applyAlignment="1">
      <alignment horizontal="center" vertical="center" wrapText="1"/>
    </xf>
    <xf numFmtId="43" fontId="1" fillId="0" borderId="22" xfId="27" applyFont="1" applyBorder="1"/>
    <xf numFmtId="0" fontId="32" fillId="0" borderId="56" xfId="24" applyFont="1" applyBorder="1" applyAlignment="1">
      <alignment horizontal="center" vertical="center" wrapText="1"/>
    </xf>
    <xf numFmtId="0" fontId="32" fillId="0" borderId="34" xfId="24" applyFont="1" applyBorder="1" applyAlignment="1">
      <alignment horizontal="center" vertical="center" wrapText="1"/>
    </xf>
    <xf numFmtId="175" fontId="26" fillId="0" borderId="32" xfId="25" applyNumberFormat="1" applyFont="1" applyFill="1" applyBorder="1" applyAlignment="1">
      <alignment horizontal="center" vertical="center" wrapText="1"/>
    </xf>
    <xf numFmtId="175" fontId="26" fillId="0" borderId="34" xfId="26" applyNumberFormat="1" applyFont="1" applyBorder="1" applyAlignment="1">
      <alignment horizontal="center" vertical="center" wrapText="1"/>
    </xf>
    <xf numFmtId="175" fontId="26" fillId="0" borderId="34" xfId="25" applyNumberFormat="1" applyFont="1" applyFill="1" applyBorder="1" applyAlignment="1">
      <alignment horizontal="center" vertical="center" wrapText="1"/>
    </xf>
    <xf numFmtId="43" fontId="26" fillId="0" borderId="32" xfId="25" applyFont="1" applyFill="1" applyBorder="1" applyAlignment="1">
      <alignment horizontal="center" vertical="center" wrapText="1"/>
    </xf>
    <xf numFmtId="0" fontId="26" fillId="0" borderId="34" xfId="24" applyFont="1" applyBorder="1" applyAlignment="1">
      <alignment horizontal="center" vertical="center" wrapText="1"/>
    </xf>
    <xf numFmtId="175" fontId="32" fillId="0" borderId="12" xfId="18" applyNumberFormat="1" applyFont="1" applyBorder="1" applyAlignment="1">
      <alignment horizontal="center" vertical="center" wrapText="1"/>
    </xf>
    <xf numFmtId="37" fontId="23" fillId="0" borderId="24" xfId="11" applyNumberFormat="1" applyBorder="1" applyAlignment="1">
      <alignment horizontal="center" vertical="center"/>
    </xf>
    <xf numFmtId="0" fontId="1" fillId="0" borderId="25" xfId="19" applyFont="1" applyBorder="1" applyAlignment="1">
      <alignment vertical="center"/>
    </xf>
    <xf numFmtId="0" fontId="1" fillId="0" borderId="22" xfId="19" applyFont="1" applyBorder="1" applyAlignment="1">
      <alignment vertical="center"/>
    </xf>
    <xf numFmtId="0" fontId="4" fillId="0" borderId="24" xfId="19" applyBorder="1" applyAlignment="1">
      <alignment horizontal="right" vertical="center" wrapText="1"/>
    </xf>
    <xf numFmtId="0" fontId="4" fillId="10" borderId="1" xfId="19" applyFill="1" applyAlignment="1">
      <alignment vertical="center"/>
    </xf>
    <xf numFmtId="0" fontId="4" fillId="0" borderId="1" xfId="19" applyAlignment="1">
      <alignment vertical="center"/>
    </xf>
    <xf numFmtId="0" fontId="53" fillId="0" borderId="22" xfId="19" applyFont="1" applyBorder="1" applyAlignment="1">
      <alignment horizontal="center" vertical="center" wrapText="1"/>
    </xf>
    <xf numFmtId="43" fontId="0" fillId="0" borderId="22" xfId="18" applyFont="1" applyBorder="1"/>
    <xf numFmtId="0" fontId="13" fillId="0" borderId="54" xfId="2" applyFont="1" applyBorder="1" applyAlignment="1">
      <alignment vertical="center" wrapText="1"/>
    </xf>
    <xf numFmtId="0" fontId="14" fillId="0" borderId="9" xfId="23" applyFont="1" applyBorder="1" applyAlignment="1">
      <alignment vertical="center" wrapText="1"/>
    </xf>
    <xf numFmtId="0" fontId="13" fillId="0" borderId="21" xfId="2" applyFont="1" applyBorder="1" applyAlignment="1">
      <alignment vertical="center" wrapText="1"/>
    </xf>
    <xf numFmtId="0" fontId="13" fillId="0" borderId="12" xfId="2" applyFont="1" applyBorder="1" applyAlignment="1">
      <alignment vertical="center" wrapText="1"/>
    </xf>
    <xf numFmtId="0" fontId="14" fillId="0" borderId="13" xfId="23" applyFont="1" applyBorder="1" applyAlignment="1">
      <alignment vertical="center" wrapText="1"/>
    </xf>
    <xf numFmtId="169" fontId="14" fillId="0" borderId="12" xfId="5" applyNumberFormat="1" applyFont="1" applyBorder="1" applyAlignment="1">
      <alignment vertical="center"/>
    </xf>
    <xf numFmtId="0" fontId="13" fillId="0" borderId="26" xfId="0" applyFont="1" applyBorder="1" applyAlignment="1">
      <alignment horizontal="center" vertical="center" wrapText="1"/>
    </xf>
    <xf numFmtId="0" fontId="13" fillId="0" borderId="14" xfId="2" applyFont="1" applyBorder="1" applyAlignment="1">
      <alignment horizontal="center" vertical="center" wrapText="1"/>
    </xf>
    <xf numFmtId="0" fontId="12" fillId="0" borderId="26" xfId="23" applyFont="1" applyBorder="1" applyAlignment="1">
      <alignment horizontal="center" vertical="center"/>
    </xf>
    <xf numFmtId="4" fontId="32" fillId="0" borderId="57" xfId="3" applyNumberFormat="1" applyFont="1" applyBorder="1" applyAlignment="1">
      <alignment horizontal="center" vertical="center" wrapText="1"/>
    </xf>
    <xf numFmtId="175" fontId="14" fillId="0" borderId="14" xfId="18" applyNumberFormat="1" applyFont="1" applyFill="1" applyBorder="1" applyAlignment="1">
      <alignment horizontal="center" vertical="center"/>
    </xf>
    <xf numFmtId="175" fontId="14" fillId="0" borderId="48" xfId="18" applyNumberFormat="1" applyFont="1" applyBorder="1" applyAlignment="1">
      <alignment horizontal="center" vertical="center"/>
    </xf>
    <xf numFmtId="10" fontId="32" fillId="5" borderId="50" xfId="23" applyNumberFormat="1" applyFont="1" applyFill="1" applyBorder="1" applyAlignment="1">
      <alignment horizontal="center" vertical="center"/>
    </xf>
    <xf numFmtId="0" fontId="48" fillId="12" borderId="23" xfId="0" applyFont="1" applyFill="1" applyBorder="1" applyAlignment="1">
      <alignment horizontal="center" vertical="center"/>
    </xf>
    <xf numFmtId="0" fontId="48" fillId="12" borderId="25" xfId="0" applyFont="1" applyFill="1" applyBorder="1" applyAlignment="1">
      <alignment horizontal="center" vertical="center"/>
    </xf>
    <xf numFmtId="0" fontId="8" fillId="5" borderId="23" xfId="0" applyFont="1" applyFill="1" applyBorder="1" applyAlignment="1">
      <alignment horizontal="center" vertical="center" wrapText="1"/>
    </xf>
    <xf numFmtId="0" fontId="8" fillId="5" borderId="25" xfId="0" applyFont="1" applyFill="1" applyBorder="1" applyAlignment="1">
      <alignment horizontal="center" vertical="center" wrapText="1"/>
    </xf>
    <xf numFmtId="0" fontId="51" fillId="5" borderId="23" xfId="0" applyFont="1" applyFill="1" applyBorder="1" applyAlignment="1">
      <alignment horizontal="center" vertical="center" wrapText="1"/>
    </xf>
    <xf numFmtId="0" fontId="51" fillId="5" borderId="25" xfId="0" applyFont="1" applyFill="1" applyBorder="1" applyAlignment="1">
      <alignment horizontal="center" vertical="center" wrapText="1"/>
    </xf>
    <xf numFmtId="0" fontId="51" fillId="13" borderId="23" xfId="0" applyFont="1" applyFill="1" applyBorder="1" applyAlignment="1">
      <alignment horizontal="center" vertical="center"/>
    </xf>
    <xf numFmtId="0" fontId="51" fillId="13" borderId="25" xfId="0" applyFont="1" applyFill="1" applyBorder="1" applyAlignment="1">
      <alignment horizontal="center" vertical="center"/>
    </xf>
    <xf numFmtId="0" fontId="51" fillId="13" borderId="23" xfId="0" applyFont="1" applyFill="1" applyBorder="1" applyAlignment="1">
      <alignment horizontal="left" vertical="center"/>
    </xf>
    <xf numFmtId="0" fontId="51" fillId="13" borderId="25" xfId="0" applyFont="1" applyFill="1" applyBorder="1" applyAlignment="1">
      <alignment horizontal="left" vertical="center"/>
    </xf>
    <xf numFmtId="0" fontId="51" fillId="13" borderId="23" xfId="0" applyFont="1" applyFill="1" applyBorder="1" applyAlignment="1">
      <alignment horizontal="left" vertical="center" wrapText="1"/>
    </xf>
    <xf numFmtId="0" fontId="51" fillId="13" borderId="25" xfId="0" applyFont="1" applyFill="1" applyBorder="1" applyAlignment="1">
      <alignment horizontal="left" vertical="center" wrapText="1"/>
    </xf>
    <xf numFmtId="0" fontId="51" fillId="5" borderId="23" xfId="0" applyFont="1" applyFill="1" applyBorder="1" applyAlignment="1">
      <alignment horizontal="center" vertical="center"/>
    </xf>
    <xf numFmtId="0" fontId="51" fillId="5" borderId="25" xfId="0" applyFont="1" applyFill="1" applyBorder="1" applyAlignment="1">
      <alignment horizontal="center" vertical="center"/>
    </xf>
    <xf numFmtId="0" fontId="8" fillId="0" borderId="52" xfId="0" applyFont="1" applyBorder="1" applyAlignment="1">
      <alignment horizontal="center" vertical="center"/>
    </xf>
    <xf numFmtId="0" fontId="8" fillId="0" borderId="67" xfId="0" applyFont="1" applyBorder="1" applyAlignment="1">
      <alignment horizontal="center" vertical="center"/>
    </xf>
    <xf numFmtId="0" fontId="52" fillId="4" borderId="23" xfId="0" applyFont="1" applyFill="1" applyBorder="1" applyAlignment="1">
      <alignment horizontal="left" vertical="center" wrapText="1"/>
    </xf>
    <xf numFmtId="0" fontId="52" fillId="4" borderId="25" xfId="0" applyFont="1" applyFill="1" applyBorder="1" applyAlignment="1">
      <alignment horizontal="left" vertical="center" wrapText="1"/>
    </xf>
    <xf numFmtId="0" fontId="14" fillId="0" borderId="23" xfId="23" applyFont="1" applyBorder="1" applyAlignment="1">
      <alignment horizontal="center" vertical="center"/>
    </xf>
    <xf numFmtId="0" fontId="14" fillId="0" borderId="25" xfId="23" applyFont="1" applyBorder="1" applyAlignment="1">
      <alignment horizontal="center" vertical="center"/>
    </xf>
    <xf numFmtId="0" fontId="30" fillId="3" borderId="50" xfId="2" applyFont="1" applyFill="1" applyBorder="1" applyAlignment="1">
      <alignment horizontal="center" vertical="center" wrapText="1"/>
    </xf>
    <xf numFmtId="0" fontId="30" fillId="3" borderId="47" xfId="2" applyFont="1" applyFill="1" applyBorder="1" applyAlignment="1">
      <alignment horizontal="center" vertical="center" wrapText="1"/>
    </xf>
    <xf numFmtId="0" fontId="20" fillId="0" borderId="5" xfId="3" applyFont="1" applyBorder="1" applyAlignment="1">
      <alignment horizontal="center" vertical="center"/>
    </xf>
    <xf numFmtId="0" fontId="20" fillId="0" borderId="7" xfId="3" applyFont="1" applyBorder="1" applyAlignment="1">
      <alignment horizontal="center" vertical="center"/>
    </xf>
    <xf numFmtId="0" fontId="20" fillId="0" borderId="23" xfId="3" applyFont="1" applyBorder="1" applyAlignment="1">
      <alignment horizontal="center" vertical="center"/>
    </xf>
    <xf numFmtId="0" fontId="20" fillId="0" borderId="25" xfId="3" applyFont="1" applyBorder="1" applyAlignment="1">
      <alignment horizontal="center" vertical="center"/>
    </xf>
    <xf numFmtId="0" fontId="20" fillId="0" borderId="23" xfId="3" applyFont="1" applyBorder="1" applyAlignment="1">
      <alignment horizontal="center" vertical="center" wrapText="1"/>
    </xf>
    <xf numFmtId="0" fontId="20" fillId="0" borderId="25" xfId="3" applyFont="1" applyBorder="1" applyAlignment="1">
      <alignment horizontal="center" vertical="center" wrapText="1"/>
    </xf>
    <xf numFmtId="0" fontId="20" fillId="0" borderId="22" xfId="0" applyFont="1" applyBorder="1" applyAlignment="1">
      <alignment horizontal="center"/>
    </xf>
    <xf numFmtId="0" fontId="20" fillId="0" borderId="23" xfId="0" applyFont="1" applyBorder="1" applyAlignment="1">
      <alignment horizontal="center"/>
    </xf>
    <xf numFmtId="0" fontId="20" fillId="0" borderId="25" xfId="0" applyFont="1" applyBorder="1" applyAlignment="1">
      <alignment horizontal="center"/>
    </xf>
    <xf numFmtId="0" fontId="33" fillId="0" borderId="23" xfId="3" applyFont="1" applyBorder="1" applyAlignment="1">
      <alignment horizontal="center" vertical="center" wrapText="1"/>
    </xf>
    <xf numFmtId="0" fontId="33" fillId="0" borderId="25" xfId="3" applyFont="1" applyBorder="1" applyAlignment="1">
      <alignment horizontal="center" vertical="center" wrapText="1"/>
    </xf>
    <xf numFmtId="0" fontId="20" fillId="0" borderId="22" xfId="3" applyFont="1" applyBorder="1" applyAlignment="1">
      <alignment horizontal="center" vertical="center" wrapText="1"/>
    </xf>
    <xf numFmtId="0" fontId="20" fillId="0" borderId="22" xfId="3" applyFont="1" applyBorder="1" applyAlignment="1">
      <alignment horizontal="center" vertical="center"/>
    </xf>
    <xf numFmtId="0" fontId="13" fillId="0" borderId="26" xfId="0" applyFont="1" applyBorder="1" applyAlignment="1">
      <alignment horizontal="center" vertical="center" wrapText="1"/>
    </xf>
    <xf numFmtId="0" fontId="13" fillId="5" borderId="5" xfId="2" applyFont="1" applyFill="1" applyBorder="1" applyAlignment="1">
      <alignment horizontal="center" vertical="center" wrapText="1"/>
    </xf>
    <xf numFmtId="0" fontId="13" fillId="5" borderId="6" xfId="2" applyFont="1" applyFill="1" applyBorder="1" applyAlignment="1">
      <alignment horizontal="center" vertical="center" wrapText="1"/>
    </xf>
    <xf numFmtId="0" fontId="13" fillId="5" borderId="7" xfId="2" applyFont="1" applyFill="1" applyBorder="1" applyAlignment="1">
      <alignment horizontal="center" vertical="center" wrapText="1"/>
    </xf>
    <xf numFmtId="0" fontId="32" fillId="5" borderId="22" xfId="2" applyFont="1" applyFill="1" applyBorder="1" applyAlignment="1">
      <alignment horizontal="center" vertical="center" wrapText="1"/>
    </xf>
    <xf numFmtId="0" fontId="32" fillId="5" borderId="23" xfId="0" applyFont="1" applyFill="1" applyBorder="1" applyAlignment="1">
      <alignment horizontal="center" vertical="center" wrapText="1"/>
    </xf>
    <xf numFmtId="0" fontId="32" fillId="5" borderId="25" xfId="0" applyFont="1" applyFill="1" applyBorder="1" applyAlignment="1">
      <alignment horizontal="center" vertical="center" wrapText="1"/>
    </xf>
    <xf numFmtId="0" fontId="20" fillId="0" borderId="23" xfId="23" applyFont="1" applyBorder="1" applyAlignment="1">
      <alignment horizontal="center" vertical="center" wrapText="1"/>
    </xf>
    <xf numFmtId="0" fontId="20" fillId="0" borderId="25" xfId="23" applyFont="1" applyBorder="1" applyAlignment="1">
      <alignment horizontal="center" vertical="center" wrapText="1"/>
    </xf>
    <xf numFmtId="0" fontId="26" fillId="0" borderId="23" xfId="23" applyFont="1" applyBorder="1" applyAlignment="1">
      <alignment horizontal="center" vertical="center" wrapText="1"/>
    </xf>
    <xf numFmtId="0" fontId="26" fillId="0" borderId="25" xfId="23" applyFont="1" applyBorder="1" applyAlignment="1">
      <alignment horizontal="center" vertical="center" wrapText="1"/>
    </xf>
    <xf numFmtId="0" fontId="33" fillId="0" borderId="23" xfId="23" applyFont="1" applyBorder="1" applyAlignment="1">
      <alignment horizontal="left" vertical="center" wrapText="1"/>
    </xf>
    <xf numFmtId="0" fontId="33" fillId="0" borderId="25" xfId="23" applyFont="1" applyBorder="1" applyAlignment="1">
      <alignment horizontal="left" vertical="center" wrapText="1"/>
    </xf>
    <xf numFmtId="0" fontId="36" fillId="0" borderId="5" xfId="0" applyFont="1" applyBorder="1" applyAlignment="1">
      <alignment horizontal="left" vertical="center" wrapText="1"/>
    </xf>
    <xf numFmtId="0" fontId="36" fillId="0" borderId="6" xfId="0" applyFont="1" applyBorder="1" applyAlignment="1">
      <alignment horizontal="left" vertical="center" wrapText="1"/>
    </xf>
    <xf numFmtId="0" fontId="36" fillId="0" borderId="7" xfId="0" applyFont="1" applyBorder="1" applyAlignment="1">
      <alignment horizontal="left" vertical="center" wrapText="1"/>
    </xf>
    <xf numFmtId="0" fontId="13" fillId="0" borderId="2" xfId="2" applyFont="1" applyBorder="1" applyAlignment="1">
      <alignment horizontal="center" vertical="center"/>
    </xf>
    <xf numFmtId="0" fontId="13" fillId="0" borderId="18" xfId="2" applyFont="1" applyBorder="1" applyAlignment="1">
      <alignment horizontal="center" vertical="center"/>
    </xf>
    <xf numFmtId="0" fontId="13" fillId="0" borderId="17" xfId="2" applyFont="1" applyBorder="1" applyAlignment="1">
      <alignment horizontal="center" vertical="center"/>
    </xf>
    <xf numFmtId="0" fontId="13" fillId="0" borderId="8" xfId="2" applyFont="1" applyBorder="1" applyAlignment="1">
      <alignment horizontal="center" vertical="center"/>
    </xf>
    <xf numFmtId="0" fontId="13" fillId="0" borderId="1" xfId="2" applyFont="1" applyAlignment="1">
      <alignment horizontal="center" vertical="center"/>
    </xf>
    <xf numFmtId="0" fontId="13" fillId="0" borderId="16" xfId="2" applyFont="1" applyBorder="1" applyAlignment="1">
      <alignment horizontal="center" vertical="center"/>
    </xf>
    <xf numFmtId="0" fontId="13" fillId="0" borderId="11" xfId="2" applyFont="1" applyBorder="1" applyAlignment="1">
      <alignment horizontal="center" vertical="center"/>
    </xf>
    <xf numFmtId="0" fontId="13" fillId="0" borderId="20" xfId="2" applyFont="1" applyBorder="1" applyAlignment="1">
      <alignment horizontal="center" vertical="center"/>
    </xf>
    <xf numFmtId="0" fontId="13" fillId="0" borderId="19" xfId="2" applyFont="1" applyBorder="1" applyAlignment="1">
      <alignment horizontal="center" vertical="center"/>
    </xf>
    <xf numFmtId="0" fontId="13" fillId="0" borderId="2" xfId="2" applyFont="1" applyBorder="1" applyAlignment="1">
      <alignment horizontal="center" vertical="center" wrapText="1"/>
    </xf>
    <xf numFmtId="0" fontId="13" fillId="0" borderId="18" xfId="2" applyFont="1" applyBorder="1" applyAlignment="1">
      <alignment horizontal="center" vertical="center" wrapText="1"/>
    </xf>
    <xf numFmtId="0" fontId="13" fillId="0" borderId="17" xfId="2" applyFont="1" applyBorder="1" applyAlignment="1">
      <alignment horizontal="center" vertical="center" wrapText="1"/>
    </xf>
    <xf numFmtId="0" fontId="13" fillId="0" borderId="8" xfId="2" applyFont="1" applyBorder="1" applyAlignment="1">
      <alignment horizontal="center" vertical="center" wrapText="1"/>
    </xf>
    <xf numFmtId="0" fontId="13" fillId="0" borderId="1" xfId="2" applyFont="1" applyAlignment="1">
      <alignment horizontal="center" vertical="center" wrapText="1"/>
    </xf>
    <xf numFmtId="0" fontId="13" fillId="0" borderId="16" xfId="2" applyFont="1" applyBorder="1" applyAlignment="1">
      <alignment horizontal="center" vertical="center" wrapText="1"/>
    </xf>
    <xf numFmtId="0" fontId="13" fillId="0" borderId="11" xfId="2" applyFont="1" applyBorder="1" applyAlignment="1">
      <alignment horizontal="center" vertical="center" wrapText="1"/>
    </xf>
    <xf numFmtId="0" fontId="13" fillId="0" borderId="20" xfId="2" applyFont="1" applyBorder="1" applyAlignment="1">
      <alignment horizontal="center" vertical="center" wrapText="1"/>
    </xf>
    <xf numFmtId="0" fontId="13" fillId="0" borderId="19" xfId="2" applyFont="1" applyBorder="1" applyAlignment="1">
      <alignment horizontal="center" vertical="center" wrapText="1"/>
    </xf>
    <xf numFmtId="0" fontId="13" fillId="0" borderId="26" xfId="2" applyFont="1" applyBorder="1" applyAlignment="1">
      <alignment horizontal="center" vertical="center" wrapText="1"/>
    </xf>
    <xf numFmtId="0" fontId="12" fillId="0" borderId="2" xfId="2" applyFont="1" applyBorder="1" applyAlignment="1">
      <alignment horizontal="center" vertical="center" wrapText="1"/>
    </xf>
    <xf numFmtId="0" fontId="12" fillId="0" borderId="8" xfId="2" applyFont="1" applyBorder="1" applyAlignment="1">
      <alignment horizontal="center" vertical="center" wrapText="1"/>
    </xf>
    <xf numFmtId="0" fontId="12" fillId="0" borderId="11" xfId="2" applyFont="1" applyBorder="1" applyAlignment="1">
      <alignment horizontal="center" vertical="center" wrapText="1"/>
    </xf>
    <xf numFmtId="0" fontId="13" fillId="5" borderId="26" xfId="2" applyFont="1" applyFill="1" applyBorder="1" applyAlignment="1">
      <alignment horizontal="center" vertical="center" wrapText="1"/>
    </xf>
    <xf numFmtId="0" fontId="13" fillId="5" borderId="26" xfId="2" applyFont="1" applyFill="1" applyBorder="1" applyAlignment="1">
      <alignment horizontal="left" vertical="center" wrapText="1"/>
    </xf>
    <xf numFmtId="0" fontId="14" fillId="0" borderId="26" xfId="23" applyFont="1" applyBorder="1" applyAlignment="1">
      <alignment horizontal="center" vertical="center"/>
    </xf>
    <xf numFmtId="0" fontId="13" fillId="4" borderId="1" xfId="2" applyFont="1" applyFill="1" applyAlignment="1">
      <alignment horizontal="left" vertical="center" wrapText="1"/>
    </xf>
    <xf numFmtId="0" fontId="13" fillId="5" borderId="2" xfId="2" applyFont="1" applyFill="1" applyBorder="1" applyAlignment="1">
      <alignment horizontal="left" vertical="center" wrapText="1"/>
    </xf>
    <xf numFmtId="0" fontId="13" fillId="5" borderId="8" xfId="2" applyFont="1" applyFill="1" applyBorder="1" applyAlignment="1">
      <alignment horizontal="left" vertical="center" wrapText="1"/>
    </xf>
    <xf numFmtId="0" fontId="13" fillId="5" borderId="11" xfId="2" applyFont="1" applyFill="1" applyBorder="1" applyAlignment="1">
      <alignment horizontal="left" vertical="center" wrapText="1"/>
    </xf>
    <xf numFmtId="0" fontId="13" fillId="0" borderId="5" xfId="2" applyFont="1" applyBorder="1" applyAlignment="1">
      <alignment horizontal="center" vertical="center" wrapText="1"/>
    </xf>
    <xf numFmtId="0" fontId="13" fillId="0" borderId="6" xfId="2" applyFont="1" applyBorder="1" applyAlignment="1">
      <alignment horizontal="center" vertical="center" wrapText="1"/>
    </xf>
    <xf numFmtId="0" fontId="13" fillId="0" borderId="7" xfId="2" applyFont="1" applyBorder="1" applyAlignment="1">
      <alignment horizontal="center" vertical="center" wrapText="1"/>
    </xf>
    <xf numFmtId="1" fontId="7" fillId="4" borderId="5" xfId="3" applyNumberFormat="1" applyFont="1" applyFill="1" applyBorder="1" applyAlignment="1">
      <alignment horizontal="center" vertical="center"/>
    </xf>
    <xf numFmtId="1" fontId="7" fillId="4" borderId="6" xfId="3" applyNumberFormat="1" applyFont="1" applyFill="1" applyBorder="1" applyAlignment="1">
      <alignment horizontal="center" vertical="center"/>
    </xf>
    <xf numFmtId="1" fontId="7" fillId="4" borderId="7" xfId="3" applyNumberFormat="1" applyFont="1" applyFill="1" applyBorder="1" applyAlignment="1">
      <alignment horizontal="center" vertical="center"/>
    </xf>
    <xf numFmtId="0" fontId="33" fillId="2" borderId="23" xfId="0" applyFont="1" applyFill="1" applyBorder="1" applyAlignment="1">
      <alignment horizontal="center" vertical="center" wrapText="1"/>
    </xf>
    <xf numFmtId="0" fontId="33" fillId="2" borderId="25" xfId="0" applyFont="1" applyFill="1" applyBorder="1" applyAlignment="1">
      <alignment horizontal="center" vertical="center" wrapText="1"/>
    </xf>
    <xf numFmtId="0" fontId="26" fillId="2" borderId="23" xfId="0" applyFont="1" applyFill="1" applyBorder="1" applyAlignment="1">
      <alignment horizontal="center" vertical="center" wrapText="1"/>
    </xf>
    <xf numFmtId="0" fontId="26" fillId="2" borderId="25" xfId="0" applyFont="1" applyFill="1" applyBorder="1" applyAlignment="1">
      <alignment horizontal="center" vertical="center" wrapText="1"/>
    </xf>
    <xf numFmtId="0" fontId="33" fillId="0" borderId="23" xfId="23" applyFont="1" applyBorder="1" applyAlignment="1">
      <alignment horizontal="center" vertical="center" wrapText="1"/>
    </xf>
    <xf numFmtId="0" fontId="33" fillId="0" borderId="25" xfId="23" applyFont="1" applyBorder="1" applyAlignment="1">
      <alignment horizontal="center" vertical="center" wrapText="1"/>
    </xf>
    <xf numFmtId="0" fontId="32" fillId="5" borderId="5" xfId="3" applyFont="1" applyFill="1" applyBorder="1" applyAlignment="1">
      <alignment horizontal="center" vertical="center" wrapText="1"/>
    </xf>
    <xf numFmtId="0" fontId="32" fillId="5" borderId="7" xfId="3" applyFont="1" applyFill="1" applyBorder="1" applyAlignment="1">
      <alignment horizontal="center" vertical="center" wrapText="1"/>
    </xf>
    <xf numFmtId="0" fontId="21" fillId="5" borderId="5" xfId="3" applyFont="1" applyFill="1" applyBorder="1" applyAlignment="1">
      <alignment horizontal="center" vertical="center"/>
    </xf>
    <xf numFmtId="0" fontId="21" fillId="5" borderId="6" xfId="3" applyFont="1" applyFill="1" applyBorder="1" applyAlignment="1">
      <alignment horizontal="center" vertical="center"/>
    </xf>
    <xf numFmtId="0" fontId="21" fillId="5" borderId="7" xfId="3" applyFont="1" applyFill="1" applyBorder="1" applyAlignment="1">
      <alignment horizontal="center" vertical="center"/>
    </xf>
    <xf numFmtId="0" fontId="21" fillId="0" borderId="5" xfId="3" applyFont="1" applyBorder="1" applyAlignment="1">
      <alignment horizontal="center" vertical="center" wrapText="1"/>
    </xf>
    <xf numFmtId="0" fontId="21" fillId="0" borderId="6" xfId="3" applyFont="1" applyBorder="1" applyAlignment="1">
      <alignment horizontal="center" vertical="center" wrapText="1"/>
    </xf>
    <xf numFmtId="0" fontId="21" fillId="0" borderId="7" xfId="3" applyFont="1" applyBorder="1" applyAlignment="1">
      <alignment horizontal="center" vertical="center" wrapText="1"/>
    </xf>
    <xf numFmtId="9" fontId="21" fillId="0" borderId="11" xfId="23" applyNumberFormat="1" applyFont="1" applyBorder="1" applyAlignment="1">
      <alignment horizontal="center" vertical="center"/>
    </xf>
    <xf numFmtId="9" fontId="21" fillId="0" borderId="19" xfId="23" applyNumberFormat="1" applyFont="1" applyBorder="1" applyAlignment="1">
      <alignment horizontal="center" vertical="center"/>
    </xf>
    <xf numFmtId="0" fontId="20" fillId="0" borderId="5" xfId="3" applyFont="1" applyBorder="1" applyAlignment="1">
      <alignment horizontal="justify" vertical="center" wrapText="1"/>
    </xf>
    <xf numFmtId="0" fontId="20" fillId="0" borderId="7" xfId="3" applyFont="1" applyBorder="1" applyAlignment="1">
      <alignment horizontal="justify" vertical="center" wrapText="1"/>
    </xf>
    <xf numFmtId="0" fontId="20" fillId="0" borderId="5" xfId="3" applyFont="1" applyBorder="1" applyAlignment="1">
      <alignment horizontal="justify" vertical="top" wrapText="1"/>
    </xf>
    <xf numFmtId="0" fontId="20" fillId="0" borderId="7" xfId="3" applyFont="1" applyBorder="1" applyAlignment="1">
      <alignment horizontal="justify" vertical="top" wrapText="1"/>
    </xf>
    <xf numFmtId="0" fontId="21" fillId="0" borderId="5" xfId="3" applyFont="1" applyBorder="1" applyAlignment="1">
      <alignment horizontal="left" vertical="center"/>
    </xf>
    <xf numFmtId="0" fontId="21" fillId="0" borderId="6" xfId="3" applyFont="1" applyBorder="1" applyAlignment="1">
      <alignment horizontal="left" vertical="center"/>
    </xf>
    <xf numFmtId="0" fontId="21" fillId="0" borderId="7" xfId="3" applyFont="1" applyBorder="1" applyAlignment="1">
      <alignment horizontal="left" vertical="center"/>
    </xf>
    <xf numFmtId="0" fontId="20" fillId="0" borderId="5" xfId="3" applyFont="1" applyBorder="1" applyAlignment="1">
      <alignment horizontal="center" vertical="center" wrapText="1"/>
    </xf>
    <xf numFmtId="0" fontId="20" fillId="0" borderId="7" xfId="3" applyFont="1" applyBorder="1" applyAlignment="1">
      <alignment horizontal="center" vertical="center" wrapText="1"/>
    </xf>
    <xf numFmtId="0" fontId="32" fillId="5" borderId="29" xfId="3" applyFont="1" applyFill="1" applyBorder="1" applyAlignment="1">
      <alignment horizontal="center" vertical="center" wrapText="1"/>
    </xf>
    <xf numFmtId="0" fontId="32" fillId="5" borderId="28" xfId="3" applyFont="1" applyFill="1" applyBorder="1" applyAlignment="1">
      <alignment horizontal="center" vertical="center" wrapText="1"/>
    </xf>
    <xf numFmtId="0" fontId="21" fillId="0" borderId="26" xfId="3" applyFont="1" applyBorder="1" applyAlignment="1">
      <alignment horizontal="center" vertical="center"/>
    </xf>
    <xf numFmtId="0" fontId="21" fillId="4" borderId="26" xfId="23" applyFont="1" applyFill="1" applyBorder="1" applyAlignment="1">
      <alignment horizontal="center" vertical="center"/>
    </xf>
    <xf numFmtId="0" fontId="34" fillId="0" borderId="5" xfId="3" applyFont="1" applyBorder="1" applyAlignment="1">
      <alignment horizontal="center" vertical="center" wrapText="1"/>
    </xf>
    <xf numFmtId="0" fontId="34" fillId="0" borderId="7" xfId="3" applyFont="1" applyBorder="1" applyAlignment="1">
      <alignment horizontal="center" vertical="center" wrapText="1"/>
    </xf>
    <xf numFmtId="0" fontId="20" fillId="0" borderId="6" xfId="3" applyFont="1" applyBorder="1" applyAlignment="1">
      <alignment horizontal="center" vertical="center"/>
    </xf>
    <xf numFmtId="0" fontId="32" fillId="5" borderId="23" xfId="23" applyFont="1" applyFill="1" applyBorder="1" applyAlignment="1">
      <alignment horizontal="center" vertical="center" wrapText="1"/>
    </xf>
    <xf numFmtId="0" fontId="32" fillId="5" borderId="25" xfId="23" applyFont="1" applyFill="1" applyBorder="1" applyAlignment="1">
      <alignment horizontal="center" vertical="center" wrapText="1"/>
    </xf>
    <xf numFmtId="0" fontId="20" fillId="2" borderId="23" xfId="0" applyFont="1" applyFill="1" applyBorder="1" applyAlignment="1">
      <alignment horizontal="center" vertical="center" wrapText="1"/>
    </xf>
    <xf numFmtId="0" fontId="20" fillId="2" borderId="25" xfId="0" applyFont="1" applyFill="1" applyBorder="1" applyAlignment="1">
      <alignment horizontal="center" vertical="center" wrapText="1"/>
    </xf>
    <xf numFmtId="43" fontId="20" fillId="0" borderId="22" xfId="18" applyFont="1" applyBorder="1" applyAlignment="1">
      <alignment horizontal="center"/>
    </xf>
    <xf numFmtId="0" fontId="20" fillId="0" borderId="5" xfId="23" applyFont="1" applyBorder="1" applyAlignment="1">
      <alignment horizontal="center" vertical="center" wrapText="1"/>
    </xf>
    <xf numFmtId="0" fontId="20" fillId="0" borderId="7" xfId="23" applyFont="1" applyBorder="1" applyAlignment="1">
      <alignment horizontal="center" vertical="center" wrapText="1"/>
    </xf>
    <xf numFmtId="0" fontId="21" fillId="0" borderId="26" xfId="23" applyFont="1" applyBorder="1" applyAlignment="1">
      <alignment horizontal="center" vertical="center"/>
    </xf>
    <xf numFmtId="0" fontId="26" fillId="0" borderId="5" xfId="23" applyFont="1" applyBorder="1" applyAlignment="1">
      <alignment horizontal="center" vertical="center" wrapText="1"/>
    </xf>
    <xf numFmtId="0" fontId="26" fillId="0" borderId="7" xfId="23" applyFont="1" applyBorder="1" applyAlignment="1">
      <alignment horizontal="center" vertical="center" wrapText="1"/>
    </xf>
    <xf numFmtId="0" fontId="20" fillId="4" borderId="5" xfId="23" applyFont="1" applyFill="1" applyBorder="1" applyAlignment="1">
      <alignment horizontal="center" vertical="center" wrapText="1"/>
    </xf>
    <xf numFmtId="0" fontId="20" fillId="4" borderId="7" xfId="23" applyFont="1" applyFill="1" applyBorder="1" applyAlignment="1">
      <alignment horizontal="center" vertical="center" wrapText="1"/>
    </xf>
    <xf numFmtId="0" fontId="26" fillId="0" borderId="5" xfId="3" applyFont="1" applyBorder="1" applyAlignment="1">
      <alignment horizontal="center" vertical="center" wrapText="1"/>
    </xf>
    <xf numFmtId="0" fontId="26" fillId="0" borderId="7" xfId="3" applyFont="1" applyBorder="1" applyAlignment="1">
      <alignment horizontal="center" vertical="center" wrapText="1"/>
    </xf>
    <xf numFmtId="171" fontId="32" fillId="5" borderId="23" xfId="3" applyNumberFormat="1" applyFont="1" applyFill="1" applyBorder="1" applyAlignment="1">
      <alignment horizontal="center" vertical="center"/>
    </xf>
    <xf numFmtId="171" fontId="32" fillId="5" borderId="25" xfId="3" applyNumberFormat="1" applyFont="1" applyFill="1" applyBorder="1" applyAlignment="1">
      <alignment horizontal="center" vertical="center"/>
    </xf>
    <xf numFmtId="0" fontId="33" fillId="2" borderId="43" xfId="0" applyFont="1" applyFill="1" applyBorder="1" applyAlignment="1">
      <alignment horizontal="center" vertical="center" wrapText="1"/>
    </xf>
    <xf numFmtId="0" fontId="31" fillId="0" borderId="25" xfId="23" applyFont="1" applyBorder="1" applyAlignment="1">
      <alignment horizontal="left" vertical="center" wrapText="1"/>
    </xf>
    <xf numFmtId="0" fontId="20" fillId="0" borderId="53" xfId="23" applyFont="1" applyBorder="1" applyAlignment="1">
      <alignment horizontal="center" vertical="center" wrapText="1"/>
    </xf>
    <xf numFmtId="0" fontId="20" fillId="0" borderId="56" xfId="23" applyFont="1" applyBorder="1" applyAlignment="1">
      <alignment horizontal="center" vertical="center" wrapText="1"/>
    </xf>
    <xf numFmtId="0" fontId="26" fillId="0" borderId="23" xfId="3" applyFont="1" applyBorder="1" applyAlignment="1">
      <alignment horizontal="left" vertical="center" wrapText="1"/>
    </xf>
    <xf numFmtId="0" fontId="26" fillId="0" borderId="25" xfId="3" applyFont="1" applyBorder="1" applyAlignment="1">
      <alignment horizontal="left" vertical="center" wrapText="1"/>
    </xf>
    <xf numFmtId="0" fontId="26" fillId="0" borderId="23" xfId="3" applyFont="1" applyBorder="1" applyAlignment="1">
      <alignment horizontal="center" vertical="center" wrapText="1"/>
    </xf>
    <xf numFmtId="0" fontId="26" fillId="0" borderId="25" xfId="3" applyFont="1" applyBorder="1" applyAlignment="1">
      <alignment horizontal="center" vertical="center" wrapText="1"/>
    </xf>
    <xf numFmtId="0" fontId="54" fillId="0" borderId="5" xfId="3" applyFont="1" applyBorder="1" applyAlignment="1">
      <alignment horizontal="center" vertical="center" wrapText="1"/>
    </xf>
    <xf numFmtId="0" fontId="54" fillId="0" borderId="7" xfId="3" applyFont="1" applyBorder="1" applyAlignment="1">
      <alignment horizontal="center" vertical="center"/>
    </xf>
    <xf numFmtId="171" fontId="32" fillId="5" borderId="23" xfId="3" applyNumberFormat="1" applyFont="1" applyFill="1" applyBorder="1" applyAlignment="1">
      <alignment horizontal="center" vertical="center" wrapText="1"/>
    </xf>
    <xf numFmtId="171" fontId="32" fillId="5" borderId="25" xfId="3" applyNumberFormat="1" applyFont="1" applyFill="1" applyBorder="1" applyAlignment="1">
      <alignment horizontal="center" vertical="center" wrapText="1"/>
    </xf>
    <xf numFmtId="0" fontId="26" fillId="0" borderId="23" xfId="0" applyFont="1" applyBorder="1" applyAlignment="1">
      <alignment horizontal="center" vertical="center" wrapText="1"/>
    </xf>
    <xf numFmtId="0" fontId="26" fillId="0" borderId="25" xfId="0" applyFont="1" applyBorder="1" applyAlignment="1">
      <alignment horizontal="center" vertical="center" wrapText="1"/>
    </xf>
    <xf numFmtId="0" fontId="20" fillId="4" borderId="23" xfId="23" applyFont="1" applyFill="1" applyBorder="1" applyAlignment="1">
      <alignment horizontal="center" vertical="center" wrapText="1"/>
    </xf>
    <xf numFmtId="0" fontId="20" fillId="4" borderId="25" xfId="23" applyFont="1" applyFill="1" applyBorder="1" applyAlignment="1">
      <alignment horizontal="center" vertical="center" wrapText="1"/>
    </xf>
    <xf numFmtId="0" fontId="33" fillId="0" borderId="23" xfId="3" applyFont="1" applyBorder="1" applyAlignment="1">
      <alignment horizontal="left" vertical="center" wrapText="1"/>
    </xf>
    <xf numFmtId="0" fontId="31" fillId="0" borderId="25" xfId="3" applyFont="1" applyBorder="1" applyAlignment="1">
      <alignment horizontal="left" vertical="center" wrapText="1"/>
    </xf>
    <xf numFmtId="0" fontId="14" fillId="0" borderId="22" xfId="3" applyFont="1" applyBorder="1" applyAlignment="1">
      <alignment horizontal="center" vertical="center" wrapText="1"/>
    </xf>
    <xf numFmtId="0" fontId="14" fillId="0" borderId="22" xfId="3" applyFont="1" applyBorder="1" applyAlignment="1">
      <alignment horizontal="center" vertical="center"/>
    </xf>
    <xf numFmtId="0" fontId="14" fillId="0" borderId="29" xfId="3" applyFont="1" applyBorder="1" applyAlignment="1">
      <alignment horizontal="center" vertical="center"/>
    </xf>
    <xf numFmtId="0" fontId="14" fillId="0" borderId="27" xfId="3" applyFont="1" applyBorder="1" applyAlignment="1">
      <alignment horizontal="center" vertical="center"/>
    </xf>
    <xf numFmtId="0" fontId="14" fillId="0" borderId="28" xfId="3" applyFont="1" applyBorder="1" applyAlignment="1">
      <alignment horizontal="center" vertical="center"/>
    </xf>
    <xf numFmtId="0" fontId="13" fillId="5" borderId="2" xfId="2" applyFont="1" applyFill="1" applyBorder="1" applyAlignment="1">
      <alignment horizontal="center" vertical="center" wrapText="1"/>
    </xf>
    <xf numFmtId="0" fontId="13" fillId="5" borderId="8" xfId="2" applyFont="1" applyFill="1" applyBorder="1" applyAlignment="1">
      <alignment horizontal="center" vertical="center" wrapText="1"/>
    </xf>
    <xf numFmtId="0" fontId="13" fillId="5" borderId="11" xfId="2" applyFont="1" applyFill="1" applyBorder="1" applyAlignment="1">
      <alignment horizontal="center" vertical="center" wrapText="1"/>
    </xf>
    <xf numFmtId="0" fontId="13" fillId="0" borderId="49" xfId="2" applyFont="1" applyBorder="1" applyAlignment="1">
      <alignment horizontal="center" vertical="center" wrapText="1"/>
    </xf>
    <xf numFmtId="0" fontId="13" fillId="0" borderId="46" xfId="2" applyFont="1" applyBorder="1" applyAlignment="1">
      <alignment horizontal="center" vertical="center" wrapText="1"/>
    </xf>
    <xf numFmtId="0" fontId="13" fillId="0" borderId="73" xfId="2" applyFont="1" applyBorder="1" applyAlignment="1">
      <alignment horizontal="center" vertical="center" wrapText="1"/>
    </xf>
    <xf numFmtId="1" fontId="13" fillId="0" borderId="29" xfId="2" applyNumberFormat="1" applyFont="1" applyBorder="1" applyAlignment="1">
      <alignment horizontal="center" vertical="center" wrapText="1"/>
    </xf>
    <xf numFmtId="1" fontId="13" fillId="0" borderId="27" xfId="2" applyNumberFormat="1" applyFont="1" applyBorder="1" applyAlignment="1">
      <alignment horizontal="center" vertical="center" wrapText="1"/>
    </xf>
    <xf numFmtId="1" fontId="13" fillId="0" borderId="28" xfId="2" applyNumberFormat="1" applyFont="1" applyBorder="1" applyAlignment="1">
      <alignment horizontal="center" vertical="center" wrapText="1"/>
    </xf>
    <xf numFmtId="0" fontId="8" fillId="5" borderId="26" xfId="3" applyFont="1" applyFill="1" applyBorder="1" applyAlignment="1">
      <alignment horizontal="center" vertical="center"/>
    </xf>
    <xf numFmtId="0" fontId="14" fillId="0" borderId="5" xfId="23" applyFont="1" applyBorder="1" applyAlignment="1">
      <alignment horizontal="center" vertical="center" wrapText="1"/>
    </xf>
    <xf numFmtId="0" fontId="14" fillId="0" borderId="6" xfId="23" applyFont="1" applyBorder="1" applyAlignment="1">
      <alignment horizontal="center" vertical="center" wrapText="1"/>
    </xf>
    <xf numFmtId="0" fontId="14" fillId="0" borderId="7" xfId="23" applyFont="1" applyBorder="1" applyAlignment="1">
      <alignment horizontal="center" vertical="center" wrapText="1"/>
    </xf>
    <xf numFmtId="0" fontId="13" fillId="5" borderId="29" xfId="3" applyFont="1" applyFill="1" applyBorder="1" applyAlignment="1">
      <alignment horizontal="center" vertical="center" wrapText="1"/>
    </xf>
    <xf numFmtId="0" fontId="13" fillId="5" borderId="28" xfId="3" applyFont="1" applyFill="1" applyBorder="1" applyAlignment="1">
      <alignment horizontal="center" vertical="center" wrapText="1"/>
    </xf>
    <xf numFmtId="0" fontId="8" fillId="5" borderId="5" xfId="3" applyFont="1" applyFill="1" applyBorder="1" applyAlignment="1">
      <alignment horizontal="center" vertical="center" wrapText="1"/>
    </xf>
    <xf numFmtId="0" fontId="8" fillId="5" borderId="6" xfId="3" applyFont="1" applyFill="1" applyBorder="1" applyAlignment="1">
      <alignment horizontal="center" vertical="center" wrapText="1"/>
    </xf>
    <xf numFmtId="0" fontId="8" fillId="5" borderId="7" xfId="3" applyFont="1" applyFill="1" applyBorder="1" applyAlignment="1">
      <alignment horizontal="center" vertical="center" wrapText="1"/>
    </xf>
    <xf numFmtId="0" fontId="8" fillId="0" borderId="5" xfId="23" applyFont="1" applyBorder="1" applyAlignment="1">
      <alignment horizontal="center" vertical="center"/>
    </xf>
    <xf numFmtId="0" fontId="8" fillId="0" borderId="6" xfId="23" applyFont="1" applyBorder="1" applyAlignment="1">
      <alignment horizontal="center" vertical="center"/>
    </xf>
    <xf numFmtId="0" fontId="8" fillId="0" borderId="7" xfId="23" applyFont="1" applyBorder="1" applyAlignment="1">
      <alignment horizontal="center" vertical="center"/>
    </xf>
    <xf numFmtId="0" fontId="13" fillId="5" borderId="5" xfId="3" applyFont="1" applyFill="1" applyBorder="1" applyAlignment="1">
      <alignment horizontal="center" vertical="center" wrapText="1"/>
    </xf>
    <xf numFmtId="0" fontId="13" fillId="5" borderId="7" xfId="3" applyFont="1" applyFill="1" applyBorder="1" applyAlignment="1">
      <alignment horizontal="center" vertical="center" wrapText="1"/>
    </xf>
    <xf numFmtId="0" fontId="14" fillId="4" borderId="5" xfId="23" applyFont="1" applyFill="1" applyBorder="1" applyAlignment="1">
      <alignment horizontal="center" vertical="center" wrapText="1"/>
    </xf>
    <xf numFmtId="0" fontId="14" fillId="4" borderId="7" xfId="23" applyFont="1" applyFill="1" applyBorder="1" applyAlignment="1">
      <alignment horizontal="center" vertical="center" wrapText="1"/>
    </xf>
    <xf numFmtId="0" fontId="14" fillId="0" borderId="5" xfId="3" applyFont="1" applyBorder="1" applyAlignment="1">
      <alignment horizontal="center" vertical="center" wrapText="1"/>
    </xf>
    <xf numFmtId="0" fontId="14" fillId="0" borderId="7" xfId="3" applyFont="1" applyBorder="1" applyAlignment="1">
      <alignment horizontal="center" vertical="center"/>
    </xf>
    <xf numFmtId="0" fontId="12" fillId="0" borderId="5" xfId="3" applyFont="1" applyBorder="1" applyAlignment="1">
      <alignment horizontal="center" vertical="center" wrapText="1"/>
    </xf>
    <xf numFmtId="0" fontId="12" fillId="0" borderId="7" xfId="3" applyFont="1" applyBorder="1" applyAlignment="1">
      <alignment horizontal="center" vertical="center" wrapText="1"/>
    </xf>
    <xf numFmtId="0" fontId="14" fillId="0" borderId="5" xfId="3" applyFont="1" applyBorder="1" applyAlignment="1">
      <alignment horizontal="center" vertical="center"/>
    </xf>
    <xf numFmtId="0" fontId="14" fillId="0" borderId="6" xfId="3" applyFont="1" applyBorder="1" applyAlignment="1">
      <alignment horizontal="center" vertical="center"/>
    </xf>
    <xf numFmtId="0" fontId="29" fillId="0" borderId="32" xfId="3" applyFont="1" applyBorder="1" applyAlignment="1">
      <alignment horizontal="center" vertical="center"/>
    </xf>
    <xf numFmtId="0" fontId="14" fillId="0" borderId="7" xfId="3" applyFont="1" applyBorder="1" applyAlignment="1">
      <alignment horizontal="center" vertical="center" wrapText="1"/>
    </xf>
    <xf numFmtId="0" fontId="14" fillId="4" borderId="6" xfId="23" applyFont="1" applyFill="1" applyBorder="1" applyAlignment="1">
      <alignment horizontal="center" vertical="center" wrapText="1"/>
    </xf>
    <xf numFmtId="0" fontId="14" fillId="0" borderId="5" xfId="3" applyFont="1" applyBorder="1" applyAlignment="1">
      <alignment horizontal="left" vertical="center" wrapText="1"/>
    </xf>
    <xf numFmtId="0" fontId="14" fillId="0" borderId="7" xfId="3" applyFont="1" applyBorder="1" applyAlignment="1">
      <alignment horizontal="left" vertical="center" wrapText="1"/>
    </xf>
    <xf numFmtId="169" fontId="14" fillId="0" borderId="60" xfId="5" applyNumberFormat="1" applyFont="1" applyBorder="1" applyAlignment="1">
      <alignment horizontal="center" vertical="center"/>
    </xf>
    <xf numFmtId="169" fontId="14" fillId="0" borderId="48" xfId="5" applyNumberFormat="1" applyFont="1" applyBorder="1" applyAlignment="1">
      <alignment horizontal="center" vertical="center"/>
    </xf>
    <xf numFmtId="0" fontId="13" fillId="5" borderId="54" xfId="2" applyFont="1" applyFill="1" applyBorder="1" applyAlignment="1">
      <alignment horizontal="center" vertical="center" wrapText="1"/>
    </xf>
    <xf numFmtId="0" fontId="13" fillId="5" borderId="12" xfId="2" applyFont="1" applyFill="1" applyBorder="1" applyAlignment="1">
      <alignment horizontal="center" vertical="center" wrapText="1"/>
    </xf>
    <xf numFmtId="0" fontId="13" fillId="5" borderId="9" xfId="2" applyFont="1" applyFill="1" applyBorder="1" applyAlignment="1">
      <alignment horizontal="center" vertical="center" wrapText="1"/>
    </xf>
    <xf numFmtId="0" fontId="13" fillId="5" borderId="13" xfId="2" applyFont="1" applyFill="1" applyBorder="1" applyAlignment="1">
      <alignment horizontal="center" vertical="center" wrapText="1"/>
    </xf>
    <xf numFmtId="0" fontId="13" fillId="5" borderId="51" xfId="2" applyFont="1" applyFill="1" applyBorder="1" applyAlignment="1">
      <alignment horizontal="center" vertical="center" wrapText="1"/>
    </xf>
    <xf numFmtId="0" fontId="13" fillId="0" borderId="60" xfId="2" applyFont="1" applyBorder="1" applyAlignment="1">
      <alignment horizontal="center" vertical="center" wrapText="1"/>
    </xf>
    <xf numFmtId="0" fontId="13" fillId="0" borderId="48" xfId="2" applyFont="1" applyBorder="1" applyAlignment="1">
      <alignment horizontal="center" vertical="center" wrapText="1"/>
    </xf>
    <xf numFmtId="0" fontId="13" fillId="5" borderId="37" xfId="2" applyFont="1" applyFill="1" applyBorder="1" applyAlignment="1">
      <alignment horizontal="center" vertical="center" wrapText="1"/>
    </xf>
    <xf numFmtId="0" fontId="13" fillId="5" borderId="38" xfId="2" applyFont="1" applyFill="1" applyBorder="1" applyAlignment="1">
      <alignment horizontal="center" vertical="center" wrapText="1"/>
    </xf>
    <xf numFmtId="0" fontId="13" fillId="5" borderId="39" xfId="2" applyFont="1" applyFill="1" applyBorder="1" applyAlignment="1">
      <alignment horizontal="center" vertical="center" wrapText="1"/>
    </xf>
    <xf numFmtId="0" fontId="13" fillId="0" borderId="10" xfId="2" applyFont="1" applyBorder="1" applyAlignment="1">
      <alignment horizontal="center" vertical="center" wrapText="1"/>
    </xf>
    <xf numFmtId="0" fontId="13" fillId="0" borderId="24" xfId="2" applyFont="1" applyBorder="1" applyAlignment="1">
      <alignment horizontal="center" vertical="center" wrapText="1"/>
    </xf>
    <xf numFmtId="169" fontId="14" fillId="0" borderId="66" xfId="5" applyNumberFormat="1" applyFont="1" applyBorder="1" applyAlignment="1">
      <alignment horizontal="center" vertical="center"/>
    </xf>
    <xf numFmtId="169" fontId="14" fillId="0" borderId="40" xfId="5" applyNumberFormat="1" applyFont="1" applyBorder="1" applyAlignment="1">
      <alignment horizontal="center" vertical="center"/>
    </xf>
    <xf numFmtId="169" fontId="14" fillId="0" borderId="33" xfId="5" applyNumberFormat="1" applyFont="1" applyBorder="1" applyAlignment="1">
      <alignment horizontal="center" vertical="center"/>
    </xf>
    <xf numFmtId="169" fontId="14" fillId="0" borderId="47" xfId="5" applyNumberFormat="1" applyFont="1" applyBorder="1" applyAlignment="1">
      <alignment horizontal="center" vertical="center"/>
    </xf>
    <xf numFmtId="175" fontId="14" fillId="0" borderId="60" xfId="18" applyNumberFormat="1" applyFont="1" applyFill="1" applyBorder="1" applyAlignment="1">
      <alignment horizontal="center" vertical="center"/>
    </xf>
    <xf numFmtId="175" fontId="14" fillId="0" borderId="48" xfId="18" applyNumberFormat="1" applyFont="1" applyFill="1" applyBorder="1" applyAlignment="1">
      <alignment horizontal="center" vertical="center"/>
    </xf>
    <xf numFmtId="0" fontId="13" fillId="0" borderId="1" xfId="0" applyFont="1" applyBorder="1" applyAlignment="1">
      <alignment horizontal="center" vertical="center" wrapText="1"/>
    </xf>
    <xf numFmtId="1" fontId="7" fillId="0" borderId="5" xfId="3" applyNumberFormat="1" applyFont="1" applyBorder="1" applyAlignment="1">
      <alignment horizontal="center" vertical="center"/>
    </xf>
    <xf numFmtId="1" fontId="7" fillId="0" borderId="7" xfId="3" applyNumberFormat="1" applyFont="1" applyBorder="1" applyAlignment="1">
      <alignment horizontal="center" vertical="center"/>
    </xf>
    <xf numFmtId="0" fontId="13" fillId="3" borderId="26" xfId="2" applyFont="1" applyFill="1" applyBorder="1" applyAlignment="1">
      <alignment horizontal="left" vertical="center" wrapText="1"/>
    </xf>
    <xf numFmtId="0" fontId="13" fillId="3" borderId="5" xfId="2" applyFont="1" applyFill="1" applyBorder="1" applyAlignment="1">
      <alignment horizontal="center" vertical="center" wrapText="1"/>
    </xf>
    <xf numFmtId="0" fontId="13" fillId="3" borderId="6" xfId="2" applyFont="1" applyFill="1" applyBorder="1" applyAlignment="1">
      <alignment horizontal="center" vertical="center" wrapText="1"/>
    </xf>
    <xf numFmtId="0" fontId="13" fillId="3" borderId="7" xfId="2" applyFont="1" applyFill="1" applyBorder="1" applyAlignment="1">
      <alignment horizontal="center" vertical="center" wrapText="1"/>
    </xf>
    <xf numFmtId="0" fontId="13" fillId="3" borderId="5" xfId="2" applyFont="1" applyFill="1" applyBorder="1" applyAlignment="1">
      <alignment horizontal="center" vertical="center"/>
    </xf>
    <xf numFmtId="0" fontId="13" fillId="3" borderId="6" xfId="2" applyFont="1" applyFill="1" applyBorder="1" applyAlignment="1">
      <alignment horizontal="center" vertical="center"/>
    </xf>
    <xf numFmtId="0" fontId="13" fillId="3" borderId="7" xfId="2" applyFont="1" applyFill="1" applyBorder="1" applyAlignment="1">
      <alignment horizontal="center" vertical="center"/>
    </xf>
    <xf numFmtId="0" fontId="13" fillId="5" borderId="60" xfId="2" applyFont="1" applyFill="1" applyBorder="1" applyAlignment="1">
      <alignment horizontal="center" vertical="center" wrapText="1"/>
    </xf>
    <xf numFmtId="0" fontId="13" fillId="5" borderId="61" xfId="2" applyFont="1" applyFill="1" applyBorder="1" applyAlignment="1">
      <alignment horizontal="center" vertical="center" wrapText="1"/>
    </xf>
    <xf numFmtId="0" fontId="13" fillId="3" borderId="26" xfId="2" applyFont="1" applyFill="1" applyBorder="1" applyAlignment="1">
      <alignment horizontal="center" vertical="center" wrapText="1"/>
    </xf>
    <xf numFmtId="0" fontId="13" fillId="5" borderId="22" xfId="2" applyFont="1" applyFill="1" applyBorder="1" applyAlignment="1">
      <alignment horizontal="center" vertical="center" wrapText="1"/>
    </xf>
    <xf numFmtId="175" fontId="14" fillId="0" borderId="60" xfId="18" applyNumberFormat="1" applyFont="1" applyBorder="1" applyAlignment="1">
      <alignment horizontal="center" vertical="center"/>
    </xf>
    <xf numFmtId="175" fontId="14" fillId="0" borderId="48" xfId="18" applyNumberFormat="1" applyFont="1" applyBorder="1" applyAlignment="1">
      <alignment horizontal="center" vertical="center"/>
    </xf>
    <xf numFmtId="0" fontId="13" fillId="5" borderId="50" xfId="2" applyFont="1" applyFill="1" applyBorder="1" applyAlignment="1">
      <alignment horizontal="center" vertical="center" wrapText="1"/>
    </xf>
    <xf numFmtId="0" fontId="13" fillId="5" borderId="36" xfId="2" applyFont="1" applyFill="1" applyBorder="1" applyAlignment="1">
      <alignment horizontal="center" vertical="center" wrapText="1"/>
    </xf>
    <xf numFmtId="0" fontId="40" fillId="0" borderId="2" xfId="2" applyFont="1" applyBorder="1" applyAlignment="1">
      <alignment horizontal="center" vertical="center" wrapText="1"/>
    </xf>
    <xf numFmtId="0" fontId="40" fillId="0" borderId="18" xfId="2" applyFont="1" applyBorder="1" applyAlignment="1">
      <alignment horizontal="center" vertical="center" wrapText="1"/>
    </xf>
    <xf numFmtId="0" fontId="40" fillId="0" borderId="8" xfId="2" applyFont="1" applyBorder="1" applyAlignment="1">
      <alignment horizontal="center" vertical="center" wrapText="1"/>
    </xf>
    <xf numFmtId="0" fontId="40" fillId="0" borderId="1" xfId="2" applyFont="1" applyAlignment="1">
      <alignment horizontal="center" vertical="center" wrapText="1"/>
    </xf>
    <xf numFmtId="0" fontId="40" fillId="0" borderId="11" xfId="2" applyFont="1" applyBorder="1" applyAlignment="1">
      <alignment horizontal="center" vertical="center" wrapText="1"/>
    </xf>
    <xf numFmtId="0" fontId="40" fillId="0" borderId="20" xfId="2" applyFont="1" applyBorder="1" applyAlignment="1">
      <alignment horizontal="center" vertical="center" wrapText="1"/>
    </xf>
    <xf numFmtId="0" fontId="40" fillId="5" borderId="29" xfId="2" applyFont="1" applyFill="1" applyBorder="1" applyAlignment="1">
      <alignment horizontal="center" vertical="center" wrapText="1"/>
    </xf>
    <xf numFmtId="0" fontId="40" fillId="5" borderId="27" xfId="2" applyFont="1" applyFill="1" applyBorder="1" applyAlignment="1">
      <alignment horizontal="center" vertical="center" wrapText="1"/>
    </xf>
    <xf numFmtId="0" fontId="40" fillId="5" borderId="28" xfId="2" applyFont="1" applyFill="1" applyBorder="1" applyAlignment="1">
      <alignment horizontal="center" vertical="center" wrapText="1"/>
    </xf>
    <xf numFmtId="0" fontId="36" fillId="0" borderId="5" xfId="0" applyFont="1" applyBorder="1" applyAlignment="1">
      <alignment horizontal="center" vertical="center" wrapText="1"/>
    </xf>
    <xf numFmtId="0" fontId="36" fillId="0" borderId="7" xfId="0" applyFont="1" applyBorder="1" applyAlignment="1">
      <alignment horizontal="center" vertical="center" wrapText="1"/>
    </xf>
    <xf numFmtId="0" fontId="13" fillId="3" borderId="5" xfId="3" applyFont="1" applyFill="1" applyBorder="1" applyAlignment="1">
      <alignment horizontal="center" vertical="center" wrapText="1"/>
    </xf>
    <xf numFmtId="0" fontId="13" fillId="3" borderId="6" xfId="3" applyFont="1" applyFill="1" applyBorder="1" applyAlignment="1">
      <alignment horizontal="center" vertical="center" wrapText="1"/>
    </xf>
    <xf numFmtId="0" fontId="13" fillId="3" borderId="7" xfId="3" applyFont="1" applyFill="1" applyBorder="1" applyAlignment="1">
      <alignment horizontal="center" vertical="center" wrapText="1"/>
    </xf>
    <xf numFmtId="0" fontId="13" fillId="5" borderId="6" xfId="3" applyFont="1" applyFill="1" applyBorder="1" applyAlignment="1">
      <alignment horizontal="center" vertical="center" wrapText="1"/>
    </xf>
    <xf numFmtId="0" fontId="20" fillId="5" borderId="6" xfId="3" applyFont="1" applyFill="1" applyBorder="1" applyAlignment="1">
      <alignment horizontal="center" vertical="center" wrapText="1"/>
    </xf>
    <xf numFmtId="0" fontId="20" fillId="5" borderId="7" xfId="3" applyFont="1" applyFill="1" applyBorder="1" applyAlignment="1">
      <alignment horizontal="center" vertical="center" wrapText="1"/>
    </xf>
    <xf numFmtId="0" fontId="13" fillId="5" borderId="11" xfId="3" applyFont="1" applyFill="1" applyBorder="1" applyAlignment="1">
      <alignment horizontal="center" vertical="center" wrapText="1"/>
    </xf>
    <xf numFmtId="0" fontId="13" fillId="5" borderId="19" xfId="3" applyFont="1" applyFill="1" applyBorder="1" applyAlignment="1">
      <alignment horizontal="center" vertical="center" wrapText="1"/>
    </xf>
    <xf numFmtId="0" fontId="32" fillId="5" borderId="27" xfId="3" applyFont="1" applyFill="1" applyBorder="1" applyAlignment="1">
      <alignment horizontal="center" vertical="center" wrapText="1"/>
    </xf>
    <xf numFmtId="0" fontId="32" fillId="5" borderId="26" xfId="3" applyFont="1" applyFill="1" applyBorder="1" applyAlignment="1">
      <alignment horizontal="center" vertical="center" wrapText="1"/>
    </xf>
    <xf numFmtId="0" fontId="13" fillId="3" borderId="11" xfId="3" applyFont="1" applyFill="1" applyBorder="1" applyAlignment="1">
      <alignment horizontal="center" vertical="center" wrapText="1"/>
    </xf>
    <xf numFmtId="0" fontId="13" fillId="3" borderId="20" xfId="3" applyFont="1" applyFill="1" applyBorder="1" applyAlignment="1">
      <alignment horizontal="center" vertical="center" wrapText="1"/>
    </xf>
    <xf numFmtId="0" fontId="13" fillId="3" borderId="19" xfId="3" applyFont="1" applyFill="1" applyBorder="1" applyAlignment="1">
      <alignment horizontal="center" vertical="center" wrapText="1"/>
    </xf>
    <xf numFmtId="0" fontId="36" fillId="10" borderId="2" xfId="2" applyFont="1" applyFill="1" applyBorder="1" applyAlignment="1">
      <alignment horizontal="center" vertical="center" wrapText="1"/>
    </xf>
    <xf numFmtId="0" fontId="36" fillId="10" borderId="18" xfId="2" applyFont="1" applyFill="1" applyBorder="1" applyAlignment="1">
      <alignment horizontal="center" vertical="center" wrapText="1"/>
    </xf>
    <xf numFmtId="0" fontId="36" fillId="10" borderId="17" xfId="2" applyFont="1" applyFill="1" applyBorder="1" applyAlignment="1">
      <alignment horizontal="center" vertical="center" wrapText="1"/>
    </xf>
    <xf numFmtId="0" fontId="36" fillId="10" borderId="8" xfId="2" applyFont="1" applyFill="1" applyBorder="1" applyAlignment="1">
      <alignment horizontal="center" vertical="center" wrapText="1"/>
    </xf>
    <xf numFmtId="0" fontId="36" fillId="10" borderId="1" xfId="2" applyFont="1" applyFill="1" applyAlignment="1">
      <alignment horizontal="center" vertical="center" wrapText="1"/>
    </xf>
    <xf numFmtId="0" fontId="36" fillId="10" borderId="16" xfId="2" applyFont="1" applyFill="1" applyBorder="1" applyAlignment="1">
      <alignment horizontal="center" vertical="center" wrapText="1"/>
    </xf>
    <xf numFmtId="0" fontId="36" fillId="10" borderId="11" xfId="2" applyFont="1" applyFill="1" applyBorder="1" applyAlignment="1">
      <alignment horizontal="center" vertical="center" wrapText="1"/>
    </xf>
    <xf numFmtId="0" fontId="36" fillId="10" borderId="20" xfId="2" applyFont="1" applyFill="1" applyBorder="1" applyAlignment="1">
      <alignment horizontal="center" vertical="center" wrapText="1"/>
    </xf>
    <xf numFmtId="0" fontId="36" fillId="10" borderId="19" xfId="2" applyFont="1" applyFill="1" applyBorder="1" applyAlignment="1">
      <alignment horizontal="center" vertical="center" wrapText="1"/>
    </xf>
    <xf numFmtId="0" fontId="13" fillId="5" borderId="5" xfId="2" applyFont="1" applyFill="1" applyBorder="1" applyAlignment="1">
      <alignment horizontal="left" vertical="center" wrapText="1"/>
    </xf>
    <xf numFmtId="0" fontId="13" fillId="5" borderId="7" xfId="2" applyFont="1" applyFill="1" applyBorder="1" applyAlignment="1">
      <alignment horizontal="left" vertical="center" wrapText="1"/>
    </xf>
    <xf numFmtId="0" fontId="12" fillId="0" borderId="26" xfId="0" applyFont="1" applyBorder="1" applyAlignment="1">
      <alignment horizontal="left" vertical="center" wrapText="1"/>
    </xf>
    <xf numFmtId="1" fontId="40" fillId="0" borderId="29" xfId="18" applyNumberFormat="1" applyFont="1" applyBorder="1" applyAlignment="1">
      <alignment horizontal="center" vertical="center" wrapText="1"/>
    </xf>
    <xf numFmtId="1" fontId="40" fillId="0" borderId="27" xfId="18" applyNumberFormat="1" applyFont="1" applyBorder="1" applyAlignment="1">
      <alignment horizontal="center" vertical="center" wrapText="1"/>
    </xf>
    <xf numFmtId="1" fontId="40" fillId="0" borderId="28" xfId="18" applyNumberFormat="1" applyFont="1" applyBorder="1" applyAlignment="1">
      <alignment horizontal="center" vertical="center" wrapText="1"/>
    </xf>
    <xf numFmtId="0" fontId="32" fillId="5" borderId="17" xfId="3" applyFont="1" applyFill="1" applyBorder="1" applyAlignment="1">
      <alignment horizontal="center" vertical="center" wrapText="1"/>
    </xf>
    <xf numFmtId="0" fontId="32" fillId="5" borderId="1" xfId="3" applyFont="1" applyFill="1" applyAlignment="1">
      <alignment horizontal="center" vertical="center" wrapText="1"/>
    </xf>
    <xf numFmtId="0" fontId="32" fillId="5" borderId="20" xfId="3" applyFont="1" applyFill="1" applyBorder="1" applyAlignment="1">
      <alignment horizontal="center" vertical="center" wrapText="1"/>
    </xf>
    <xf numFmtId="1" fontId="7" fillId="0" borderId="6" xfId="3" applyNumberFormat="1" applyFont="1" applyBorder="1" applyAlignment="1">
      <alignment horizontal="center" vertical="center"/>
    </xf>
    <xf numFmtId="0" fontId="43" fillId="5" borderId="9" xfId="19" applyFont="1" applyFill="1" applyBorder="1" applyAlignment="1">
      <alignment horizontal="center" vertical="center" wrapText="1"/>
    </xf>
    <xf numFmtId="0" fontId="43" fillId="5" borderId="13" xfId="19" applyFont="1" applyFill="1" applyBorder="1" applyAlignment="1">
      <alignment horizontal="center" vertical="center" wrapText="1"/>
    </xf>
    <xf numFmtId="0" fontId="25" fillId="11" borderId="54" xfId="14" quotePrefix="1" applyNumberFormat="1" applyFill="1" applyBorder="1" applyAlignment="1">
      <alignment horizontal="center" vertical="center" wrapText="1"/>
    </xf>
    <xf numFmtId="0" fontId="25" fillId="11" borderId="12" xfId="14" quotePrefix="1" applyNumberFormat="1" applyFill="1" applyBorder="1" applyAlignment="1">
      <alignment horizontal="center" vertical="center" wrapText="1"/>
    </xf>
    <xf numFmtId="0" fontId="25" fillId="11" borderId="9" xfId="14" quotePrefix="1" applyNumberFormat="1" applyFill="1" applyBorder="1" applyAlignment="1">
      <alignment horizontal="center" vertical="center" wrapText="1"/>
    </xf>
    <xf numFmtId="0" fontId="25" fillId="11" borderId="13" xfId="14" quotePrefix="1" applyNumberFormat="1" applyFill="1" applyBorder="1" applyAlignment="1">
      <alignment horizontal="center" vertical="center" wrapText="1"/>
    </xf>
    <xf numFmtId="0" fontId="25" fillId="11" borderId="9" xfId="14" applyNumberFormat="1" applyFill="1" applyBorder="1" applyAlignment="1">
      <alignment horizontal="center" vertical="center" wrapText="1"/>
    </xf>
    <xf numFmtId="0" fontId="25" fillId="11" borderId="13" xfId="14" applyNumberFormat="1" applyFill="1" applyBorder="1" applyAlignment="1">
      <alignment horizontal="center" vertical="center" wrapText="1"/>
    </xf>
    <xf numFmtId="0" fontId="25" fillId="3" borderId="9" xfId="12" quotePrefix="1" applyNumberFormat="1" applyFont="1" applyFill="1" applyBorder="1" applyAlignment="1">
      <alignment horizontal="center" vertical="center" wrapText="1"/>
    </xf>
    <xf numFmtId="0" fontId="25" fillId="3" borderId="13" xfId="12" quotePrefix="1" applyNumberFormat="1" applyFont="1" applyFill="1" applyBorder="1" applyAlignment="1">
      <alignment horizontal="center" vertical="center" wrapText="1"/>
    </xf>
    <xf numFmtId="0" fontId="43" fillId="5" borderId="37" xfId="19" applyFont="1" applyFill="1" applyBorder="1" applyAlignment="1">
      <alignment horizontal="center" vertical="center"/>
    </xf>
    <xf numFmtId="0" fontId="43" fillId="5" borderId="38" xfId="19" applyFont="1" applyFill="1" applyBorder="1" applyAlignment="1">
      <alignment horizontal="center" vertical="center"/>
    </xf>
    <xf numFmtId="0" fontId="43" fillId="5" borderId="55" xfId="19" applyFont="1" applyFill="1" applyBorder="1" applyAlignment="1">
      <alignment horizontal="center" vertical="center"/>
    </xf>
    <xf numFmtId="0" fontId="43" fillId="5" borderId="58" xfId="19" applyFont="1" applyFill="1" applyBorder="1" applyAlignment="1">
      <alignment horizontal="center" vertical="center"/>
    </xf>
    <xf numFmtId="0" fontId="43" fillId="0" borderId="1" xfId="19" applyFont="1" applyAlignment="1">
      <alignment horizontal="center" vertical="center" wrapText="1"/>
    </xf>
    <xf numFmtId="0" fontId="4" fillId="10" borderId="1" xfId="19" applyFill="1" applyAlignment="1">
      <alignment horizontal="center"/>
    </xf>
    <xf numFmtId="0" fontId="43" fillId="5" borderId="33" xfId="19" applyFont="1" applyFill="1" applyBorder="1" applyAlignment="1">
      <alignment horizontal="center" vertical="center" wrapText="1"/>
    </xf>
    <xf numFmtId="0" fontId="43" fillId="5" borderId="59" xfId="19" applyFont="1" applyFill="1" applyBorder="1" applyAlignment="1">
      <alignment horizontal="center" vertical="center" wrapText="1"/>
    </xf>
    <xf numFmtId="0" fontId="39" fillId="3" borderId="10" xfId="19" applyFont="1" applyFill="1" applyBorder="1" applyAlignment="1">
      <alignment horizontal="center" vertical="center" wrapText="1"/>
    </xf>
    <xf numFmtId="0" fontId="39" fillId="3" borderId="14" xfId="19" applyFont="1" applyFill="1" applyBorder="1" applyAlignment="1">
      <alignment horizontal="center" vertical="center" wrapText="1"/>
    </xf>
    <xf numFmtId="0" fontId="12" fillId="0" borderId="1" xfId="2" applyFont="1" applyAlignment="1">
      <alignment horizontal="center" vertical="center" wrapText="1"/>
    </xf>
    <xf numFmtId="0" fontId="12" fillId="0" borderId="20" xfId="2" applyFont="1" applyBorder="1" applyAlignment="1">
      <alignment horizontal="center" vertical="center" wrapText="1"/>
    </xf>
    <xf numFmtId="0" fontId="13" fillId="10" borderId="11" xfId="2" applyFont="1" applyFill="1" applyBorder="1" applyAlignment="1">
      <alignment horizontal="center" vertical="center"/>
    </xf>
    <xf numFmtId="0" fontId="13" fillId="10" borderId="20" xfId="2" applyFont="1" applyFill="1" applyBorder="1" applyAlignment="1">
      <alignment horizontal="center" vertical="center"/>
    </xf>
    <xf numFmtId="0" fontId="13" fillId="10" borderId="19" xfId="2" applyFont="1" applyFill="1" applyBorder="1" applyAlignment="1">
      <alignment horizontal="center" vertical="center"/>
    </xf>
    <xf numFmtId="0" fontId="13" fillId="10" borderId="29" xfId="2" applyFont="1" applyFill="1" applyBorder="1" applyAlignment="1">
      <alignment horizontal="center" vertical="center"/>
    </xf>
    <xf numFmtId="0" fontId="13" fillId="10" borderId="27" xfId="2" applyFont="1" applyFill="1" applyBorder="1" applyAlignment="1">
      <alignment horizontal="center" vertical="center"/>
    </xf>
    <xf numFmtId="0" fontId="12" fillId="0" borderId="5" xfId="0" applyFont="1" applyBorder="1" applyAlignment="1">
      <alignment horizontal="center" vertical="center"/>
    </xf>
    <xf numFmtId="0" fontId="12" fillId="0" borderId="7" xfId="0" applyFont="1" applyBorder="1" applyAlignment="1">
      <alignment horizontal="center" vertical="center"/>
    </xf>
    <xf numFmtId="0" fontId="13" fillId="0" borderId="5" xfId="0" applyFont="1" applyBorder="1" applyAlignment="1">
      <alignment horizontal="center" vertical="center"/>
    </xf>
    <xf numFmtId="0" fontId="13" fillId="0" borderId="7" xfId="0" applyFont="1" applyBorder="1" applyAlignment="1">
      <alignment horizontal="center" vertical="center"/>
    </xf>
    <xf numFmtId="0" fontId="13" fillId="3" borderId="2" xfId="0" applyFont="1" applyFill="1" applyBorder="1" applyAlignment="1">
      <alignment horizontal="center" vertical="center"/>
    </xf>
    <xf numFmtId="0" fontId="13" fillId="3" borderId="18" xfId="0" applyFont="1" applyFill="1" applyBorder="1" applyAlignment="1">
      <alignment horizontal="center" vertical="center"/>
    </xf>
    <xf numFmtId="0" fontId="13" fillId="3" borderId="17" xfId="0" applyFont="1" applyFill="1" applyBorder="1" applyAlignment="1">
      <alignment horizontal="center" vertical="center"/>
    </xf>
    <xf numFmtId="0" fontId="13" fillId="3" borderId="8" xfId="0" applyFont="1" applyFill="1" applyBorder="1" applyAlignment="1">
      <alignment horizontal="center" vertical="center"/>
    </xf>
    <xf numFmtId="0" fontId="13" fillId="3" borderId="1" xfId="0" applyFont="1" applyFill="1" applyBorder="1" applyAlignment="1">
      <alignment horizontal="center" vertical="center"/>
    </xf>
    <xf numFmtId="0" fontId="13" fillId="3" borderId="16" xfId="0" applyFont="1" applyFill="1" applyBorder="1" applyAlignment="1">
      <alignment horizontal="center" vertical="center"/>
    </xf>
    <xf numFmtId="0" fontId="13" fillId="3" borderId="11" xfId="0" applyFont="1" applyFill="1" applyBorder="1" applyAlignment="1">
      <alignment horizontal="center" vertical="center"/>
    </xf>
    <xf numFmtId="0" fontId="13" fillId="3" borderId="20" xfId="0" applyFont="1" applyFill="1" applyBorder="1" applyAlignment="1">
      <alignment horizontal="center" vertical="center"/>
    </xf>
    <xf numFmtId="0" fontId="13" fillId="3" borderId="19" xfId="0" applyFont="1" applyFill="1" applyBorder="1" applyAlignment="1">
      <alignment horizontal="center" vertical="center"/>
    </xf>
    <xf numFmtId="0" fontId="14" fillId="0" borderId="22" xfId="0" applyFont="1" applyBorder="1" applyAlignment="1">
      <alignment horizontal="center" vertical="center" wrapText="1"/>
    </xf>
    <xf numFmtId="0" fontId="14" fillId="0" borderId="24" xfId="0" applyFont="1" applyBorder="1" applyAlignment="1">
      <alignment horizontal="center" vertical="center" wrapText="1"/>
    </xf>
    <xf numFmtId="0" fontId="14" fillId="0" borderId="13" xfId="0" applyFont="1" applyBorder="1" applyAlignment="1">
      <alignment horizontal="center" vertical="center" wrapText="1"/>
    </xf>
    <xf numFmtId="0" fontId="14" fillId="0" borderId="14" xfId="0" applyFont="1" applyBorder="1" applyAlignment="1">
      <alignment horizontal="center" vertical="center" wrapText="1"/>
    </xf>
    <xf numFmtId="0" fontId="14" fillId="0" borderId="64" xfId="0" applyFont="1" applyBorder="1" applyAlignment="1">
      <alignment horizontal="left" vertical="center" wrapText="1"/>
    </xf>
    <xf numFmtId="0" fontId="14" fillId="0" borderId="17" xfId="0" applyFont="1" applyBorder="1" applyAlignment="1">
      <alignment horizontal="left" vertical="center" wrapText="1"/>
    </xf>
    <xf numFmtId="0" fontId="13" fillId="5" borderId="44" xfId="2" applyFont="1" applyFill="1" applyBorder="1" applyAlignment="1">
      <alignment horizontal="center" vertical="center" wrapText="1"/>
    </xf>
    <xf numFmtId="0" fontId="13" fillId="5" borderId="45" xfId="2" applyFont="1" applyFill="1" applyBorder="1" applyAlignment="1">
      <alignment horizontal="center" vertical="center" wrapText="1"/>
    </xf>
    <xf numFmtId="0" fontId="12" fillId="0" borderId="26" xfId="2" applyFont="1" applyBorder="1" applyAlignment="1">
      <alignment horizontal="center" vertical="center" wrapText="1"/>
    </xf>
    <xf numFmtId="0" fontId="13" fillId="0" borderId="29" xfId="2" applyFont="1" applyBorder="1" applyAlignment="1">
      <alignment horizontal="center" vertical="center"/>
    </xf>
    <xf numFmtId="0" fontId="13" fillId="0" borderId="27" xfId="2" applyFont="1" applyBorder="1" applyAlignment="1">
      <alignment horizontal="center" vertical="center"/>
    </xf>
    <xf numFmtId="0" fontId="13" fillId="5" borderId="41" xfId="2" applyFont="1" applyFill="1" applyBorder="1" applyAlignment="1">
      <alignment horizontal="center" vertical="center" wrapText="1"/>
    </xf>
    <xf numFmtId="0" fontId="13" fillId="5" borderId="42" xfId="2" applyFont="1" applyFill="1" applyBorder="1" applyAlignment="1">
      <alignment horizontal="center" vertical="center" wrapText="1"/>
    </xf>
    <xf numFmtId="0" fontId="13" fillId="0" borderId="69" xfId="2" applyFont="1" applyBorder="1" applyAlignment="1">
      <alignment horizontal="center" vertical="center" wrapText="1"/>
    </xf>
    <xf numFmtId="0" fontId="13" fillId="0" borderId="70" xfId="2" applyFont="1" applyBorder="1" applyAlignment="1">
      <alignment horizontal="center" vertical="center" wrapText="1"/>
    </xf>
    <xf numFmtId="0" fontId="13" fillId="0" borderId="71" xfId="2" applyFont="1" applyBorder="1" applyAlignment="1">
      <alignment horizontal="center" vertical="center" wrapText="1"/>
    </xf>
    <xf numFmtId="0" fontId="20" fillId="0" borderId="5" xfId="3" applyFont="1" applyFill="1" applyBorder="1" applyAlignment="1">
      <alignment horizontal="center" vertical="center" wrapText="1"/>
    </xf>
    <xf numFmtId="0" fontId="20" fillId="0" borderId="7" xfId="3" applyFont="1" applyFill="1" applyBorder="1" applyAlignment="1">
      <alignment horizontal="center" vertical="center" wrapText="1"/>
    </xf>
    <xf numFmtId="0" fontId="12" fillId="0" borderId="5" xfId="3" applyFont="1" applyFill="1" applyBorder="1" applyAlignment="1">
      <alignment horizontal="center" vertical="center" wrapText="1"/>
    </xf>
    <xf numFmtId="0" fontId="12" fillId="0" borderId="7" xfId="3" applyFont="1" applyFill="1" applyBorder="1" applyAlignment="1">
      <alignment horizontal="center" vertical="center" wrapText="1"/>
    </xf>
    <xf numFmtId="169" fontId="14" fillId="0" borderId="22" xfId="5" applyNumberFormat="1" applyFont="1" applyFill="1" applyBorder="1" applyAlignment="1">
      <alignment vertical="center"/>
    </xf>
    <xf numFmtId="169" fontId="14" fillId="0" borderId="13" xfId="5" applyNumberFormat="1" applyFont="1" applyFill="1" applyBorder="1" applyAlignment="1">
      <alignment vertical="center"/>
    </xf>
  </cellXfs>
  <cellStyles count="28">
    <cellStyle name="Hyperlink" xfId="16" xr:uid="{FF327CB4-B363-4859-B3D4-FEC05C720CF9}"/>
    <cellStyle name="Millares" xfId="18" builtinId="3"/>
    <cellStyle name="Millares [0] 2" xfId="7" xr:uid="{00000000-0005-0000-0000-000001000000}"/>
    <cellStyle name="Millares 2" xfId="5" xr:uid="{00000000-0005-0000-0000-000002000000}"/>
    <cellStyle name="Millares 3" xfId="25" xr:uid="{60B2248D-8217-4918-84B1-E94F216F3831}"/>
    <cellStyle name="Millares 4" xfId="27" xr:uid="{CB858F62-2130-44A5-84C2-CBBDC09319D0}"/>
    <cellStyle name="Moneda" xfId="22" builtinId="4"/>
    <cellStyle name="Moneda [0] 2" xfId="8" xr:uid="{00000000-0005-0000-0000-000003000000}"/>
    <cellStyle name="Moneda 130" xfId="21" xr:uid="{15A2E293-9D08-47CB-A10A-59C5C5BE7F9A}"/>
    <cellStyle name="Moneda 2" xfId="4" xr:uid="{00000000-0005-0000-0000-000004000000}"/>
    <cellStyle name="Normal" xfId="0" builtinId="0"/>
    <cellStyle name="Normal 2" xfId="2" xr:uid="{00000000-0005-0000-0000-000006000000}"/>
    <cellStyle name="Normal 3" xfId="3" xr:uid="{00000000-0005-0000-0000-000007000000}"/>
    <cellStyle name="Normal 3 2" xfId="23" xr:uid="{22DFEC94-A05D-41E7-A037-DEE5C3D4AD8E}"/>
    <cellStyle name="Normal 3 2 2" xfId="26" xr:uid="{80B41AD4-1F38-4F74-8C01-F727D3180831}"/>
    <cellStyle name="Normal 3 3" xfId="24" xr:uid="{2BB8492F-88D2-4DF6-98A6-6B6E23145B8B}"/>
    <cellStyle name="Normal 4" xfId="17" xr:uid="{49FC8E33-C0C3-4E0D-B8A8-D530E73D4CC5}"/>
    <cellStyle name="Normal 5" xfId="19" xr:uid="{C52B7D4A-D246-4DB4-9679-A0B39302B7C5}"/>
    <cellStyle name="Normal 6" xfId="20" xr:uid="{11AB634A-331F-444F-86F9-70FBF7AA1F92}"/>
    <cellStyle name="Porcentaje" xfId="1" builtinId="5"/>
    <cellStyle name="Porcentaje 2" xfId="6" xr:uid="{00000000-0005-0000-0000-000009000000}"/>
    <cellStyle name="Porcentaje 2 2" xfId="10" xr:uid="{00000000-0005-0000-0000-00000A000000}"/>
    <cellStyle name="Porcentual 2" xfId="9" xr:uid="{00000000-0005-0000-0000-00000B000000}"/>
    <cellStyle name="SAPDataCell" xfId="11" xr:uid="{DB261AAE-92BF-411E-8264-C02101257907}"/>
    <cellStyle name="SAPDimensionCell" xfId="14" xr:uid="{DF68E837-F06B-466F-833B-06542571CC9F}"/>
    <cellStyle name="SAPFormula" xfId="15" xr:uid="{32829057-54D9-4D64-AB08-B92E15436789}"/>
    <cellStyle name="SAPMemberCell" xfId="12" xr:uid="{A419A9E6-F61B-42CA-8C33-84FC4AC3518C}"/>
    <cellStyle name="SAPMemberCell 3" xfId="13" xr:uid="{6FE03FBF-914A-4F85-B511-960822982A6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34" Type="http://schemas.openxmlformats.org/officeDocument/2006/relationships/calcChain" Target="calcChain.xml"/><Relationship Id="rId7" Type="http://schemas.openxmlformats.org/officeDocument/2006/relationships/worksheet" Target="worksheets/sheet7.xml"/><Relationship Id="rId33"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32" Type="http://schemas.openxmlformats.org/officeDocument/2006/relationships/styles" Target="styles.xml"/><Relationship Id="rId37" Type="http://schemas.openxmlformats.org/officeDocument/2006/relationships/customXml" Target="../customXml/item3.xml"/><Relationship Id="rId5" Type="http://schemas.openxmlformats.org/officeDocument/2006/relationships/worksheet" Target="worksheets/sheet5.xml"/><Relationship Id="rId36" Type="http://schemas.openxmlformats.org/officeDocument/2006/relationships/customXml" Target="../customXml/item2.xml"/><Relationship Id="rId10" Type="http://schemas.openxmlformats.org/officeDocument/2006/relationships/worksheet" Target="worksheets/sheet10.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30" Type="http://customschemas.google.com/relationships/workbookmetadata" Target="metadata"/><Relationship Id="rId35"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1329EF9C-E69B-4BEB-AFEC-09ACA3B3EEF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B86AD86E-5475-44C0-BA57-30DBB9E0FD2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346D43C6-659F-409E-A7E0-2D04DBE352B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802822</xdr:colOff>
      <xdr:row>0</xdr:row>
      <xdr:rowOff>58510</xdr:rowOff>
    </xdr:from>
    <xdr:to>
      <xdr:col>0</xdr:col>
      <xdr:colOff>1974397</xdr:colOff>
      <xdr:row>3</xdr:row>
      <xdr:rowOff>115660</xdr:rowOff>
    </xdr:to>
    <xdr:pic>
      <xdr:nvPicPr>
        <xdr:cNvPr id="2" name="Picture 47">
          <a:extLst>
            <a:ext uri="{FF2B5EF4-FFF2-40B4-BE49-F238E27FC236}">
              <a16:creationId xmlns:a16="http://schemas.microsoft.com/office/drawing/2014/main" id="{D9BDD636-50A2-482E-82B6-343780FB0E7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822" y="58510"/>
          <a:ext cx="1171575" cy="971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802822</xdr:colOff>
      <xdr:row>0</xdr:row>
      <xdr:rowOff>58510</xdr:rowOff>
    </xdr:from>
    <xdr:to>
      <xdr:col>0</xdr:col>
      <xdr:colOff>1974397</xdr:colOff>
      <xdr:row>3</xdr:row>
      <xdr:rowOff>115660</xdr:rowOff>
    </xdr:to>
    <xdr:pic>
      <xdr:nvPicPr>
        <xdr:cNvPr id="2" name="Picture 47">
          <a:extLst>
            <a:ext uri="{FF2B5EF4-FFF2-40B4-BE49-F238E27FC236}">
              <a16:creationId xmlns:a16="http://schemas.microsoft.com/office/drawing/2014/main" id="{0632DC0D-F39B-47C5-8923-1BAA9854F16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822" y="58510"/>
          <a:ext cx="1171575" cy="6694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554F5F39-3F81-4848-AA1C-D899AA891D3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29250" y="85725"/>
          <a:ext cx="1171575" cy="11593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300595</xdr:colOff>
      <xdr:row>0</xdr:row>
      <xdr:rowOff>121228</xdr:rowOff>
    </xdr:from>
    <xdr:to>
      <xdr:col>0</xdr:col>
      <xdr:colOff>1363311</xdr:colOff>
      <xdr:row>3</xdr:row>
      <xdr:rowOff>306161</xdr:rowOff>
    </xdr:to>
    <xdr:pic>
      <xdr:nvPicPr>
        <xdr:cNvPr id="2" name="Picture 47">
          <a:extLst>
            <a:ext uri="{FF2B5EF4-FFF2-40B4-BE49-F238E27FC236}">
              <a16:creationId xmlns:a16="http://schemas.microsoft.com/office/drawing/2014/main" id="{8B89C2B5-CDDA-4520-966F-685110491BA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0595" y="121228"/>
          <a:ext cx="1062716" cy="8603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299358</xdr:colOff>
      <xdr:row>0</xdr:row>
      <xdr:rowOff>140154</xdr:rowOff>
    </xdr:from>
    <xdr:to>
      <xdr:col>1</xdr:col>
      <xdr:colOff>446315</xdr:colOff>
      <xdr:row>3</xdr:row>
      <xdr:rowOff>197304</xdr:rowOff>
    </xdr:to>
    <xdr:pic>
      <xdr:nvPicPr>
        <xdr:cNvPr id="3" name="Picture 47">
          <a:extLst>
            <a:ext uri="{FF2B5EF4-FFF2-40B4-BE49-F238E27FC236}">
              <a16:creationId xmlns:a16="http://schemas.microsoft.com/office/drawing/2014/main" id="{DF37CC7C-931E-4083-8B3C-BDD1E72B668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9358" y="140154"/>
          <a:ext cx="990600" cy="11593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85725</xdr:colOff>
      <xdr:row>0</xdr:row>
      <xdr:rowOff>85725</xdr:rowOff>
    </xdr:from>
    <xdr:to>
      <xdr:col>0</xdr:col>
      <xdr:colOff>1052739</xdr:colOff>
      <xdr:row>3</xdr:row>
      <xdr:rowOff>133350</xdr:rowOff>
    </xdr:to>
    <xdr:pic>
      <xdr:nvPicPr>
        <xdr:cNvPr id="2" name="Picture 47">
          <a:extLst>
            <a:ext uri="{FF2B5EF4-FFF2-40B4-BE49-F238E27FC236}">
              <a16:creationId xmlns:a16="http://schemas.microsoft.com/office/drawing/2014/main" id="{4913A00F-7532-491D-BFBD-DCA17F58747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85725"/>
          <a:ext cx="967014"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Tania-PC\Desktop\SECRETAR&#205;A%20DISTRITAL%20DE%20LA%20MUJER%20-%20LORE%20Y%20TANIA\2025\2.%20ABRIL\2.Mazo_SeguimientoPA_8219_09042025.xlsx" TargetMode="External"/><Relationship Id="rId1" Type="http://schemas.openxmlformats.org/officeDocument/2006/relationships/externalLinkPath" Target="file:///C:\Users\Tania-PC\Desktop\SECRETAR&#205;A%20DISTRITAL%20DE%20LA%20MUJER%20-%20LORE%20Y%20TANIA\2025\2.%20ABRIL\2.Mazo_SeguimientoPA_8219_0904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atos"/>
      <sheetName val="ACTIVIDAD_1"/>
      <sheetName val="Hoja de vida_1 "/>
      <sheetName val="ACTIVIDAD_2"/>
      <sheetName val="Hoja de vida_2"/>
      <sheetName val="ACTIVIDAD_3"/>
      <sheetName val="Hoja de vida_3"/>
      <sheetName val="META_PDD 105"/>
      <sheetName val="Hoja de vida_MetaPDD 105"/>
      <sheetName val="META_PDD 432"/>
      <sheetName val="Hoja de vida_MetaPDD 432"/>
      <sheetName val="PRODUCTO_MGA"/>
      <sheetName val="TERRITORIALIZACIÓN"/>
      <sheetName val="PMR"/>
      <sheetName val="CONTROL DE CAMBIOS"/>
      <sheetName val="Listas"/>
      <sheetName val="Hoja3"/>
    </sheetNames>
    <sheetDataSet>
      <sheetData sheetId="0"/>
      <sheetData sheetId="1"/>
      <sheetData sheetId="2"/>
      <sheetData sheetId="3">
        <row r="26">
          <cell r="B26">
            <v>1019185000</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drawing" Target="../drawings/drawing9.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5F4E26-D463-4D8A-A839-55C584ACFC87}">
  <sheetPr>
    <tabColor rgb="FFFFFF00"/>
  </sheetPr>
  <dimension ref="A1:C93"/>
  <sheetViews>
    <sheetView workbookViewId="0">
      <selection activeCell="C5" sqref="C5"/>
    </sheetView>
  </sheetViews>
  <sheetFormatPr baseColWidth="10" defaultColWidth="10.85546875" defaultRowHeight="14.25" x14ac:dyDescent="0.25"/>
  <cols>
    <col min="1" max="1" width="53" style="219" customWidth="1"/>
    <col min="2" max="2" width="78.5703125" style="219" customWidth="1"/>
    <col min="3" max="3" width="36.42578125" style="219" customWidth="1"/>
    <col min="4" max="4" width="31.140625" style="219" customWidth="1"/>
    <col min="5" max="5" width="70.140625" style="219" customWidth="1"/>
    <col min="6" max="6" width="17.42578125" style="219" customWidth="1"/>
    <col min="7" max="8" width="21.85546875" style="219" customWidth="1"/>
    <col min="9" max="9" width="19.42578125" style="219" customWidth="1"/>
    <col min="10" max="10" width="42" style="219" customWidth="1"/>
    <col min="11" max="256" width="10.85546875" style="219"/>
    <col min="257" max="257" width="72" style="219" bestFit="1" customWidth="1"/>
    <col min="258" max="258" width="78.5703125" style="219" customWidth="1"/>
    <col min="259" max="259" width="10.85546875" style="219"/>
    <col min="260" max="260" width="31.140625" style="219" customWidth="1"/>
    <col min="261" max="261" width="70.140625" style="219" customWidth="1"/>
    <col min="262" max="262" width="17.42578125" style="219" customWidth="1"/>
    <col min="263" max="264" width="21.85546875" style="219" customWidth="1"/>
    <col min="265" max="265" width="19.42578125" style="219" customWidth="1"/>
    <col min="266" max="266" width="42" style="219" customWidth="1"/>
    <col min="267" max="512" width="10.85546875" style="219"/>
    <col min="513" max="513" width="72" style="219" bestFit="1" customWidth="1"/>
    <col min="514" max="514" width="78.5703125" style="219" customWidth="1"/>
    <col min="515" max="515" width="10.85546875" style="219"/>
    <col min="516" max="516" width="31.140625" style="219" customWidth="1"/>
    <col min="517" max="517" width="70.140625" style="219" customWidth="1"/>
    <col min="518" max="518" width="17.42578125" style="219" customWidth="1"/>
    <col min="519" max="520" width="21.85546875" style="219" customWidth="1"/>
    <col min="521" max="521" width="19.42578125" style="219" customWidth="1"/>
    <col min="522" max="522" width="42" style="219" customWidth="1"/>
    <col min="523" max="768" width="10.85546875" style="219"/>
    <col min="769" max="769" width="72" style="219" bestFit="1" customWidth="1"/>
    <col min="770" max="770" width="78.5703125" style="219" customWidth="1"/>
    <col min="771" max="771" width="10.85546875" style="219"/>
    <col min="772" max="772" width="31.140625" style="219" customWidth="1"/>
    <col min="773" max="773" width="70.140625" style="219" customWidth="1"/>
    <col min="774" max="774" width="17.42578125" style="219" customWidth="1"/>
    <col min="775" max="776" width="21.85546875" style="219" customWidth="1"/>
    <col min="777" max="777" width="19.42578125" style="219" customWidth="1"/>
    <col min="778" max="778" width="42" style="219" customWidth="1"/>
    <col min="779" max="1024" width="10.85546875" style="219"/>
    <col min="1025" max="1025" width="72" style="219" bestFit="1" customWidth="1"/>
    <col min="1026" max="1026" width="78.5703125" style="219" customWidth="1"/>
    <col min="1027" max="1027" width="10.85546875" style="219"/>
    <col min="1028" max="1028" width="31.140625" style="219" customWidth="1"/>
    <col min="1029" max="1029" width="70.140625" style="219" customWidth="1"/>
    <col min="1030" max="1030" width="17.42578125" style="219" customWidth="1"/>
    <col min="1031" max="1032" width="21.85546875" style="219" customWidth="1"/>
    <col min="1033" max="1033" width="19.42578125" style="219" customWidth="1"/>
    <col min="1034" max="1034" width="42" style="219" customWidth="1"/>
    <col min="1035" max="1280" width="10.85546875" style="219"/>
    <col min="1281" max="1281" width="72" style="219" bestFit="1" customWidth="1"/>
    <col min="1282" max="1282" width="78.5703125" style="219" customWidth="1"/>
    <col min="1283" max="1283" width="10.85546875" style="219"/>
    <col min="1284" max="1284" width="31.140625" style="219" customWidth="1"/>
    <col min="1285" max="1285" width="70.140625" style="219" customWidth="1"/>
    <col min="1286" max="1286" width="17.42578125" style="219" customWidth="1"/>
    <col min="1287" max="1288" width="21.85546875" style="219" customWidth="1"/>
    <col min="1289" max="1289" width="19.42578125" style="219" customWidth="1"/>
    <col min="1290" max="1290" width="42" style="219" customWidth="1"/>
    <col min="1291" max="1536" width="10.85546875" style="219"/>
    <col min="1537" max="1537" width="72" style="219" bestFit="1" customWidth="1"/>
    <col min="1538" max="1538" width="78.5703125" style="219" customWidth="1"/>
    <col min="1539" max="1539" width="10.85546875" style="219"/>
    <col min="1540" max="1540" width="31.140625" style="219" customWidth="1"/>
    <col min="1541" max="1541" width="70.140625" style="219" customWidth="1"/>
    <col min="1542" max="1542" width="17.42578125" style="219" customWidth="1"/>
    <col min="1543" max="1544" width="21.85546875" style="219" customWidth="1"/>
    <col min="1545" max="1545" width="19.42578125" style="219" customWidth="1"/>
    <col min="1546" max="1546" width="42" style="219" customWidth="1"/>
    <col min="1547" max="1792" width="10.85546875" style="219"/>
    <col min="1793" max="1793" width="72" style="219" bestFit="1" customWidth="1"/>
    <col min="1794" max="1794" width="78.5703125" style="219" customWidth="1"/>
    <col min="1795" max="1795" width="10.85546875" style="219"/>
    <col min="1796" max="1796" width="31.140625" style="219" customWidth="1"/>
    <col min="1797" max="1797" width="70.140625" style="219" customWidth="1"/>
    <col min="1798" max="1798" width="17.42578125" style="219" customWidth="1"/>
    <col min="1799" max="1800" width="21.85546875" style="219" customWidth="1"/>
    <col min="1801" max="1801" width="19.42578125" style="219" customWidth="1"/>
    <col min="1802" max="1802" width="42" style="219" customWidth="1"/>
    <col min="1803" max="2048" width="10.85546875" style="219"/>
    <col min="2049" max="2049" width="72" style="219" bestFit="1" customWidth="1"/>
    <col min="2050" max="2050" width="78.5703125" style="219" customWidth="1"/>
    <col min="2051" max="2051" width="10.85546875" style="219"/>
    <col min="2052" max="2052" width="31.140625" style="219" customWidth="1"/>
    <col min="2053" max="2053" width="70.140625" style="219" customWidth="1"/>
    <col min="2054" max="2054" width="17.42578125" style="219" customWidth="1"/>
    <col min="2055" max="2056" width="21.85546875" style="219" customWidth="1"/>
    <col min="2057" max="2057" width="19.42578125" style="219" customWidth="1"/>
    <col min="2058" max="2058" width="42" style="219" customWidth="1"/>
    <col min="2059" max="2304" width="10.85546875" style="219"/>
    <col min="2305" max="2305" width="72" style="219" bestFit="1" customWidth="1"/>
    <col min="2306" max="2306" width="78.5703125" style="219" customWidth="1"/>
    <col min="2307" max="2307" width="10.85546875" style="219"/>
    <col min="2308" max="2308" width="31.140625" style="219" customWidth="1"/>
    <col min="2309" max="2309" width="70.140625" style="219" customWidth="1"/>
    <col min="2310" max="2310" width="17.42578125" style="219" customWidth="1"/>
    <col min="2311" max="2312" width="21.85546875" style="219" customWidth="1"/>
    <col min="2313" max="2313" width="19.42578125" style="219" customWidth="1"/>
    <col min="2314" max="2314" width="42" style="219" customWidth="1"/>
    <col min="2315" max="2560" width="10.85546875" style="219"/>
    <col min="2561" max="2561" width="72" style="219" bestFit="1" customWidth="1"/>
    <col min="2562" max="2562" width="78.5703125" style="219" customWidth="1"/>
    <col min="2563" max="2563" width="10.85546875" style="219"/>
    <col min="2564" max="2564" width="31.140625" style="219" customWidth="1"/>
    <col min="2565" max="2565" width="70.140625" style="219" customWidth="1"/>
    <col min="2566" max="2566" width="17.42578125" style="219" customWidth="1"/>
    <col min="2567" max="2568" width="21.85546875" style="219" customWidth="1"/>
    <col min="2569" max="2569" width="19.42578125" style="219" customWidth="1"/>
    <col min="2570" max="2570" width="42" style="219" customWidth="1"/>
    <col min="2571" max="2816" width="10.85546875" style="219"/>
    <col min="2817" max="2817" width="72" style="219" bestFit="1" customWidth="1"/>
    <col min="2818" max="2818" width="78.5703125" style="219" customWidth="1"/>
    <col min="2819" max="2819" width="10.85546875" style="219"/>
    <col min="2820" max="2820" width="31.140625" style="219" customWidth="1"/>
    <col min="2821" max="2821" width="70.140625" style="219" customWidth="1"/>
    <col min="2822" max="2822" width="17.42578125" style="219" customWidth="1"/>
    <col min="2823" max="2824" width="21.85546875" style="219" customWidth="1"/>
    <col min="2825" max="2825" width="19.42578125" style="219" customWidth="1"/>
    <col min="2826" max="2826" width="42" style="219" customWidth="1"/>
    <col min="2827" max="3072" width="10.85546875" style="219"/>
    <col min="3073" max="3073" width="72" style="219" bestFit="1" customWidth="1"/>
    <col min="3074" max="3074" width="78.5703125" style="219" customWidth="1"/>
    <col min="3075" max="3075" width="10.85546875" style="219"/>
    <col min="3076" max="3076" width="31.140625" style="219" customWidth="1"/>
    <col min="3077" max="3077" width="70.140625" style="219" customWidth="1"/>
    <col min="3078" max="3078" width="17.42578125" style="219" customWidth="1"/>
    <col min="3079" max="3080" width="21.85546875" style="219" customWidth="1"/>
    <col min="3081" max="3081" width="19.42578125" style="219" customWidth="1"/>
    <col min="3082" max="3082" width="42" style="219" customWidth="1"/>
    <col min="3083" max="3328" width="10.85546875" style="219"/>
    <col min="3329" max="3329" width="72" style="219" bestFit="1" customWidth="1"/>
    <col min="3330" max="3330" width="78.5703125" style="219" customWidth="1"/>
    <col min="3331" max="3331" width="10.85546875" style="219"/>
    <col min="3332" max="3332" width="31.140625" style="219" customWidth="1"/>
    <col min="3333" max="3333" width="70.140625" style="219" customWidth="1"/>
    <col min="3334" max="3334" width="17.42578125" style="219" customWidth="1"/>
    <col min="3335" max="3336" width="21.85546875" style="219" customWidth="1"/>
    <col min="3337" max="3337" width="19.42578125" style="219" customWidth="1"/>
    <col min="3338" max="3338" width="42" style="219" customWidth="1"/>
    <col min="3339" max="3584" width="10.85546875" style="219"/>
    <col min="3585" max="3585" width="72" style="219" bestFit="1" customWidth="1"/>
    <col min="3586" max="3586" width="78.5703125" style="219" customWidth="1"/>
    <col min="3587" max="3587" width="10.85546875" style="219"/>
    <col min="3588" max="3588" width="31.140625" style="219" customWidth="1"/>
    <col min="3589" max="3589" width="70.140625" style="219" customWidth="1"/>
    <col min="3590" max="3590" width="17.42578125" style="219" customWidth="1"/>
    <col min="3591" max="3592" width="21.85546875" style="219" customWidth="1"/>
    <col min="3593" max="3593" width="19.42578125" style="219" customWidth="1"/>
    <col min="3594" max="3594" width="42" style="219" customWidth="1"/>
    <col min="3595" max="3840" width="10.85546875" style="219"/>
    <col min="3841" max="3841" width="72" style="219" bestFit="1" customWidth="1"/>
    <col min="3842" max="3842" width="78.5703125" style="219" customWidth="1"/>
    <col min="3843" max="3843" width="10.85546875" style="219"/>
    <col min="3844" max="3844" width="31.140625" style="219" customWidth="1"/>
    <col min="3845" max="3845" width="70.140625" style="219" customWidth="1"/>
    <col min="3846" max="3846" width="17.42578125" style="219" customWidth="1"/>
    <col min="3847" max="3848" width="21.85546875" style="219" customWidth="1"/>
    <col min="3849" max="3849" width="19.42578125" style="219" customWidth="1"/>
    <col min="3850" max="3850" width="42" style="219" customWidth="1"/>
    <col min="3851" max="4096" width="10.85546875" style="219"/>
    <col min="4097" max="4097" width="72" style="219" bestFit="1" customWidth="1"/>
    <col min="4098" max="4098" width="78.5703125" style="219" customWidth="1"/>
    <col min="4099" max="4099" width="10.85546875" style="219"/>
    <col min="4100" max="4100" width="31.140625" style="219" customWidth="1"/>
    <col min="4101" max="4101" width="70.140625" style="219" customWidth="1"/>
    <col min="4102" max="4102" width="17.42578125" style="219" customWidth="1"/>
    <col min="4103" max="4104" width="21.85546875" style="219" customWidth="1"/>
    <col min="4105" max="4105" width="19.42578125" style="219" customWidth="1"/>
    <col min="4106" max="4106" width="42" style="219" customWidth="1"/>
    <col min="4107" max="4352" width="10.85546875" style="219"/>
    <col min="4353" max="4353" width="72" style="219" bestFit="1" customWidth="1"/>
    <col min="4354" max="4354" width="78.5703125" style="219" customWidth="1"/>
    <col min="4355" max="4355" width="10.85546875" style="219"/>
    <col min="4356" max="4356" width="31.140625" style="219" customWidth="1"/>
    <col min="4357" max="4357" width="70.140625" style="219" customWidth="1"/>
    <col min="4358" max="4358" width="17.42578125" style="219" customWidth="1"/>
    <col min="4359" max="4360" width="21.85546875" style="219" customWidth="1"/>
    <col min="4361" max="4361" width="19.42578125" style="219" customWidth="1"/>
    <col min="4362" max="4362" width="42" style="219" customWidth="1"/>
    <col min="4363" max="4608" width="10.85546875" style="219"/>
    <col min="4609" max="4609" width="72" style="219" bestFit="1" customWidth="1"/>
    <col min="4610" max="4610" width="78.5703125" style="219" customWidth="1"/>
    <col min="4611" max="4611" width="10.85546875" style="219"/>
    <col min="4612" max="4612" width="31.140625" style="219" customWidth="1"/>
    <col min="4613" max="4613" width="70.140625" style="219" customWidth="1"/>
    <col min="4614" max="4614" width="17.42578125" style="219" customWidth="1"/>
    <col min="4615" max="4616" width="21.85546875" style="219" customWidth="1"/>
    <col min="4617" max="4617" width="19.42578125" style="219" customWidth="1"/>
    <col min="4618" max="4618" width="42" style="219" customWidth="1"/>
    <col min="4619" max="4864" width="10.85546875" style="219"/>
    <col min="4865" max="4865" width="72" style="219" bestFit="1" customWidth="1"/>
    <col min="4866" max="4866" width="78.5703125" style="219" customWidth="1"/>
    <col min="4867" max="4867" width="10.85546875" style="219"/>
    <col min="4868" max="4868" width="31.140625" style="219" customWidth="1"/>
    <col min="4869" max="4869" width="70.140625" style="219" customWidth="1"/>
    <col min="4870" max="4870" width="17.42578125" style="219" customWidth="1"/>
    <col min="4871" max="4872" width="21.85546875" style="219" customWidth="1"/>
    <col min="4873" max="4873" width="19.42578125" style="219" customWidth="1"/>
    <col min="4874" max="4874" width="42" style="219" customWidth="1"/>
    <col min="4875" max="5120" width="10.85546875" style="219"/>
    <col min="5121" max="5121" width="72" style="219" bestFit="1" customWidth="1"/>
    <col min="5122" max="5122" width="78.5703125" style="219" customWidth="1"/>
    <col min="5123" max="5123" width="10.85546875" style="219"/>
    <col min="5124" max="5124" width="31.140625" style="219" customWidth="1"/>
    <col min="5125" max="5125" width="70.140625" style="219" customWidth="1"/>
    <col min="5126" max="5126" width="17.42578125" style="219" customWidth="1"/>
    <col min="5127" max="5128" width="21.85546875" style="219" customWidth="1"/>
    <col min="5129" max="5129" width="19.42578125" style="219" customWidth="1"/>
    <col min="5130" max="5130" width="42" style="219" customWidth="1"/>
    <col min="5131" max="5376" width="10.85546875" style="219"/>
    <col min="5377" max="5377" width="72" style="219" bestFit="1" customWidth="1"/>
    <col min="5378" max="5378" width="78.5703125" style="219" customWidth="1"/>
    <col min="5379" max="5379" width="10.85546875" style="219"/>
    <col min="5380" max="5380" width="31.140625" style="219" customWidth="1"/>
    <col min="5381" max="5381" width="70.140625" style="219" customWidth="1"/>
    <col min="5382" max="5382" width="17.42578125" style="219" customWidth="1"/>
    <col min="5383" max="5384" width="21.85546875" style="219" customWidth="1"/>
    <col min="5385" max="5385" width="19.42578125" style="219" customWidth="1"/>
    <col min="5386" max="5386" width="42" style="219" customWidth="1"/>
    <col min="5387" max="5632" width="10.85546875" style="219"/>
    <col min="5633" max="5633" width="72" style="219" bestFit="1" customWidth="1"/>
    <col min="5634" max="5634" width="78.5703125" style="219" customWidth="1"/>
    <col min="5635" max="5635" width="10.85546875" style="219"/>
    <col min="5636" max="5636" width="31.140625" style="219" customWidth="1"/>
    <col min="5637" max="5637" width="70.140625" style="219" customWidth="1"/>
    <col min="5638" max="5638" width="17.42578125" style="219" customWidth="1"/>
    <col min="5639" max="5640" width="21.85546875" style="219" customWidth="1"/>
    <col min="5641" max="5641" width="19.42578125" style="219" customWidth="1"/>
    <col min="5642" max="5642" width="42" style="219" customWidth="1"/>
    <col min="5643" max="5888" width="10.85546875" style="219"/>
    <col min="5889" max="5889" width="72" style="219" bestFit="1" customWidth="1"/>
    <col min="5890" max="5890" width="78.5703125" style="219" customWidth="1"/>
    <col min="5891" max="5891" width="10.85546875" style="219"/>
    <col min="5892" max="5892" width="31.140625" style="219" customWidth="1"/>
    <col min="5893" max="5893" width="70.140625" style="219" customWidth="1"/>
    <col min="5894" max="5894" width="17.42578125" style="219" customWidth="1"/>
    <col min="5895" max="5896" width="21.85546875" style="219" customWidth="1"/>
    <col min="5897" max="5897" width="19.42578125" style="219" customWidth="1"/>
    <col min="5898" max="5898" width="42" style="219" customWidth="1"/>
    <col min="5899" max="6144" width="10.85546875" style="219"/>
    <col min="6145" max="6145" width="72" style="219" bestFit="1" customWidth="1"/>
    <col min="6146" max="6146" width="78.5703125" style="219" customWidth="1"/>
    <col min="6147" max="6147" width="10.85546875" style="219"/>
    <col min="6148" max="6148" width="31.140625" style="219" customWidth="1"/>
    <col min="6149" max="6149" width="70.140625" style="219" customWidth="1"/>
    <col min="6150" max="6150" width="17.42578125" style="219" customWidth="1"/>
    <col min="6151" max="6152" width="21.85546875" style="219" customWidth="1"/>
    <col min="6153" max="6153" width="19.42578125" style="219" customWidth="1"/>
    <col min="6154" max="6154" width="42" style="219" customWidth="1"/>
    <col min="6155" max="6400" width="10.85546875" style="219"/>
    <col min="6401" max="6401" width="72" style="219" bestFit="1" customWidth="1"/>
    <col min="6402" max="6402" width="78.5703125" style="219" customWidth="1"/>
    <col min="6403" max="6403" width="10.85546875" style="219"/>
    <col min="6404" max="6404" width="31.140625" style="219" customWidth="1"/>
    <col min="6405" max="6405" width="70.140625" style="219" customWidth="1"/>
    <col min="6406" max="6406" width="17.42578125" style="219" customWidth="1"/>
    <col min="6407" max="6408" width="21.85546875" style="219" customWidth="1"/>
    <col min="6409" max="6409" width="19.42578125" style="219" customWidth="1"/>
    <col min="6410" max="6410" width="42" style="219" customWidth="1"/>
    <col min="6411" max="6656" width="10.85546875" style="219"/>
    <col min="6657" max="6657" width="72" style="219" bestFit="1" customWidth="1"/>
    <col min="6658" max="6658" width="78.5703125" style="219" customWidth="1"/>
    <col min="6659" max="6659" width="10.85546875" style="219"/>
    <col min="6660" max="6660" width="31.140625" style="219" customWidth="1"/>
    <col min="6661" max="6661" width="70.140625" style="219" customWidth="1"/>
    <col min="6662" max="6662" width="17.42578125" style="219" customWidth="1"/>
    <col min="6663" max="6664" width="21.85546875" style="219" customWidth="1"/>
    <col min="6665" max="6665" width="19.42578125" style="219" customWidth="1"/>
    <col min="6666" max="6666" width="42" style="219" customWidth="1"/>
    <col min="6667" max="6912" width="10.85546875" style="219"/>
    <col min="6913" max="6913" width="72" style="219" bestFit="1" customWidth="1"/>
    <col min="6914" max="6914" width="78.5703125" style="219" customWidth="1"/>
    <col min="6915" max="6915" width="10.85546875" style="219"/>
    <col min="6916" max="6916" width="31.140625" style="219" customWidth="1"/>
    <col min="6917" max="6917" width="70.140625" style="219" customWidth="1"/>
    <col min="6918" max="6918" width="17.42578125" style="219" customWidth="1"/>
    <col min="6919" max="6920" width="21.85546875" style="219" customWidth="1"/>
    <col min="6921" max="6921" width="19.42578125" style="219" customWidth="1"/>
    <col min="6922" max="6922" width="42" style="219" customWidth="1"/>
    <col min="6923" max="7168" width="10.85546875" style="219"/>
    <col min="7169" max="7169" width="72" style="219" bestFit="1" customWidth="1"/>
    <col min="7170" max="7170" width="78.5703125" style="219" customWidth="1"/>
    <col min="7171" max="7171" width="10.85546875" style="219"/>
    <col min="7172" max="7172" width="31.140625" style="219" customWidth="1"/>
    <col min="7173" max="7173" width="70.140625" style="219" customWidth="1"/>
    <col min="7174" max="7174" width="17.42578125" style="219" customWidth="1"/>
    <col min="7175" max="7176" width="21.85546875" style="219" customWidth="1"/>
    <col min="7177" max="7177" width="19.42578125" style="219" customWidth="1"/>
    <col min="7178" max="7178" width="42" style="219" customWidth="1"/>
    <col min="7179" max="7424" width="10.85546875" style="219"/>
    <col min="7425" max="7425" width="72" style="219" bestFit="1" customWidth="1"/>
    <col min="7426" max="7426" width="78.5703125" style="219" customWidth="1"/>
    <col min="7427" max="7427" width="10.85546875" style="219"/>
    <col min="7428" max="7428" width="31.140625" style="219" customWidth="1"/>
    <col min="7429" max="7429" width="70.140625" style="219" customWidth="1"/>
    <col min="7430" max="7430" width="17.42578125" style="219" customWidth="1"/>
    <col min="7431" max="7432" width="21.85546875" style="219" customWidth="1"/>
    <col min="7433" max="7433" width="19.42578125" style="219" customWidth="1"/>
    <col min="7434" max="7434" width="42" style="219" customWidth="1"/>
    <col min="7435" max="7680" width="10.85546875" style="219"/>
    <col min="7681" max="7681" width="72" style="219" bestFit="1" customWidth="1"/>
    <col min="7682" max="7682" width="78.5703125" style="219" customWidth="1"/>
    <col min="7683" max="7683" width="10.85546875" style="219"/>
    <col min="7684" max="7684" width="31.140625" style="219" customWidth="1"/>
    <col min="7685" max="7685" width="70.140625" style="219" customWidth="1"/>
    <col min="7686" max="7686" width="17.42578125" style="219" customWidth="1"/>
    <col min="7687" max="7688" width="21.85546875" style="219" customWidth="1"/>
    <col min="7689" max="7689" width="19.42578125" style="219" customWidth="1"/>
    <col min="7690" max="7690" width="42" style="219" customWidth="1"/>
    <col min="7691" max="7936" width="10.85546875" style="219"/>
    <col min="7937" max="7937" width="72" style="219" bestFit="1" customWidth="1"/>
    <col min="7938" max="7938" width="78.5703125" style="219" customWidth="1"/>
    <col min="7939" max="7939" width="10.85546875" style="219"/>
    <col min="7940" max="7940" width="31.140625" style="219" customWidth="1"/>
    <col min="7941" max="7941" width="70.140625" style="219" customWidth="1"/>
    <col min="7942" max="7942" width="17.42578125" style="219" customWidth="1"/>
    <col min="7943" max="7944" width="21.85546875" style="219" customWidth="1"/>
    <col min="7945" max="7945" width="19.42578125" style="219" customWidth="1"/>
    <col min="7946" max="7946" width="42" style="219" customWidth="1"/>
    <col min="7947" max="8192" width="10.85546875" style="219"/>
    <col min="8193" max="8193" width="72" style="219" bestFit="1" customWidth="1"/>
    <col min="8194" max="8194" width="78.5703125" style="219" customWidth="1"/>
    <col min="8195" max="8195" width="10.85546875" style="219"/>
    <col min="8196" max="8196" width="31.140625" style="219" customWidth="1"/>
    <col min="8197" max="8197" width="70.140625" style="219" customWidth="1"/>
    <col min="8198" max="8198" width="17.42578125" style="219" customWidth="1"/>
    <col min="8199" max="8200" width="21.85546875" style="219" customWidth="1"/>
    <col min="8201" max="8201" width="19.42578125" style="219" customWidth="1"/>
    <col min="8202" max="8202" width="42" style="219" customWidth="1"/>
    <col min="8203" max="8448" width="10.85546875" style="219"/>
    <col min="8449" max="8449" width="72" style="219" bestFit="1" customWidth="1"/>
    <col min="8450" max="8450" width="78.5703125" style="219" customWidth="1"/>
    <col min="8451" max="8451" width="10.85546875" style="219"/>
    <col min="8452" max="8452" width="31.140625" style="219" customWidth="1"/>
    <col min="8453" max="8453" width="70.140625" style="219" customWidth="1"/>
    <col min="8454" max="8454" width="17.42578125" style="219" customWidth="1"/>
    <col min="8455" max="8456" width="21.85546875" style="219" customWidth="1"/>
    <col min="8457" max="8457" width="19.42578125" style="219" customWidth="1"/>
    <col min="8458" max="8458" width="42" style="219" customWidth="1"/>
    <col min="8459" max="8704" width="10.85546875" style="219"/>
    <col min="8705" max="8705" width="72" style="219" bestFit="1" customWidth="1"/>
    <col min="8706" max="8706" width="78.5703125" style="219" customWidth="1"/>
    <col min="8707" max="8707" width="10.85546875" style="219"/>
    <col min="8708" max="8708" width="31.140625" style="219" customWidth="1"/>
    <col min="8709" max="8709" width="70.140625" style="219" customWidth="1"/>
    <col min="8710" max="8710" width="17.42578125" style="219" customWidth="1"/>
    <col min="8711" max="8712" width="21.85546875" style="219" customWidth="1"/>
    <col min="8713" max="8713" width="19.42578125" style="219" customWidth="1"/>
    <col min="8714" max="8714" width="42" style="219" customWidth="1"/>
    <col min="8715" max="8960" width="10.85546875" style="219"/>
    <col min="8961" max="8961" width="72" style="219" bestFit="1" customWidth="1"/>
    <col min="8962" max="8962" width="78.5703125" style="219" customWidth="1"/>
    <col min="8963" max="8963" width="10.85546875" style="219"/>
    <col min="8964" max="8964" width="31.140625" style="219" customWidth="1"/>
    <col min="8965" max="8965" width="70.140625" style="219" customWidth="1"/>
    <col min="8966" max="8966" width="17.42578125" style="219" customWidth="1"/>
    <col min="8967" max="8968" width="21.85546875" style="219" customWidth="1"/>
    <col min="8969" max="8969" width="19.42578125" style="219" customWidth="1"/>
    <col min="8970" max="8970" width="42" style="219" customWidth="1"/>
    <col min="8971" max="9216" width="10.85546875" style="219"/>
    <col min="9217" max="9217" width="72" style="219" bestFit="1" customWidth="1"/>
    <col min="9218" max="9218" width="78.5703125" style="219" customWidth="1"/>
    <col min="9219" max="9219" width="10.85546875" style="219"/>
    <col min="9220" max="9220" width="31.140625" style="219" customWidth="1"/>
    <col min="9221" max="9221" width="70.140625" style="219" customWidth="1"/>
    <col min="9222" max="9222" width="17.42578125" style="219" customWidth="1"/>
    <col min="9223" max="9224" width="21.85546875" style="219" customWidth="1"/>
    <col min="9225" max="9225" width="19.42578125" style="219" customWidth="1"/>
    <col min="9226" max="9226" width="42" style="219" customWidth="1"/>
    <col min="9227" max="9472" width="10.85546875" style="219"/>
    <col min="9473" max="9473" width="72" style="219" bestFit="1" customWidth="1"/>
    <col min="9474" max="9474" width="78.5703125" style="219" customWidth="1"/>
    <col min="9475" max="9475" width="10.85546875" style="219"/>
    <col min="9476" max="9476" width="31.140625" style="219" customWidth="1"/>
    <col min="9477" max="9477" width="70.140625" style="219" customWidth="1"/>
    <col min="9478" max="9478" width="17.42578125" style="219" customWidth="1"/>
    <col min="9479" max="9480" width="21.85546875" style="219" customWidth="1"/>
    <col min="9481" max="9481" width="19.42578125" style="219" customWidth="1"/>
    <col min="9482" max="9482" width="42" style="219" customWidth="1"/>
    <col min="9483" max="9728" width="10.85546875" style="219"/>
    <col min="9729" max="9729" width="72" style="219" bestFit="1" customWidth="1"/>
    <col min="9730" max="9730" width="78.5703125" style="219" customWidth="1"/>
    <col min="9731" max="9731" width="10.85546875" style="219"/>
    <col min="9732" max="9732" width="31.140625" style="219" customWidth="1"/>
    <col min="9733" max="9733" width="70.140625" style="219" customWidth="1"/>
    <col min="9734" max="9734" width="17.42578125" style="219" customWidth="1"/>
    <col min="9735" max="9736" width="21.85546875" style="219" customWidth="1"/>
    <col min="9737" max="9737" width="19.42578125" style="219" customWidth="1"/>
    <col min="9738" max="9738" width="42" style="219" customWidth="1"/>
    <col min="9739" max="9984" width="10.85546875" style="219"/>
    <col min="9985" max="9985" width="72" style="219" bestFit="1" customWidth="1"/>
    <col min="9986" max="9986" width="78.5703125" style="219" customWidth="1"/>
    <col min="9987" max="9987" width="10.85546875" style="219"/>
    <col min="9988" max="9988" width="31.140625" style="219" customWidth="1"/>
    <col min="9989" max="9989" width="70.140625" style="219" customWidth="1"/>
    <col min="9990" max="9990" width="17.42578125" style="219" customWidth="1"/>
    <col min="9991" max="9992" width="21.85546875" style="219" customWidth="1"/>
    <col min="9993" max="9993" width="19.42578125" style="219" customWidth="1"/>
    <col min="9994" max="9994" width="42" style="219" customWidth="1"/>
    <col min="9995" max="10240" width="10.85546875" style="219"/>
    <col min="10241" max="10241" width="72" style="219" bestFit="1" customWidth="1"/>
    <col min="10242" max="10242" width="78.5703125" style="219" customWidth="1"/>
    <col min="10243" max="10243" width="10.85546875" style="219"/>
    <col min="10244" max="10244" width="31.140625" style="219" customWidth="1"/>
    <col min="10245" max="10245" width="70.140625" style="219" customWidth="1"/>
    <col min="10246" max="10246" width="17.42578125" style="219" customWidth="1"/>
    <col min="10247" max="10248" width="21.85546875" style="219" customWidth="1"/>
    <col min="10249" max="10249" width="19.42578125" style="219" customWidth="1"/>
    <col min="10250" max="10250" width="42" style="219" customWidth="1"/>
    <col min="10251" max="10496" width="10.85546875" style="219"/>
    <col min="10497" max="10497" width="72" style="219" bestFit="1" customWidth="1"/>
    <col min="10498" max="10498" width="78.5703125" style="219" customWidth="1"/>
    <col min="10499" max="10499" width="10.85546875" style="219"/>
    <col min="10500" max="10500" width="31.140625" style="219" customWidth="1"/>
    <col min="10501" max="10501" width="70.140625" style="219" customWidth="1"/>
    <col min="10502" max="10502" width="17.42578125" style="219" customWidth="1"/>
    <col min="10503" max="10504" width="21.85546875" style="219" customWidth="1"/>
    <col min="10505" max="10505" width="19.42578125" style="219" customWidth="1"/>
    <col min="10506" max="10506" width="42" style="219" customWidth="1"/>
    <col min="10507" max="10752" width="10.85546875" style="219"/>
    <col min="10753" max="10753" width="72" style="219" bestFit="1" customWidth="1"/>
    <col min="10754" max="10754" width="78.5703125" style="219" customWidth="1"/>
    <col min="10755" max="10755" width="10.85546875" style="219"/>
    <col min="10756" max="10756" width="31.140625" style="219" customWidth="1"/>
    <col min="10757" max="10757" width="70.140625" style="219" customWidth="1"/>
    <col min="10758" max="10758" width="17.42578125" style="219" customWidth="1"/>
    <col min="10759" max="10760" width="21.85546875" style="219" customWidth="1"/>
    <col min="10761" max="10761" width="19.42578125" style="219" customWidth="1"/>
    <col min="10762" max="10762" width="42" style="219" customWidth="1"/>
    <col min="10763" max="11008" width="10.85546875" style="219"/>
    <col min="11009" max="11009" width="72" style="219" bestFit="1" customWidth="1"/>
    <col min="11010" max="11010" width="78.5703125" style="219" customWidth="1"/>
    <col min="11011" max="11011" width="10.85546875" style="219"/>
    <col min="11012" max="11012" width="31.140625" style="219" customWidth="1"/>
    <col min="11013" max="11013" width="70.140625" style="219" customWidth="1"/>
    <col min="11014" max="11014" width="17.42578125" style="219" customWidth="1"/>
    <col min="11015" max="11016" width="21.85546875" style="219" customWidth="1"/>
    <col min="11017" max="11017" width="19.42578125" style="219" customWidth="1"/>
    <col min="11018" max="11018" width="42" style="219" customWidth="1"/>
    <col min="11019" max="11264" width="10.85546875" style="219"/>
    <col min="11265" max="11265" width="72" style="219" bestFit="1" customWidth="1"/>
    <col min="11266" max="11266" width="78.5703125" style="219" customWidth="1"/>
    <col min="11267" max="11267" width="10.85546875" style="219"/>
    <col min="11268" max="11268" width="31.140625" style="219" customWidth="1"/>
    <col min="11269" max="11269" width="70.140625" style="219" customWidth="1"/>
    <col min="11270" max="11270" width="17.42578125" style="219" customWidth="1"/>
    <col min="11271" max="11272" width="21.85546875" style="219" customWidth="1"/>
    <col min="11273" max="11273" width="19.42578125" style="219" customWidth="1"/>
    <col min="11274" max="11274" width="42" style="219" customWidth="1"/>
    <col min="11275" max="11520" width="10.85546875" style="219"/>
    <col min="11521" max="11521" width="72" style="219" bestFit="1" customWidth="1"/>
    <col min="11522" max="11522" width="78.5703125" style="219" customWidth="1"/>
    <col min="11523" max="11523" width="10.85546875" style="219"/>
    <col min="11524" max="11524" width="31.140625" style="219" customWidth="1"/>
    <col min="11525" max="11525" width="70.140625" style="219" customWidth="1"/>
    <col min="11526" max="11526" width="17.42578125" style="219" customWidth="1"/>
    <col min="11527" max="11528" width="21.85546875" style="219" customWidth="1"/>
    <col min="11529" max="11529" width="19.42578125" style="219" customWidth="1"/>
    <col min="11530" max="11530" width="42" style="219" customWidth="1"/>
    <col min="11531" max="11776" width="10.85546875" style="219"/>
    <col min="11777" max="11777" width="72" style="219" bestFit="1" customWidth="1"/>
    <col min="11778" max="11778" width="78.5703125" style="219" customWidth="1"/>
    <col min="11779" max="11779" width="10.85546875" style="219"/>
    <col min="11780" max="11780" width="31.140625" style="219" customWidth="1"/>
    <col min="11781" max="11781" width="70.140625" style="219" customWidth="1"/>
    <col min="11782" max="11782" width="17.42578125" style="219" customWidth="1"/>
    <col min="11783" max="11784" width="21.85546875" style="219" customWidth="1"/>
    <col min="11785" max="11785" width="19.42578125" style="219" customWidth="1"/>
    <col min="11786" max="11786" width="42" style="219" customWidth="1"/>
    <col min="11787" max="12032" width="10.85546875" style="219"/>
    <col min="12033" max="12033" width="72" style="219" bestFit="1" customWidth="1"/>
    <col min="12034" max="12034" width="78.5703125" style="219" customWidth="1"/>
    <col min="12035" max="12035" width="10.85546875" style="219"/>
    <col min="12036" max="12036" width="31.140625" style="219" customWidth="1"/>
    <col min="12037" max="12037" width="70.140625" style="219" customWidth="1"/>
    <col min="12038" max="12038" width="17.42578125" style="219" customWidth="1"/>
    <col min="12039" max="12040" width="21.85546875" style="219" customWidth="1"/>
    <col min="12041" max="12041" width="19.42578125" style="219" customWidth="1"/>
    <col min="12042" max="12042" width="42" style="219" customWidth="1"/>
    <col min="12043" max="12288" width="10.85546875" style="219"/>
    <col min="12289" max="12289" width="72" style="219" bestFit="1" customWidth="1"/>
    <col min="12290" max="12290" width="78.5703125" style="219" customWidth="1"/>
    <col min="12291" max="12291" width="10.85546875" style="219"/>
    <col min="12292" max="12292" width="31.140625" style="219" customWidth="1"/>
    <col min="12293" max="12293" width="70.140625" style="219" customWidth="1"/>
    <col min="12294" max="12294" width="17.42578125" style="219" customWidth="1"/>
    <col min="12295" max="12296" width="21.85546875" style="219" customWidth="1"/>
    <col min="12297" max="12297" width="19.42578125" style="219" customWidth="1"/>
    <col min="12298" max="12298" width="42" style="219" customWidth="1"/>
    <col min="12299" max="12544" width="10.85546875" style="219"/>
    <col min="12545" max="12545" width="72" style="219" bestFit="1" customWidth="1"/>
    <col min="12546" max="12546" width="78.5703125" style="219" customWidth="1"/>
    <col min="12547" max="12547" width="10.85546875" style="219"/>
    <col min="12548" max="12548" width="31.140625" style="219" customWidth="1"/>
    <col min="12549" max="12549" width="70.140625" style="219" customWidth="1"/>
    <col min="12550" max="12550" width="17.42578125" style="219" customWidth="1"/>
    <col min="12551" max="12552" width="21.85546875" style="219" customWidth="1"/>
    <col min="12553" max="12553" width="19.42578125" style="219" customWidth="1"/>
    <col min="12554" max="12554" width="42" style="219" customWidth="1"/>
    <col min="12555" max="12800" width="10.85546875" style="219"/>
    <col min="12801" max="12801" width="72" style="219" bestFit="1" customWidth="1"/>
    <col min="12802" max="12802" width="78.5703125" style="219" customWidth="1"/>
    <col min="12803" max="12803" width="10.85546875" style="219"/>
    <col min="12804" max="12804" width="31.140625" style="219" customWidth="1"/>
    <col min="12805" max="12805" width="70.140625" style="219" customWidth="1"/>
    <col min="12806" max="12806" width="17.42578125" style="219" customWidth="1"/>
    <col min="12807" max="12808" width="21.85546875" style="219" customWidth="1"/>
    <col min="12809" max="12809" width="19.42578125" style="219" customWidth="1"/>
    <col min="12810" max="12810" width="42" style="219" customWidth="1"/>
    <col min="12811" max="13056" width="10.85546875" style="219"/>
    <col min="13057" max="13057" width="72" style="219" bestFit="1" customWidth="1"/>
    <col min="13058" max="13058" width="78.5703125" style="219" customWidth="1"/>
    <col min="13059" max="13059" width="10.85546875" style="219"/>
    <col min="13060" max="13060" width="31.140625" style="219" customWidth="1"/>
    <col min="13061" max="13061" width="70.140625" style="219" customWidth="1"/>
    <col min="13062" max="13062" width="17.42578125" style="219" customWidth="1"/>
    <col min="13063" max="13064" width="21.85546875" style="219" customWidth="1"/>
    <col min="13065" max="13065" width="19.42578125" style="219" customWidth="1"/>
    <col min="13066" max="13066" width="42" style="219" customWidth="1"/>
    <col min="13067" max="13312" width="10.85546875" style="219"/>
    <col min="13313" max="13313" width="72" style="219" bestFit="1" customWidth="1"/>
    <col min="13314" max="13314" width="78.5703125" style="219" customWidth="1"/>
    <col min="13315" max="13315" width="10.85546875" style="219"/>
    <col min="13316" max="13316" width="31.140625" style="219" customWidth="1"/>
    <col min="13317" max="13317" width="70.140625" style="219" customWidth="1"/>
    <col min="13318" max="13318" width="17.42578125" style="219" customWidth="1"/>
    <col min="13319" max="13320" width="21.85546875" style="219" customWidth="1"/>
    <col min="13321" max="13321" width="19.42578125" style="219" customWidth="1"/>
    <col min="13322" max="13322" width="42" style="219" customWidth="1"/>
    <col min="13323" max="13568" width="10.85546875" style="219"/>
    <col min="13569" max="13569" width="72" style="219" bestFit="1" customWidth="1"/>
    <col min="13570" max="13570" width="78.5703125" style="219" customWidth="1"/>
    <col min="13571" max="13571" width="10.85546875" style="219"/>
    <col min="13572" max="13572" width="31.140625" style="219" customWidth="1"/>
    <col min="13573" max="13573" width="70.140625" style="219" customWidth="1"/>
    <col min="13574" max="13574" width="17.42578125" style="219" customWidth="1"/>
    <col min="13575" max="13576" width="21.85546875" style="219" customWidth="1"/>
    <col min="13577" max="13577" width="19.42578125" style="219" customWidth="1"/>
    <col min="13578" max="13578" width="42" style="219" customWidth="1"/>
    <col min="13579" max="13824" width="10.85546875" style="219"/>
    <col min="13825" max="13825" width="72" style="219" bestFit="1" customWidth="1"/>
    <col min="13826" max="13826" width="78.5703125" style="219" customWidth="1"/>
    <col min="13827" max="13827" width="10.85546875" style="219"/>
    <col min="13828" max="13828" width="31.140625" style="219" customWidth="1"/>
    <col min="13829" max="13829" width="70.140625" style="219" customWidth="1"/>
    <col min="13830" max="13830" width="17.42578125" style="219" customWidth="1"/>
    <col min="13831" max="13832" width="21.85546875" style="219" customWidth="1"/>
    <col min="13833" max="13833" width="19.42578125" style="219" customWidth="1"/>
    <col min="13834" max="13834" width="42" style="219" customWidth="1"/>
    <col min="13835" max="14080" width="10.85546875" style="219"/>
    <col min="14081" max="14081" width="72" style="219" bestFit="1" customWidth="1"/>
    <col min="14082" max="14082" width="78.5703125" style="219" customWidth="1"/>
    <col min="14083" max="14083" width="10.85546875" style="219"/>
    <col min="14084" max="14084" width="31.140625" style="219" customWidth="1"/>
    <col min="14085" max="14085" width="70.140625" style="219" customWidth="1"/>
    <col min="14086" max="14086" width="17.42578125" style="219" customWidth="1"/>
    <col min="14087" max="14088" width="21.85546875" style="219" customWidth="1"/>
    <col min="14089" max="14089" width="19.42578125" style="219" customWidth="1"/>
    <col min="14090" max="14090" width="42" style="219" customWidth="1"/>
    <col min="14091" max="14336" width="10.85546875" style="219"/>
    <col min="14337" max="14337" width="72" style="219" bestFit="1" customWidth="1"/>
    <col min="14338" max="14338" width="78.5703125" style="219" customWidth="1"/>
    <col min="14339" max="14339" width="10.85546875" style="219"/>
    <col min="14340" max="14340" width="31.140625" style="219" customWidth="1"/>
    <col min="14341" max="14341" width="70.140625" style="219" customWidth="1"/>
    <col min="14342" max="14342" width="17.42578125" style="219" customWidth="1"/>
    <col min="14343" max="14344" width="21.85546875" style="219" customWidth="1"/>
    <col min="14345" max="14345" width="19.42578125" style="219" customWidth="1"/>
    <col min="14346" max="14346" width="42" style="219" customWidth="1"/>
    <col min="14347" max="14592" width="10.85546875" style="219"/>
    <col min="14593" max="14593" width="72" style="219" bestFit="1" customWidth="1"/>
    <col min="14594" max="14594" width="78.5703125" style="219" customWidth="1"/>
    <col min="14595" max="14595" width="10.85546875" style="219"/>
    <col min="14596" max="14596" width="31.140625" style="219" customWidth="1"/>
    <col min="14597" max="14597" width="70.140625" style="219" customWidth="1"/>
    <col min="14598" max="14598" width="17.42578125" style="219" customWidth="1"/>
    <col min="14599" max="14600" width="21.85546875" style="219" customWidth="1"/>
    <col min="14601" max="14601" width="19.42578125" style="219" customWidth="1"/>
    <col min="14602" max="14602" width="42" style="219" customWidth="1"/>
    <col min="14603" max="14848" width="10.85546875" style="219"/>
    <col min="14849" max="14849" width="72" style="219" bestFit="1" customWidth="1"/>
    <col min="14850" max="14850" width="78.5703125" style="219" customWidth="1"/>
    <col min="14851" max="14851" width="10.85546875" style="219"/>
    <col min="14852" max="14852" width="31.140625" style="219" customWidth="1"/>
    <col min="14853" max="14853" width="70.140625" style="219" customWidth="1"/>
    <col min="14854" max="14854" width="17.42578125" style="219" customWidth="1"/>
    <col min="14855" max="14856" width="21.85546875" style="219" customWidth="1"/>
    <col min="14857" max="14857" width="19.42578125" style="219" customWidth="1"/>
    <col min="14858" max="14858" width="42" style="219" customWidth="1"/>
    <col min="14859" max="15104" width="10.85546875" style="219"/>
    <col min="15105" max="15105" width="72" style="219" bestFit="1" customWidth="1"/>
    <col min="15106" max="15106" width="78.5703125" style="219" customWidth="1"/>
    <col min="15107" max="15107" width="10.85546875" style="219"/>
    <col min="15108" max="15108" width="31.140625" style="219" customWidth="1"/>
    <col min="15109" max="15109" width="70.140625" style="219" customWidth="1"/>
    <col min="15110" max="15110" width="17.42578125" style="219" customWidth="1"/>
    <col min="15111" max="15112" width="21.85546875" style="219" customWidth="1"/>
    <col min="15113" max="15113" width="19.42578125" style="219" customWidth="1"/>
    <col min="15114" max="15114" width="42" style="219" customWidth="1"/>
    <col min="15115" max="15360" width="10.85546875" style="219"/>
    <col min="15361" max="15361" width="72" style="219" bestFit="1" customWidth="1"/>
    <col min="15362" max="15362" width="78.5703125" style="219" customWidth="1"/>
    <col min="15363" max="15363" width="10.85546875" style="219"/>
    <col min="15364" max="15364" width="31.140625" style="219" customWidth="1"/>
    <col min="15365" max="15365" width="70.140625" style="219" customWidth="1"/>
    <col min="15366" max="15366" width="17.42578125" style="219" customWidth="1"/>
    <col min="15367" max="15368" width="21.85546875" style="219" customWidth="1"/>
    <col min="15369" max="15369" width="19.42578125" style="219" customWidth="1"/>
    <col min="15370" max="15370" width="42" style="219" customWidth="1"/>
    <col min="15371" max="15616" width="10.85546875" style="219"/>
    <col min="15617" max="15617" width="72" style="219" bestFit="1" customWidth="1"/>
    <col min="15618" max="15618" width="78.5703125" style="219" customWidth="1"/>
    <col min="15619" max="15619" width="10.85546875" style="219"/>
    <col min="15620" max="15620" width="31.140625" style="219" customWidth="1"/>
    <col min="15621" max="15621" width="70.140625" style="219" customWidth="1"/>
    <col min="15622" max="15622" width="17.42578125" style="219" customWidth="1"/>
    <col min="15623" max="15624" width="21.85546875" style="219" customWidth="1"/>
    <col min="15625" max="15625" width="19.42578125" style="219" customWidth="1"/>
    <col min="15626" max="15626" width="42" style="219" customWidth="1"/>
    <col min="15627" max="15872" width="10.85546875" style="219"/>
    <col min="15873" max="15873" width="72" style="219" bestFit="1" customWidth="1"/>
    <col min="15874" max="15874" width="78.5703125" style="219" customWidth="1"/>
    <col min="15875" max="15875" width="10.85546875" style="219"/>
    <col min="15876" max="15876" width="31.140625" style="219" customWidth="1"/>
    <col min="15877" max="15877" width="70.140625" style="219" customWidth="1"/>
    <col min="15878" max="15878" width="17.42578125" style="219" customWidth="1"/>
    <col min="15879" max="15880" width="21.85546875" style="219" customWidth="1"/>
    <col min="15881" max="15881" width="19.42578125" style="219" customWidth="1"/>
    <col min="15882" max="15882" width="42" style="219" customWidth="1"/>
    <col min="15883" max="16128" width="10.85546875" style="219"/>
    <col min="16129" max="16129" width="72" style="219" bestFit="1" customWidth="1"/>
    <col min="16130" max="16130" width="78.5703125" style="219" customWidth="1"/>
    <col min="16131" max="16131" width="10.85546875" style="219"/>
    <col min="16132" max="16132" width="31.140625" style="219" customWidth="1"/>
    <col min="16133" max="16133" width="70.140625" style="219" customWidth="1"/>
    <col min="16134" max="16134" width="17.42578125" style="219" customWidth="1"/>
    <col min="16135" max="16136" width="21.85546875" style="219" customWidth="1"/>
    <col min="16137" max="16137" width="19.42578125" style="219" customWidth="1"/>
    <col min="16138" max="16138" width="42" style="219" customWidth="1"/>
    <col min="16139" max="16384" width="10.85546875" style="219"/>
  </cols>
  <sheetData>
    <row r="1" spans="1:2" ht="25.5" customHeight="1" x14ac:dyDescent="0.25">
      <c r="A1" s="339" t="s">
        <v>0</v>
      </c>
      <c r="B1" s="340"/>
    </row>
    <row r="2" spans="1:2" ht="25.5" customHeight="1" x14ac:dyDescent="0.25">
      <c r="A2" s="341" t="s">
        <v>1</v>
      </c>
      <c r="B2" s="342"/>
    </row>
    <row r="3" spans="1:2" ht="15" x14ac:dyDescent="0.25">
      <c r="A3" s="242" t="s">
        <v>2</v>
      </c>
      <c r="B3" s="243" t="s">
        <v>3</v>
      </c>
    </row>
    <row r="4" spans="1:2" ht="40.5" customHeight="1" x14ac:dyDescent="0.25">
      <c r="A4" s="223" t="s">
        <v>4</v>
      </c>
      <c r="B4" s="224" t="s">
        <v>5</v>
      </c>
    </row>
    <row r="5" spans="1:2" ht="28.5" x14ac:dyDescent="0.25">
      <c r="A5" s="223" t="s">
        <v>6</v>
      </c>
      <c r="B5" s="225" t="s">
        <v>7</v>
      </c>
    </row>
    <row r="6" spans="1:2" ht="124.5" customHeight="1" x14ac:dyDescent="0.25">
      <c r="A6" s="223" t="s">
        <v>8</v>
      </c>
      <c r="B6" s="220" t="s">
        <v>9</v>
      </c>
    </row>
    <row r="7" spans="1:2" ht="26.45" customHeight="1" x14ac:dyDescent="0.25">
      <c r="A7" s="343" t="s">
        <v>10</v>
      </c>
      <c r="B7" s="344"/>
    </row>
    <row r="8" spans="1:2" ht="42.75" x14ac:dyDescent="0.25">
      <c r="A8" s="223" t="s">
        <v>11</v>
      </c>
      <c r="B8" s="225" t="s">
        <v>12</v>
      </c>
    </row>
    <row r="9" spans="1:2" ht="28.5" x14ac:dyDescent="0.25">
      <c r="A9" s="223" t="s">
        <v>13</v>
      </c>
      <c r="B9" s="225" t="s">
        <v>14</v>
      </c>
    </row>
    <row r="10" spans="1:2" ht="42.75" x14ac:dyDescent="0.25">
      <c r="A10" s="223" t="s">
        <v>15</v>
      </c>
      <c r="B10" s="225" t="s">
        <v>16</v>
      </c>
    </row>
    <row r="11" spans="1:2" ht="40.5" customHeight="1" x14ac:dyDescent="0.25">
      <c r="A11" s="223" t="s">
        <v>17</v>
      </c>
      <c r="B11" s="224" t="s">
        <v>18</v>
      </c>
    </row>
    <row r="12" spans="1:2" ht="38.25" customHeight="1" x14ac:dyDescent="0.25">
      <c r="A12" s="223" t="s">
        <v>19</v>
      </c>
      <c r="B12" s="224" t="s">
        <v>20</v>
      </c>
    </row>
    <row r="13" spans="1:2" ht="42.75" x14ac:dyDescent="0.25">
      <c r="A13" s="223" t="s">
        <v>21</v>
      </c>
      <c r="B13" s="226" t="s">
        <v>22</v>
      </c>
    </row>
    <row r="14" spans="1:2" ht="23.45" customHeight="1" x14ac:dyDescent="0.25">
      <c r="A14" s="227" t="s">
        <v>23</v>
      </c>
      <c r="B14" s="228"/>
    </row>
    <row r="15" spans="1:2" ht="42.75" x14ac:dyDescent="0.25">
      <c r="A15" s="223" t="s">
        <v>24</v>
      </c>
      <c r="B15" s="229" t="s">
        <v>25</v>
      </c>
    </row>
    <row r="16" spans="1:2" ht="42.75" x14ac:dyDescent="0.25">
      <c r="A16" s="223" t="s">
        <v>26</v>
      </c>
      <c r="B16" s="229" t="s">
        <v>27</v>
      </c>
    </row>
    <row r="17" spans="1:3" ht="42.75" x14ac:dyDescent="0.25">
      <c r="A17" s="223" t="s">
        <v>28</v>
      </c>
      <c r="B17" s="229" t="s">
        <v>29</v>
      </c>
    </row>
    <row r="18" spans="1:3" ht="8.25" customHeight="1" x14ac:dyDescent="0.25">
      <c r="A18" s="227"/>
      <c r="B18" s="230"/>
    </row>
    <row r="19" spans="1:3" ht="28.5" x14ac:dyDescent="0.25">
      <c r="A19" s="223" t="s">
        <v>30</v>
      </c>
      <c r="B19" s="229" t="s">
        <v>31</v>
      </c>
    </row>
    <row r="20" spans="1:3" ht="28.5" x14ac:dyDescent="0.25">
      <c r="A20" s="223" t="s">
        <v>32</v>
      </c>
      <c r="B20" s="229" t="s">
        <v>33</v>
      </c>
    </row>
    <row r="21" spans="1:3" ht="42.75" x14ac:dyDescent="0.25">
      <c r="A21" s="223" t="s">
        <v>34</v>
      </c>
      <c r="B21" s="229" t="s">
        <v>35</v>
      </c>
    </row>
    <row r="22" spans="1:3" ht="20.25" customHeight="1" x14ac:dyDescent="0.25">
      <c r="A22" s="347" t="s">
        <v>269</v>
      </c>
      <c r="B22" s="348"/>
    </row>
    <row r="23" spans="1:3" ht="42.75" x14ac:dyDescent="0.25">
      <c r="A23" s="223" t="s">
        <v>36</v>
      </c>
      <c r="B23" s="229" t="s">
        <v>37</v>
      </c>
    </row>
    <row r="24" spans="1:3" ht="54" customHeight="1" x14ac:dyDescent="0.25">
      <c r="A24" s="223" t="s">
        <v>38</v>
      </c>
      <c r="B24" s="229" t="s">
        <v>39</v>
      </c>
    </row>
    <row r="25" spans="1:3" ht="144" customHeight="1" x14ac:dyDescent="0.25">
      <c r="A25" s="223" t="s">
        <v>40</v>
      </c>
      <c r="B25" s="231" t="s">
        <v>41</v>
      </c>
    </row>
    <row r="26" spans="1:3" ht="57" x14ac:dyDescent="0.25">
      <c r="A26" s="223" t="s">
        <v>42</v>
      </c>
      <c r="B26" s="229" t="s">
        <v>43</v>
      </c>
    </row>
    <row r="27" spans="1:3" ht="57" x14ac:dyDescent="0.25">
      <c r="A27" s="223" t="s">
        <v>44</v>
      </c>
      <c r="B27" s="229" t="s">
        <v>45</v>
      </c>
    </row>
    <row r="28" spans="1:3" ht="28.5" x14ac:dyDescent="0.25">
      <c r="A28" s="223" t="s">
        <v>46</v>
      </c>
      <c r="B28" s="229" t="s">
        <v>47</v>
      </c>
    </row>
    <row r="29" spans="1:3" ht="57" x14ac:dyDescent="0.25">
      <c r="A29" s="223" t="s">
        <v>48</v>
      </c>
      <c r="B29" s="229" t="s">
        <v>49</v>
      </c>
      <c r="C29" s="221"/>
    </row>
    <row r="30" spans="1:3" ht="90" customHeight="1" x14ac:dyDescent="0.25">
      <c r="A30" s="232" t="s">
        <v>50</v>
      </c>
      <c r="B30" s="229" t="s">
        <v>51</v>
      </c>
    </row>
    <row r="31" spans="1:3" ht="81.599999999999994" customHeight="1" x14ac:dyDescent="0.25">
      <c r="A31" s="232" t="s">
        <v>52</v>
      </c>
      <c r="B31" s="229" t="s">
        <v>53</v>
      </c>
    </row>
    <row r="32" spans="1:3" ht="54" customHeight="1" x14ac:dyDescent="0.25">
      <c r="A32" s="232" t="s">
        <v>54</v>
      </c>
      <c r="B32" s="229" t="s">
        <v>55</v>
      </c>
    </row>
    <row r="33" spans="1:3" ht="28.5" customHeight="1" x14ac:dyDescent="0.25">
      <c r="A33" s="349" t="s">
        <v>56</v>
      </c>
      <c r="B33" s="350"/>
    </row>
    <row r="34" spans="1:3" ht="71.25" x14ac:dyDescent="0.25">
      <c r="A34" s="232" t="s">
        <v>57</v>
      </c>
      <c r="B34" s="229" t="s">
        <v>58</v>
      </c>
    </row>
    <row r="35" spans="1:3" ht="57" x14ac:dyDescent="0.25">
      <c r="A35" s="232" t="s">
        <v>59</v>
      </c>
      <c r="B35" s="229" t="s">
        <v>60</v>
      </c>
    </row>
    <row r="36" spans="1:3" ht="36" customHeight="1" x14ac:dyDescent="0.25">
      <c r="A36" s="232" t="s">
        <v>61</v>
      </c>
      <c r="B36" s="229" t="s">
        <v>62</v>
      </c>
      <c r="C36" s="222"/>
    </row>
    <row r="37" spans="1:3" ht="28.5" x14ac:dyDescent="0.25">
      <c r="A37" s="232" t="s">
        <v>63</v>
      </c>
      <c r="B37" s="229" t="s">
        <v>64</v>
      </c>
    </row>
    <row r="38" spans="1:3" ht="71.25" x14ac:dyDescent="0.25">
      <c r="A38" s="232" t="s">
        <v>65</v>
      </c>
      <c r="B38" s="229" t="s">
        <v>66</v>
      </c>
    </row>
    <row r="39" spans="1:3" ht="28.5" x14ac:dyDescent="0.25">
      <c r="A39" s="223" t="s">
        <v>67</v>
      </c>
      <c r="B39" s="229" t="s">
        <v>68</v>
      </c>
    </row>
    <row r="40" spans="1:3" ht="25.5" customHeight="1" x14ac:dyDescent="0.25">
      <c r="A40" s="343" t="s">
        <v>69</v>
      </c>
      <c r="B40" s="344"/>
    </row>
    <row r="41" spans="1:3" ht="24" customHeight="1" x14ac:dyDescent="0.25">
      <c r="A41" s="227" t="s">
        <v>2</v>
      </c>
      <c r="B41" s="244" t="s">
        <v>3</v>
      </c>
    </row>
    <row r="42" spans="1:3" ht="28.5" x14ac:dyDescent="0.25">
      <c r="A42" s="223" t="s">
        <v>21</v>
      </c>
      <c r="B42" s="233" t="s">
        <v>70</v>
      </c>
    </row>
    <row r="43" spans="1:3" ht="42.75" x14ac:dyDescent="0.25">
      <c r="A43" s="223" t="s">
        <v>71</v>
      </c>
      <c r="B43" s="233" t="s">
        <v>72</v>
      </c>
    </row>
    <row r="44" spans="1:3" ht="42.75" x14ac:dyDescent="0.25">
      <c r="A44" s="223" t="s">
        <v>73</v>
      </c>
      <c r="B44" s="233" t="s">
        <v>74</v>
      </c>
    </row>
    <row r="45" spans="1:3" ht="42.75" x14ac:dyDescent="0.25">
      <c r="A45" s="223" t="s">
        <v>75</v>
      </c>
      <c r="B45" s="233" t="s">
        <v>76</v>
      </c>
    </row>
    <row r="46" spans="1:3" ht="42.75" x14ac:dyDescent="0.25">
      <c r="A46" s="223" t="s">
        <v>77</v>
      </c>
      <c r="B46" s="233" t="s">
        <v>78</v>
      </c>
    </row>
    <row r="47" spans="1:3" ht="28.5" x14ac:dyDescent="0.25">
      <c r="A47" s="223" t="s">
        <v>79</v>
      </c>
      <c r="B47" s="233" t="s">
        <v>80</v>
      </c>
    </row>
    <row r="48" spans="1:3" ht="152.25" customHeight="1" x14ac:dyDescent="0.25">
      <c r="A48" s="223" t="s">
        <v>81</v>
      </c>
      <c r="B48" s="234" t="s">
        <v>82</v>
      </c>
    </row>
    <row r="49" spans="1:2" ht="22.9" customHeight="1" x14ac:dyDescent="0.25">
      <c r="A49" s="347" t="s">
        <v>83</v>
      </c>
      <c r="B49" s="348"/>
    </row>
    <row r="50" spans="1:2" ht="71.25" x14ac:dyDescent="0.25">
      <c r="A50" s="223" t="s">
        <v>84</v>
      </c>
      <c r="B50" s="229" t="s">
        <v>85</v>
      </c>
    </row>
    <row r="51" spans="1:2" ht="28.5" x14ac:dyDescent="0.25">
      <c r="A51" s="223" t="s">
        <v>86</v>
      </c>
      <c r="B51" s="229" t="s">
        <v>87</v>
      </c>
    </row>
    <row r="52" spans="1:2" ht="57" x14ac:dyDescent="0.25">
      <c r="A52" s="223" t="s">
        <v>88</v>
      </c>
      <c r="B52" s="229" t="s">
        <v>89</v>
      </c>
    </row>
    <row r="53" spans="1:2" ht="99.75" x14ac:dyDescent="0.25">
      <c r="A53" s="223" t="s">
        <v>90</v>
      </c>
      <c r="B53" s="229" t="s">
        <v>91</v>
      </c>
    </row>
    <row r="54" spans="1:2" ht="85.5" x14ac:dyDescent="0.25">
      <c r="A54" s="223" t="s">
        <v>92</v>
      </c>
      <c r="B54" s="229" t="s">
        <v>53</v>
      </c>
    </row>
    <row r="55" spans="1:2" ht="71.25" x14ac:dyDescent="0.25">
      <c r="A55" s="223" t="s">
        <v>93</v>
      </c>
      <c r="B55" s="229" t="s">
        <v>94</v>
      </c>
    </row>
    <row r="56" spans="1:2" ht="28.5" x14ac:dyDescent="0.25">
      <c r="A56" s="223" t="s">
        <v>95</v>
      </c>
      <c r="B56" s="229" t="s">
        <v>96</v>
      </c>
    </row>
    <row r="57" spans="1:2" ht="24" customHeight="1" x14ac:dyDescent="0.25">
      <c r="A57" s="351" t="s">
        <v>97</v>
      </c>
      <c r="B57" s="352"/>
    </row>
    <row r="58" spans="1:2" ht="23.45" customHeight="1" x14ac:dyDescent="0.25">
      <c r="A58" s="347" t="s">
        <v>98</v>
      </c>
      <c r="B58" s="348"/>
    </row>
    <row r="59" spans="1:2" ht="42.75" x14ac:dyDescent="0.25">
      <c r="A59" s="223" t="s">
        <v>99</v>
      </c>
      <c r="B59" s="233" t="s">
        <v>100</v>
      </c>
    </row>
    <row r="60" spans="1:2" ht="28.5" x14ac:dyDescent="0.25">
      <c r="A60" s="223" t="s">
        <v>101</v>
      </c>
      <c r="B60" s="233" t="s">
        <v>102</v>
      </c>
    </row>
    <row r="61" spans="1:2" ht="42.75" x14ac:dyDescent="0.25">
      <c r="A61" s="223" t="s">
        <v>13</v>
      </c>
      <c r="B61" s="233" t="s">
        <v>103</v>
      </c>
    </row>
    <row r="62" spans="1:2" ht="57" x14ac:dyDescent="0.25">
      <c r="A62" s="223" t="s">
        <v>26</v>
      </c>
      <c r="B62" s="229" t="s">
        <v>104</v>
      </c>
    </row>
    <row r="63" spans="1:2" ht="57" x14ac:dyDescent="0.25">
      <c r="A63" s="223" t="s">
        <v>28</v>
      </c>
      <c r="B63" s="229" t="s">
        <v>105</v>
      </c>
    </row>
    <row r="64" spans="1:2" ht="42.75" x14ac:dyDescent="0.25">
      <c r="A64" s="223" t="s">
        <v>106</v>
      </c>
      <c r="B64" s="233" t="s">
        <v>107</v>
      </c>
    </row>
    <row r="65" spans="1:2" ht="25.5" customHeight="1" x14ac:dyDescent="0.25">
      <c r="A65" s="343" t="s">
        <v>108</v>
      </c>
      <c r="B65" s="344"/>
    </row>
    <row r="66" spans="1:2" ht="22.9" customHeight="1" x14ac:dyDescent="0.25">
      <c r="A66" s="345" t="s">
        <v>109</v>
      </c>
      <c r="B66" s="346"/>
    </row>
    <row r="67" spans="1:2" ht="94.15" customHeight="1" x14ac:dyDescent="0.25">
      <c r="A67" s="355" t="s">
        <v>110</v>
      </c>
      <c r="B67" s="356"/>
    </row>
    <row r="68" spans="1:2" ht="39.75" customHeight="1" x14ac:dyDescent="0.25">
      <c r="A68" s="223" t="s">
        <v>111</v>
      </c>
      <c r="B68" s="235" t="s">
        <v>112</v>
      </c>
    </row>
    <row r="69" spans="1:2" ht="42.75" x14ac:dyDescent="0.25">
      <c r="A69" s="223" t="s">
        <v>113</v>
      </c>
      <c r="B69" s="236" t="s">
        <v>114</v>
      </c>
    </row>
    <row r="70" spans="1:2" ht="37.5" customHeight="1" x14ac:dyDescent="0.25">
      <c r="A70" s="232" t="s">
        <v>115</v>
      </c>
      <c r="B70" s="236" t="s">
        <v>116</v>
      </c>
    </row>
    <row r="71" spans="1:2" ht="37.5" customHeight="1" x14ac:dyDescent="0.25">
      <c r="A71" s="223" t="s">
        <v>117</v>
      </c>
      <c r="B71" s="236" t="s">
        <v>118</v>
      </c>
    </row>
    <row r="72" spans="1:2" ht="37.5" customHeight="1" x14ac:dyDescent="0.25">
      <c r="A72" s="232" t="s">
        <v>119</v>
      </c>
      <c r="B72" s="236" t="s">
        <v>120</v>
      </c>
    </row>
    <row r="73" spans="1:2" ht="25.5" customHeight="1" x14ac:dyDescent="0.25">
      <c r="A73" s="343" t="s">
        <v>121</v>
      </c>
      <c r="B73" s="344"/>
    </row>
    <row r="74" spans="1:2" ht="28.5" x14ac:dyDescent="0.25">
      <c r="A74" s="223" t="s">
        <v>122</v>
      </c>
      <c r="B74" s="233" t="s">
        <v>123</v>
      </c>
    </row>
    <row r="75" spans="1:2" ht="28.5" x14ac:dyDescent="0.25">
      <c r="A75" s="223" t="s">
        <v>124</v>
      </c>
      <c r="B75" s="233" t="s">
        <v>125</v>
      </c>
    </row>
    <row r="76" spans="1:2" ht="28.5" x14ac:dyDescent="0.25">
      <c r="A76" s="223" t="s">
        <v>126</v>
      </c>
      <c r="B76" s="233" t="s">
        <v>127</v>
      </c>
    </row>
    <row r="77" spans="1:2" ht="28.5" x14ac:dyDescent="0.25">
      <c r="A77" s="223" t="s">
        <v>128</v>
      </c>
      <c r="B77" s="233" t="s">
        <v>129</v>
      </c>
    </row>
    <row r="78" spans="1:2" ht="28.5" x14ac:dyDescent="0.25">
      <c r="A78" s="223" t="s">
        <v>130</v>
      </c>
      <c r="B78" s="233" t="s">
        <v>131</v>
      </c>
    </row>
    <row r="79" spans="1:2" ht="42.75" x14ac:dyDescent="0.25">
      <c r="A79" s="223" t="s">
        <v>132</v>
      </c>
      <c r="B79" s="233" t="s">
        <v>133</v>
      </c>
    </row>
    <row r="80" spans="1:2" ht="28.5" x14ac:dyDescent="0.25">
      <c r="A80" s="223" t="s">
        <v>134</v>
      </c>
      <c r="B80" s="233" t="s">
        <v>135</v>
      </c>
    </row>
    <row r="81" spans="1:2" ht="15" x14ac:dyDescent="0.25">
      <c r="A81" s="223" t="s">
        <v>136</v>
      </c>
      <c r="B81" s="233" t="s">
        <v>137</v>
      </c>
    </row>
    <row r="82" spans="1:2" ht="42.75" x14ac:dyDescent="0.25">
      <c r="A82" s="240" t="s">
        <v>138</v>
      </c>
      <c r="B82" s="233" t="s">
        <v>139</v>
      </c>
    </row>
    <row r="83" spans="1:2" ht="42.75" x14ac:dyDescent="0.25">
      <c r="A83" s="232" t="s">
        <v>140</v>
      </c>
      <c r="B83" s="233" t="s">
        <v>141</v>
      </c>
    </row>
    <row r="84" spans="1:2" ht="42.75" x14ac:dyDescent="0.25">
      <c r="A84" s="223" t="s">
        <v>142</v>
      </c>
      <c r="B84" s="233" t="s">
        <v>143</v>
      </c>
    </row>
    <row r="85" spans="1:2" ht="28.5" x14ac:dyDescent="0.25">
      <c r="A85" s="223" t="s">
        <v>44</v>
      </c>
      <c r="B85" s="233" t="s">
        <v>144</v>
      </c>
    </row>
    <row r="86" spans="1:2" ht="28.5" x14ac:dyDescent="0.25">
      <c r="A86" s="223" t="s">
        <v>145</v>
      </c>
      <c r="B86" s="233" t="s">
        <v>146</v>
      </c>
    </row>
    <row r="87" spans="1:2" ht="42.75" x14ac:dyDescent="0.25">
      <c r="A87" s="223" t="s">
        <v>147</v>
      </c>
      <c r="B87" s="233" t="s">
        <v>148</v>
      </c>
    </row>
    <row r="88" spans="1:2" ht="18.600000000000001" customHeight="1" x14ac:dyDescent="0.25">
      <c r="A88" s="343" t="s">
        <v>264</v>
      </c>
      <c r="B88" s="344"/>
    </row>
    <row r="89" spans="1:2" ht="28.5" x14ac:dyDescent="0.25">
      <c r="A89" s="241" t="s">
        <v>260</v>
      </c>
      <c r="B89" s="239" t="s">
        <v>265</v>
      </c>
    </row>
    <row r="90" spans="1:2" ht="15" x14ac:dyDescent="0.25">
      <c r="A90" s="241" t="s">
        <v>261</v>
      </c>
      <c r="B90" s="239" t="s">
        <v>266</v>
      </c>
    </row>
    <row r="91" spans="1:2" ht="15" x14ac:dyDescent="0.25">
      <c r="A91" s="241" t="s">
        <v>262</v>
      </c>
      <c r="B91" s="239" t="s">
        <v>267</v>
      </c>
    </row>
    <row r="92" spans="1:2" ht="15" x14ac:dyDescent="0.25">
      <c r="A92" s="241" t="s">
        <v>263</v>
      </c>
      <c r="B92" s="239" t="s">
        <v>268</v>
      </c>
    </row>
    <row r="93" spans="1:2" ht="15" x14ac:dyDescent="0.25">
      <c r="A93" s="353" t="s">
        <v>149</v>
      </c>
      <c r="B93" s="354"/>
    </row>
  </sheetData>
  <mergeCells count="15">
    <mergeCell ref="A93:B93"/>
    <mergeCell ref="A58:B58"/>
    <mergeCell ref="A73:B73"/>
    <mergeCell ref="A67:B67"/>
    <mergeCell ref="A88:B88"/>
    <mergeCell ref="A1:B1"/>
    <mergeCell ref="A2:B2"/>
    <mergeCell ref="A40:B40"/>
    <mergeCell ref="A65:B65"/>
    <mergeCell ref="A66:B66"/>
    <mergeCell ref="A7:B7"/>
    <mergeCell ref="A22:B22"/>
    <mergeCell ref="A33:B33"/>
    <mergeCell ref="A57:B57"/>
    <mergeCell ref="A49:B49"/>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3782E8-C7DC-4DA4-96AD-D8E3D9789063}">
  <sheetPr>
    <tabColor rgb="FFFFC000"/>
  </sheetPr>
  <dimension ref="A1:CF36"/>
  <sheetViews>
    <sheetView tabSelected="1" topLeftCell="A6" zoomScale="70" zoomScaleNormal="70" workbookViewId="0">
      <selection activeCell="D10" sqref="D10:E10"/>
    </sheetView>
  </sheetViews>
  <sheetFormatPr baseColWidth="10" defaultColWidth="11.42578125" defaultRowHeight="15" customHeight="1" x14ac:dyDescent="0.25"/>
  <cols>
    <col min="1" max="1" width="17.7109375" customWidth="1"/>
    <col min="2" max="2" width="15.42578125" customWidth="1"/>
    <col min="3" max="3" width="25.42578125" customWidth="1"/>
    <col min="4" max="4" width="56.42578125" customWidth="1"/>
    <col min="5" max="5" width="34" customWidth="1"/>
  </cols>
  <sheetData>
    <row r="1" spans="1:84" ht="22.5" customHeight="1" thickBot="1" x14ac:dyDescent="0.3">
      <c r="A1" s="661"/>
      <c r="B1" s="662" t="s">
        <v>150</v>
      </c>
      <c r="C1" s="662"/>
      <c r="D1" s="662"/>
      <c r="E1" s="387" t="s">
        <v>270</v>
      </c>
      <c r="F1" s="388"/>
      <c r="G1" s="389"/>
    </row>
    <row r="2" spans="1:84" ht="22.5" customHeight="1" thickBot="1" x14ac:dyDescent="0.3">
      <c r="A2" s="661"/>
      <c r="B2" s="663" t="s">
        <v>151</v>
      </c>
      <c r="C2" s="663"/>
      <c r="D2" s="663"/>
      <c r="E2" s="387" t="s">
        <v>271</v>
      </c>
      <c r="F2" s="388"/>
      <c r="G2" s="389"/>
    </row>
    <row r="3" spans="1:84" ht="31.5" customHeight="1" thickBot="1" x14ac:dyDescent="0.3">
      <c r="A3" s="661"/>
      <c r="B3" s="402" t="s">
        <v>0</v>
      </c>
      <c r="C3" s="403"/>
      <c r="D3" s="404"/>
      <c r="E3" s="387" t="s">
        <v>272</v>
      </c>
      <c r="F3" s="388"/>
      <c r="G3" s="389"/>
    </row>
    <row r="4" spans="1:84" ht="22.5" customHeight="1" thickBot="1" x14ac:dyDescent="0.3">
      <c r="A4" s="661"/>
      <c r="B4" s="405" t="s">
        <v>258</v>
      </c>
      <c r="C4" s="406"/>
      <c r="D4" s="407"/>
      <c r="E4" s="387" t="s">
        <v>278</v>
      </c>
      <c r="F4" s="388"/>
      <c r="G4" s="389"/>
    </row>
    <row r="5" spans="1:84" ht="15.75" thickBot="1" x14ac:dyDescent="0.3">
      <c r="A5" s="57"/>
      <c r="B5" s="57"/>
      <c r="C5" s="237"/>
      <c r="D5" s="237"/>
      <c r="E5" s="237"/>
      <c r="F5" s="238"/>
      <c r="G5" s="238"/>
      <c r="H5" s="238"/>
      <c r="I5" s="238"/>
      <c r="J5" s="238"/>
      <c r="K5" s="238"/>
    </row>
    <row r="6" spans="1:84" ht="52.5" customHeight="1" x14ac:dyDescent="0.25">
      <c r="A6" s="375" t="s">
        <v>154</v>
      </c>
      <c r="B6" s="376"/>
      <c r="C6" s="666" t="str">
        <f>+PMR!C6</f>
        <v>8219 - Fortalecimiento a la implementación, seguimiento y coordinación del Sistema Distrital de Cuidado en Bogotá D.C.</v>
      </c>
      <c r="D6" s="667"/>
      <c r="E6" s="668"/>
      <c r="F6" s="7"/>
      <c r="G6" s="7"/>
      <c r="H6" s="7"/>
      <c r="I6" s="7"/>
      <c r="J6" s="7"/>
      <c r="K6" s="7"/>
      <c r="L6" s="1"/>
      <c r="M6" s="174"/>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row>
    <row r="7" spans="1:84" ht="20.25" customHeight="1" x14ac:dyDescent="0.25">
      <c r="A7" s="541" t="s">
        <v>259</v>
      </c>
      <c r="B7" s="542"/>
      <c r="C7" s="664"/>
      <c r="D7" s="664"/>
      <c r="E7" s="665"/>
      <c r="F7" s="238"/>
      <c r="G7" s="238"/>
      <c r="H7" s="238"/>
      <c r="I7" s="238"/>
      <c r="J7" s="238"/>
      <c r="K7" s="238"/>
    </row>
    <row r="8" spans="1:84" ht="45.75" customHeight="1" thickBot="1" x14ac:dyDescent="0.3">
      <c r="A8" s="58" t="s">
        <v>260</v>
      </c>
      <c r="B8" s="58" t="s">
        <v>261</v>
      </c>
      <c r="C8" s="59" t="s">
        <v>262</v>
      </c>
      <c r="D8" s="659" t="s">
        <v>263</v>
      </c>
      <c r="E8" s="660"/>
    </row>
    <row r="9" spans="1:84" ht="42.75" x14ac:dyDescent="0.25">
      <c r="A9" s="60">
        <v>45736</v>
      </c>
      <c r="B9" s="245">
        <v>45741</v>
      </c>
      <c r="C9" s="74" t="s">
        <v>379</v>
      </c>
      <c r="D9" s="657" t="s">
        <v>380</v>
      </c>
      <c r="E9" s="658"/>
    </row>
    <row r="10" spans="1:84" ht="88.9" customHeight="1" x14ac:dyDescent="0.25">
      <c r="A10" s="60">
        <v>45784</v>
      </c>
      <c r="B10" s="61"/>
      <c r="C10" s="75" t="s">
        <v>413</v>
      </c>
      <c r="D10" s="653" t="s">
        <v>412</v>
      </c>
      <c r="E10" s="654"/>
    </row>
    <row r="11" spans="1:84" x14ac:dyDescent="0.25">
      <c r="A11" s="60"/>
      <c r="B11" s="61"/>
      <c r="C11" s="75"/>
      <c r="D11" s="653"/>
      <c r="E11" s="654"/>
    </row>
    <row r="12" spans="1:84" x14ac:dyDescent="0.25">
      <c r="A12" s="62"/>
      <c r="B12" s="63"/>
      <c r="C12" s="75"/>
      <c r="D12" s="653"/>
      <c r="E12" s="654"/>
    </row>
    <row r="13" spans="1:84" x14ac:dyDescent="0.25">
      <c r="A13" s="64"/>
      <c r="B13" s="63"/>
      <c r="C13" s="75"/>
      <c r="D13" s="653"/>
      <c r="E13" s="654"/>
    </row>
    <row r="14" spans="1:84" x14ac:dyDescent="0.25">
      <c r="A14" s="64"/>
      <c r="B14" s="63"/>
      <c r="C14" s="76"/>
      <c r="D14" s="653"/>
      <c r="E14" s="654"/>
    </row>
    <row r="15" spans="1:84" x14ac:dyDescent="0.25">
      <c r="A15" s="64"/>
      <c r="B15" s="63"/>
      <c r="C15" s="76"/>
      <c r="D15" s="653"/>
      <c r="E15" s="654"/>
    </row>
    <row r="16" spans="1:84" x14ac:dyDescent="0.25">
      <c r="A16" s="65"/>
      <c r="B16" s="63"/>
      <c r="C16" s="75"/>
      <c r="D16" s="653"/>
      <c r="E16" s="654"/>
    </row>
    <row r="17" spans="1:5" x14ac:dyDescent="0.25">
      <c r="A17" s="66"/>
      <c r="B17" s="67"/>
      <c r="C17" s="77"/>
      <c r="D17" s="653"/>
      <c r="E17" s="654"/>
    </row>
    <row r="18" spans="1:5" x14ac:dyDescent="0.25">
      <c r="A18" s="66"/>
      <c r="B18" s="67"/>
      <c r="C18" s="77"/>
      <c r="D18" s="653"/>
      <c r="E18" s="654"/>
    </row>
    <row r="19" spans="1:5" x14ac:dyDescent="0.25">
      <c r="A19" s="68"/>
      <c r="B19" s="69"/>
      <c r="C19" s="71"/>
      <c r="D19" s="653"/>
      <c r="E19" s="654"/>
    </row>
    <row r="20" spans="1:5" x14ac:dyDescent="0.25">
      <c r="A20" s="70"/>
      <c r="B20" s="71"/>
      <c r="C20" s="71"/>
      <c r="D20" s="653"/>
      <c r="E20" s="654"/>
    </row>
    <row r="21" spans="1:5" x14ac:dyDescent="0.25">
      <c r="A21" s="70"/>
      <c r="B21" s="71"/>
      <c r="C21" s="71"/>
      <c r="D21" s="653"/>
      <c r="E21" s="654"/>
    </row>
    <row r="22" spans="1:5" x14ac:dyDescent="0.25">
      <c r="A22" s="70"/>
      <c r="B22" s="71"/>
      <c r="C22" s="71"/>
      <c r="D22" s="653"/>
      <c r="E22" s="654"/>
    </row>
    <row r="23" spans="1:5" x14ac:dyDescent="0.25">
      <c r="A23" s="70"/>
      <c r="B23" s="71"/>
      <c r="C23" s="71"/>
      <c r="D23" s="653"/>
      <c r="E23" s="654"/>
    </row>
    <row r="24" spans="1:5" x14ac:dyDescent="0.25">
      <c r="A24" s="70"/>
      <c r="B24" s="71"/>
      <c r="C24" s="71"/>
      <c r="D24" s="653"/>
      <c r="E24" s="654"/>
    </row>
    <row r="25" spans="1:5" x14ac:dyDescent="0.25">
      <c r="A25" s="70"/>
      <c r="B25" s="71"/>
      <c r="C25" s="71"/>
      <c r="D25" s="653"/>
      <c r="E25" s="654"/>
    </row>
    <row r="26" spans="1:5" x14ac:dyDescent="0.25">
      <c r="A26" s="70"/>
      <c r="B26" s="71"/>
      <c r="C26" s="71"/>
      <c r="D26" s="653"/>
      <c r="E26" s="654"/>
    </row>
    <row r="27" spans="1:5" x14ac:dyDescent="0.25">
      <c r="A27" s="70"/>
      <c r="B27" s="71"/>
      <c r="C27" s="71"/>
      <c r="D27" s="653"/>
      <c r="E27" s="654"/>
    </row>
    <row r="28" spans="1:5" x14ac:dyDescent="0.25">
      <c r="A28" s="70"/>
      <c r="B28" s="71"/>
      <c r="C28" s="71"/>
      <c r="D28" s="653"/>
      <c r="E28" s="654"/>
    </row>
    <row r="29" spans="1:5" x14ac:dyDescent="0.25">
      <c r="A29" s="70"/>
      <c r="B29" s="71"/>
      <c r="C29" s="71"/>
      <c r="D29" s="653"/>
      <c r="E29" s="654"/>
    </row>
    <row r="30" spans="1:5" x14ac:dyDescent="0.25">
      <c r="A30" s="70"/>
      <c r="B30" s="71"/>
      <c r="C30" s="71"/>
      <c r="D30" s="653"/>
      <c r="E30" s="654"/>
    </row>
    <row r="31" spans="1:5" x14ac:dyDescent="0.25">
      <c r="A31" s="70"/>
      <c r="B31" s="71"/>
      <c r="C31" s="71"/>
      <c r="D31" s="653"/>
      <c r="E31" s="654"/>
    </row>
    <row r="32" spans="1:5" x14ac:dyDescent="0.25">
      <c r="A32" s="70"/>
      <c r="B32" s="71"/>
      <c r="C32" s="71"/>
      <c r="D32" s="653"/>
      <c r="E32" s="654"/>
    </row>
    <row r="33" spans="1:5" x14ac:dyDescent="0.25">
      <c r="A33" s="70"/>
      <c r="B33" s="71"/>
      <c r="C33" s="71"/>
      <c r="D33" s="653"/>
      <c r="E33" s="654"/>
    </row>
    <row r="34" spans="1:5" x14ac:dyDescent="0.25">
      <c r="A34" s="70"/>
      <c r="B34" s="71"/>
      <c r="C34" s="71"/>
      <c r="D34" s="653"/>
      <c r="E34" s="654"/>
    </row>
    <row r="35" spans="1:5" x14ac:dyDescent="0.25">
      <c r="A35" s="70"/>
      <c r="B35" s="71"/>
      <c r="C35" s="71"/>
      <c r="D35" s="653"/>
      <c r="E35" s="654"/>
    </row>
    <row r="36" spans="1:5" x14ac:dyDescent="0.25">
      <c r="A36" s="72"/>
      <c r="B36" s="73"/>
      <c r="C36" s="73"/>
      <c r="D36" s="655"/>
      <c r="E36" s="656"/>
    </row>
  </sheetData>
  <mergeCells count="41">
    <mergeCell ref="D8:E8"/>
    <mergeCell ref="A1:A4"/>
    <mergeCell ref="B1:D1"/>
    <mergeCell ref="B2:D2"/>
    <mergeCell ref="A7:E7"/>
    <mergeCell ref="B3:D3"/>
    <mergeCell ref="B4:D4"/>
    <mergeCell ref="A6:B6"/>
    <mergeCell ref="C6:E6"/>
    <mergeCell ref="E1:G1"/>
    <mergeCell ref="E2:G2"/>
    <mergeCell ref="E3:G3"/>
    <mergeCell ref="E4:G4"/>
    <mergeCell ref="D9:E9"/>
    <mergeCell ref="D10:E10"/>
    <mergeCell ref="D11:E11"/>
    <mergeCell ref="D12:E12"/>
    <mergeCell ref="D13:E13"/>
    <mergeCell ref="D21:E21"/>
    <mergeCell ref="D22:E22"/>
    <mergeCell ref="D23:E23"/>
    <mergeCell ref="D14:E14"/>
    <mergeCell ref="D15:E15"/>
    <mergeCell ref="D16:E16"/>
    <mergeCell ref="D17:E17"/>
    <mergeCell ref="D18:E18"/>
    <mergeCell ref="D19:E19"/>
    <mergeCell ref="D20:E20"/>
    <mergeCell ref="D34:E34"/>
    <mergeCell ref="D35:E35"/>
    <mergeCell ref="D36:E36"/>
    <mergeCell ref="D29:E29"/>
    <mergeCell ref="D30:E30"/>
    <mergeCell ref="D31:E31"/>
    <mergeCell ref="D32:E32"/>
    <mergeCell ref="D33:E33"/>
    <mergeCell ref="D24:E24"/>
    <mergeCell ref="D25:E25"/>
    <mergeCell ref="D26:E26"/>
    <mergeCell ref="D27:E27"/>
    <mergeCell ref="D28:E28"/>
  </mergeCells>
  <pageMargins left="0.7" right="0.7" top="0.75" bottom="0.75" header="0.3" footer="0.3"/>
  <drawing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59999389629810485"/>
    <pageSetUpPr fitToPage="1"/>
  </sheetPr>
  <dimension ref="A1:O126"/>
  <sheetViews>
    <sheetView showGridLines="0" topLeftCell="A90" zoomScale="70" zoomScaleNormal="70" workbookViewId="0">
      <selection activeCell="N24" sqref="N24:N29"/>
    </sheetView>
  </sheetViews>
  <sheetFormatPr baseColWidth="10" defaultColWidth="10.85546875" defaultRowHeight="14.25" x14ac:dyDescent="0.25"/>
  <cols>
    <col min="1" max="1" width="49.7109375" style="1" customWidth="1"/>
    <col min="2" max="5" width="35.7109375" style="1" customWidth="1"/>
    <col min="6" max="6" width="43" style="1" customWidth="1"/>
    <col min="7" max="7" width="41.140625" style="1" customWidth="1"/>
    <col min="8" max="8" width="35.7109375" style="1" customWidth="1"/>
    <col min="9" max="9" width="42.140625" style="1" customWidth="1"/>
    <col min="10" max="13" width="35.7109375" style="1" customWidth="1"/>
    <col min="14" max="14" width="31" style="1" customWidth="1"/>
    <col min="15" max="15" width="18.140625" style="1" customWidth="1"/>
    <col min="16" max="16" width="8.42578125" style="1" customWidth="1"/>
    <col min="17" max="17" width="18.42578125" style="1" bestFit="1" customWidth="1"/>
    <col min="18" max="18" width="5.7109375" style="1" customWidth="1"/>
    <col min="19" max="19" width="18.42578125" style="1" bestFit="1" customWidth="1"/>
    <col min="20" max="20" width="4.7109375" style="1" customWidth="1"/>
    <col min="21" max="21" width="23" style="1" bestFit="1" customWidth="1"/>
    <col min="22" max="22" width="10.85546875" style="1"/>
    <col min="23" max="23" width="18.42578125" style="1" bestFit="1" customWidth="1"/>
    <col min="24" max="24" width="16.140625" style="1" customWidth="1"/>
    <col min="25" max="16384" width="10.85546875" style="1"/>
  </cols>
  <sheetData>
    <row r="1" spans="1:15" s="85" customFormat="1" ht="22.15" customHeight="1" thickBot="1" x14ac:dyDescent="0.3">
      <c r="A1" s="409"/>
      <c r="B1" s="390" t="s">
        <v>150</v>
      </c>
      <c r="C1" s="391"/>
      <c r="D1" s="391"/>
      <c r="E1" s="391"/>
      <c r="F1" s="391"/>
      <c r="G1" s="391"/>
      <c r="H1" s="391"/>
      <c r="I1" s="391"/>
      <c r="J1" s="391"/>
      <c r="K1" s="391"/>
      <c r="L1" s="392"/>
      <c r="M1" s="387" t="s">
        <v>270</v>
      </c>
      <c r="N1" s="388"/>
      <c r="O1" s="389"/>
    </row>
    <row r="2" spans="1:15" s="85" customFormat="1" ht="18" customHeight="1" thickBot="1" x14ac:dyDescent="0.3">
      <c r="A2" s="410"/>
      <c r="B2" s="393" t="s">
        <v>151</v>
      </c>
      <c r="C2" s="394"/>
      <c r="D2" s="394"/>
      <c r="E2" s="394"/>
      <c r="F2" s="394"/>
      <c r="G2" s="394"/>
      <c r="H2" s="394"/>
      <c r="I2" s="394"/>
      <c r="J2" s="394"/>
      <c r="K2" s="394"/>
      <c r="L2" s="395"/>
      <c r="M2" s="387" t="s">
        <v>271</v>
      </c>
      <c r="N2" s="388"/>
      <c r="O2" s="389"/>
    </row>
    <row r="3" spans="1:15" s="85" customFormat="1" ht="19.899999999999999" customHeight="1" thickBot="1" x14ac:dyDescent="0.3">
      <c r="A3" s="410"/>
      <c r="B3" s="393" t="s">
        <v>0</v>
      </c>
      <c r="C3" s="394"/>
      <c r="D3" s="394"/>
      <c r="E3" s="394"/>
      <c r="F3" s="394"/>
      <c r="G3" s="394"/>
      <c r="H3" s="394"/>
      <c r="I3" s="394"/>
      <c r="J3" s="394"/>
      <c r="K3" s="394"/>
      <c r="L3" s="395"/>
      <c r="M3" s="387" t="s">
        <v>272</v>
      </c>
      <c r="N3" s="388"/>
      <c r="O3" s="389"/>
    </row>
    <row r="4" spans="1:15" s="85" customFormat="1" ht="21.75" customHeight="1" thickBot="1" x14ac:dyDescent="0.3">
      <c r="A4" s="411"/>
      <c r="B4" s="396" t="s">
        <v>152</v>
      </c>
      <c r="C4" s="397"/>
      <c r="D4" s="397"/>
      <c r="E4" s="397"/>
      <c r="F4" s="397"/>
      <c r="G4" s="397"/>
      <c r="H4" s="397"/>
      <c r="I4" s="397"/>
      <c r="J4" s="397"/>
      <c r="K4" s="397"/>
      <c r="L4" s="398"/>
      <c r="M4" s="387" t="s">
        <v>273</v>
      </c>
      <c r="N4" s="388"/>
      <c r="O4" s="389"/>
    </row>
    <row r="5" spans="1:15" s="85" customFormat="1" ht="16.149999999999999" customHeight="1" thickBot="1" x14ac:dyDescent="0.3">
      <c r="A5" s="86"/>
      <c r="B5" s="87"/>
      <c r="C5" s="87"/>
      <c r="D5" s="87"/>
      <c r="E5" s="87"/>
      <c r="F5" s="87"/>
      <c r="G5" s="87"/>
      <c r="H5" s="87"/>
      <c r="I5" s="87"/>
      <c r="J5" s="87"/>
      <c r="K5" s="87"/>
      <c r="L5" s="87"/>
      <c r="M5" s="88"/>
      <c r="N5" s="88"/>
      <c r="O5" s="88"/>
    </row>
    <row r="6" spans="1:15" ht="40.35" customHeight="1" thickBot="1" x14ac:dyDescent="0.3">
      <c r="A6" s="55" t="s">
        <v>154</v>
      </c>
      <c r="B6" s="419" t="s">
        <v>307</v>
      </c>
      <c r="C6" s="420"/>
      <c r="D6" s="420"/>
      <c r="E6" s="420"/>
      <c r="F6" s="420"/>
      <c r="G6" s="420"/>
      <c r="H6" s="420"/>
      <c r="I6" s="420"/>
      <c r="J6" s="420"/>
      <c r="K6" s="421"/>
      <c r="L6" s="165" t="s">
        <v>155</v>
      </c>
      <c r="M6" s="422">
        <v>2024110010309</v>
      </c>
      <c r="N6" s="423"/>
      <c r="O6" s="424"/>
    </row>
    <row r="7" spans="1:15" s="85" customFormat="1" ht="18" customHeight="1" thickBot="1" x14ac:dyDescent="0.3">
      <c r="A7" s="86"/>
      <c r="B7" s="87"/>
      <c r="C7" s="87"/>
      <c r="D7" s="87"/>
      <c r="E7" s="87"/>
      <c r="F7" s="87"/>
      <c r="G7" s="87"/>
      <c r="H7" s="87"/>
      <c r="I7" s="87"/>
      <c r="J7" s="87"/>
      <c r="K7" s="87"/>
      <c r="L7" s="87"/>
      <c r="M7" s="88"/>
      <c r="N7" s="88"/>
      <c r="O7" s="88"/>
    </row>
    <row r="8" spans="1:15" s="85" customFormat="1" ht="21.75" customHeight="1" thickBot="1" x14ac:dyDescent="0.3">
      <c r="A8" s="413" t="s">
        <v>6</v>
      </c>
      <c r="B8" s="165" t="s">
        <v>156</v>
      </c>
      <c r="C8" s="132"/>
      <c r="D8" s="165" t="s">
        <v>157</v>
      </c>
      <c r="E8" s="132"/>
      <c r="F8" s="165" t="s">
        <v>158</v>
      </c>
      <c r="G8" s="132"/>
      <c r="H8" s="165" t="s">
        <v>159</v>
      </c>
      <c r="I8" s="134"/>
      <c r="J8" s="377" t="s">
        <v>8</v>
      </c>
      <c r="K8" s="412"/>
      <c r="L8" s="164" t="s">
        <v>160</v>
      </c>
      <c r="M8" s="374"/>
      <c r="N8" s="374"/>
      <c r="O8" s="374"/>
    </row>
    <row r="9" spans="1:15" s="85" customFormat="1" ht="21.75" customHeight="1" thickBot="1" x14ac:dyDescent="0.3">
      <c r="A9" s="413"/>
      <c r="B9" s="166" t="s">
        <v>161</v>
      </c>
      <c r="C9" s="135" t="s">
        <v>280</v>
      </c>
      <c r="D9" s="165" t="s">
        <v>162</v>
      </c>
      <c r="E9" s="136"/>
      <c r="F9" s="165" t="s">
        <v>163</v>
      </c>
      <c r="G9" s="136"/>
      <c r="H9" s="165" t="s">
        <v>164</v>
      </c>
      <c r="I9" s="134"/>
      <c r="J9" s="377"/>
      <c r="K9" s="412"/>
      <c r="L9" s="164" t="s">
        <v>165</v>
      </c>
      <c r="M9" s="374"/>
      <c r="N9" s="374"/>
      <c r="O9" s="374"/>
    </row>
    <row r="10" spans="1:15" s="85" customFormat="1" ht="21.75" customHeight="1" thickBot="1" x14ac:dyDescent="0.3">
      <c r="A10" s="413"/>
      <c r="B10" s="165" t="s">
        <v>166</v>
      </c>
      <c r="C10" s="132"/>
      <c r="D10" s="165" t="s">
        <v>167</v>
      </c>
      <c r="E10" s="136"/>
      <c r="F10" s="165" t="s">
        <v>168</v>
      </c>
      <c r="G10" s="136"/>
      <c r="H10" s="165" t="s">
        <v>169</v>
      </c>
      <c r="I10" s="134"/>
      <c r="J10" s="377"/>
      <c r="K10" s="412"/>
      <c r="L10" s="164" t="s">
        <v>170</v>
      </c>
      <c r="M10" s="374" t="s">
        <v>280</v>
      </c>
      <c r="N10" s="374"/>
      <c r="O10" s="374"/>
    </row>
    <row r="11" spans="1:15" ht="15" customHeight="1" thickBot="1" x14ac:dyDescent="0.3">
      <c r="A11" s="6"/>
      <c r="B11" s="7"/>
      <c r="C11" s="7"/>
      <c r="D11" s="9"/>
      <c r="E11" s="8"/>
      <c r="F11" s="8"/>
      <c r="G11" s="214"/>
      <c r="H11" s="214"/>
      <c r="I11" s="10"/>
      <c r="J11" s="10"/>
      <c r="K11" s="7"/>
      <c r="L11" s="7"/>
      <c r="M11" s="7"/>
      <c r="N11" s="7"/>
      <c r="O11" s="7"/>
    </row>
    <row r="12" spans="1:15" ht="15" customHeight="1" x14ac:dyDescent="0.25">
      <c r="A12" s="416" t="s">
        <v>171</v>
      </c>
      <c r="B12" s="399" t="s">
        <v>281</v>
      </c>
      <c r="C12" s="400"/>
      <c r="D12" s="400"/>
      <c r="E12" s="400"/>
      <c r="F12" s="400"/>
      <c r="G12" s="400"/>
      <c r="H12" s="400"/>
      <c r="I12" s="400"/>
      <c r="J12" s="400"/>
      <c r="K12" s="400"/>
      <c r="L12" s="400"/>
      <c r="M12" s="400"/>
      <c r="N12" s="400"/>
      <c r="O12" s="401"/>
    </row>
    <row r="13" spans="1:15" ht="15" customHeight="1" x14ac:dyDescent="0.25">
      <c r="A13" s="417"/>
      <c r="B13" s="402"/>
      <c r="C13" s="403"/>
      <c r="D13" s="403"/>
      <c r="E13" s="403"/>
      <c r="F13" s="403"/>
      <c r="G13" s="403"/>
      <c r="H13" s="403"/>
      <c r="I13" s="403"/>
      <c r="J13" s="403"/>
      <c r="K13" s="403"/>
      <c r="L13" s="403"/>
      <c r="M13" s="403"/>
      <c r="N13" s="403"/>
      <c r="O13" s="404"/>
    </row>
    <row r="14" spans="1:15" ht="15" customHeight="1" thickBot="1" x14ac:dyDescent="0.3">
      <c r="A14" s="418"/>
      <c r="B14" s="405"/>
      <c r="C14" s="406"/>
      <c r="D14" s="406"/>
      <c r="E14" s="406"/>
      <c r="F14" s="406"/>
      <c r="G14" s="406"/>
      <c r="H14" s="406"/>
      <c r="I14" s="406"/>
      <c r="J14" s="406"/>
      <c r="K14" s="406"/>
      <c r="L14" s="406"/>
      <c r="M14" s="406"/>
      <c r="N14" s="406"/>
      <c r="O14" s="407"/>
    </row>
    <row r="15" spans="1:15" ht="9" customHeight="1" thickBot="1" x14ac:dyDescent="0.3">
      <c r="A15" s="14"/>
      <c r="B15" s="84"/>
      <c r="C15" s="15"/>
      <c r="D15" s="15"/>
      <c r="E15" s="15"/>
      <c r="F15" s="15"/>
      <c r="G15" s="16"/>
      <c r="H15" s="16"/>
      <c r="I15" s="16"/>
      <c r="J15" s="16"/>
      <c r="K15" s="16"/>
      <c r="L15" s="17"/>
      <c r="M15" s="17"/>
      <c r="N15" s="17"/>
      <c r="O15" s="17"/>
    </row>
    <row r="16" spans="1:15" s="18" customFormat="1" ht="37.5" customHeight="1" thickBot="1" x14ac:dyDescent="0.3">
      <c r="A16" s="55" t="s">
        <v>13</v>
      </c>
      <c r="B16" s="408" t="s">
        <v>282</v>
      </c>
      <c r="C16" s="408"/>
      <c r="D16" s="408"/>
      <c r="E16" s="408"/>
      <c r="F16" s="408"/>
      <c r="G16" s="413" t="s">
        <v>15</v>
      </c>
      <c r="H16" s="413"/>
      <c r="I16" s="408" t="s">
        <v>283</v>
      </c>
      <c r="J16" s="408"/>
      <c r="K16" s="408"/>
      <c r="L16" s="408"/>
      <c r="M16" s="408"/>
      <c r="N16" s="408"/>
      <c r="O16" s="408"/>
    </row>
    <row r="17" spans="1:15" ht="9" customHeight="1" thickBot="1" x14ac:dyDescent="0.3">
      <c r="A17" s="14"/>
      <c r="B17" s="16"/>
      <c r="C17" s="15"/>
      <c r="D17" s="15"/>
      <c r="E17" s="15"/>
      <c r="F17" s="15"/>
      <c r="G17" s="16"/>
      <c r="H17" s="16"/>
      <c r="I17" s="16"/>
      <c r="J17" s="16"/>
      <c r="K17" s="16"/>
      <c r="L17" s="17"/>
      <c r="M17" s="17"/>
      <c r="N17" s="17"/>
      <c r="O17" s="17"/>
    </row>
    <row r="18" spans="1:15" ht="56.25" customHeight="1" thickBot="1" x14ac:dyDescent="0.3">
      <c r="A18" s="55" t="s">
        <v>17</v>
      </c>
      <c r="B18" s="408" t="s">
        <v>284</v>
      </c>
      <c r="C18" s="408"/>
      <c r="D18" s="408"/>
      <c r="E18" s="408"/>
      <c r="F18" s="55" t="s">
        <v>19</v>
      </c>
      <c r="G18" s="414" t="s">
        <v>285</v>
      </c>
      <c r="H18" s="414"/>
      <c r="I18" s="414"/>
      <c r="J18" s="55" t="s">
        <v>21</v>
      </c>
      <c r="K18" s="408" t="s">
        <v>286</v>
      </c>
      <c r="L18" s="408"/>
      <c r="M18" s="408"/>
      <c r="N18" s="408"/>
      <c r="O18" s="408"/>
    </row>
    <row r="19" spans="1:15" ht="9" customHeight="1" x14ac:dyDescent="0.25">
      <c r="A19" s="5"/>
      <c r="B19" s="2"/>
      <c r="C19" s="415"/>
      <c r="D19" s="415"/>
      <c r="E19" s="415"/>
      <c r="F19" s="415"/>
      <c r="G19" s="415"/>
      <c r="H19" s="415"/>
      <c r="I19" s="415"/>
      <c r="J19" s="415"/>
      <c r="K19" s="415"/>
      <c r="L19" s="415"/>
      <c r="M19" s="415"/>
      <c r="N19" s="415"/>
      <c r="O19" s="415"/>
    </row>
    <row r="20" spans="1:15" ht="16.5" customHeight="1" thickBot="1" x14ac:dyDescent="0.3">
      <c r="A20" s="82"/>
      <c r="B20" s="83"/>
      <c r="C20" s="83"/>
      <c r="D20" s="83"/>
      <c r="E20" s="83"/>
      <c r="F20" s="83"/>
      <c r="G20" s="83"/>
      <c r="H20" s="83"/>
      <c r="I20" s="83"/>
      <c r="J20" s="83"/>
      <c r="K20" s="83"/>
      <c r="L20" s="83"/>
      <c r="M20" s="83"/>
      <c r="N20" s="83"/>
      <c r="O20" s="83"/>
    </row>
    <row r="21" spans="1:15" ht="32.1" customHeight="1" thickBot="1" x14ac:dyDescent="0.3">
      <c r="A21" s="375" t="s">
        <v>23</v>
      </c>
      <c r="B21" s="376"/>
      <c r="C21" s="376"/>
      <c r="D21" s="376"/>
      <c r="E21" s="376"/>
      <c r="F21" s="376"/>
      <c r="G21" s="376"/>
      <c r="H21" s="376"/>
      <c r="I21" s="376"/>
      <c r="J21" s="376"/>
      <c r="K21" s="376"/>
      <c r="L21" s="376"/>
      <c r="M21" s="376"/>
      <c r="N21" s="376"/>
      <c r="O21" s="377"/>
    </row>
    <row r="22" spans="1:15" ht="32.1" customHeight="1" thickBot="1" x14ac:dyDescent="0.3">
      <c r="A22" s="375" t="s">
        <v>172</v>
      </c>
      <c r="B22" s="376"/>
      <c r="C22" s="376"/>
      <c r="D22" s="376"/>
      <c r="E22" s="376"/>
      <c r="F22" s="376"/>
      <c r="G22" s="376"/>
      <c r="H22" s="376"/>
      <c r="I22" s="376"/>
      <c r="J22" s="376"/>
      <c r="K22" s="376"/>
      <c r="L22" s="376"/>
      <c r="M22" s="376"/>
      <c r="N22" s="376"/>
      <c r="O22" s="377"/>
    </row>
    <row r="23" spans="1:15" ht="32.1" customHeight="1" thickBot="1" x14ac:dyDescent="0.3">
      <c r="A23" s="27"/>
      <c r="B23" s="19" t="s">
        <v>156</v>
      </c>
      <c r="C23" s="19" t="s">
        <v>157</v>
      </c>
      <c r="D23" s="19" t="s">
        <v>158</v>
      </c>
      <c r="E23" s="19" t="s">
        <v>159</v>
      </c>
      <c r="F23" s="19" t="s">
        <v>161</v>
      </c>
      <c r="G23" s="19" t="s">
        <v>162</v>
      </c>
      <c r="H23" s="19" t="s">
        <v>163</v>
      </c>
      <c r="I23" s="19" t="s">
        <v>164</v>
      </c>
      <c r="J23" s="19" t="s">
        <v>166</v>
      </c>
      <c r="K23" s="19" t="s">
        <v>167</v>
      </c>
      <c r="L23" s="19" t="s">
        <v>168</v>
      </c>
      <c r="M23" s="19" t="s">
        <v>169</v>
      </c>
      <c r="N23" s="20" t="s">
        <v>173</v>
      </c>
      <c r="O23" s="20" t="s">
        <v>174</v>
      </c>
    </row>
    <row r="24" spans="1:15" ht="32.1" customHeight="1" x14ac:dyDescent="0.25">
      <c r="A24" s="21" t="s">
        <v>24</v>
      </c>
      <c r="B24" s="22">
        <v>1076004000</v>
      </c>
      <c r="C24" s="22">
        <v>4144401000</v>
      </c>
      <c r="D24" s="247">
        <v>202530937</v>
      </c>
      <c r="E24" s="22">
        <v>597420000</v>
      </c>
      <c r="F24" s="22">
        <v>152772000</v>
      </c>
      <c r="G24" s="22">
        <v>2311231000</v>
      </c>
      <c r="H24" s="248">
        <v>163914000</v>
      </c>
      <c r="I24" s="248"/>
      <c r="J24" s="248"/>
      <c r="K24" s="248"/>
      <c r="L24" s="248"/>
      <c r="M24" s="248"/>
      <c r="N24" s="673">
        <f>SUM(B24:M24)</f>
        <v>8648272937</v>
      </c>
      <c r="O24" s="249"/>
    </row>
    <row r="25" spans="1:15" ht="32.1" customHeight="1" x14ac:dyDescent="0.25">
      <c r="A25" s="21" t="s">
        <v>26</v>
      </c>
      <c r="B25" s="250">
        <v>1075999750</v>
      </c>
      <c r="C25" s="250">
        <v>3854788144</v>
      </c>
      <c r="D25" s="250">
        <v>57378586</v>
      </c>
      <c r="E25" s="250">
        <v>-56643194</v>
      </c>
      <c r="F25" s="250">
        <v>391411001</v>
      </c>
      <c r="G25" s="22"/>
      <c r="H25" s="22"/>
      <c r="I25" s="22"/>
      <c r="J25" s="22"/>
      <c r="K25" s="22"/>
      <c r="L25" s="22"/>
      <c r="M25" s="22"/>
      <c r="N25" s="673">
        <f t="shared" ref="N25:N29" si="0">SUM(B25:M25)</f>
        <v>5322934287</v>
      </c>
      <c r="O25" s="251">
        <f>+(B25+C25+D25+E25+F25+G25+H25+I25+J25+K25+L25+M25)/N24</f>
        <v>0.61549101488539204</v>
      </c>
    </row>
    <row r="26" spans="1:15" ht="32.1" customHeight="1" x14ac:dyDescent="0.25">
      <c r="A26" s="21" t="s">
        <v>28</v>
      </c>
      <c r="B26" s="252">
        <v>0</v>
      </c>
      <c r="C26" s="250">
        <v>2996364</v>
      </c>
      <c r="D26" s="250">
        <v>284490908</v>
      </c>
      <c r="E26" s="250">
        <v>497059052</v>
      </c>
      <c r="F26" s="250">
        <v>465516700</v>
      </c>
      <c r="G26" s="22"/>
      <c r="H26" s="22"/>
      <c r="I26" s="22"/>
      <c r="J26" s="22"/>
      <c r="K26" s="22"/>
      <c r="L26" s="22"/>
      <c r="M26" s="22"/>
      <c r="N26" s="673">
        <f t="shared" si="0"/>
        <v>1250063024</v>
      </c>
      <c r="O26" s="251"/>
    </row>
    <row r="27" spans="1:15" ht="32.1" customHeight="1" x14ac:dyDescent="0.25">
      <c r="A27" s="21" t="s">
        <v>175</v>
      </c>
      <c r="B27" s="250">
        <v>323745281</v>
      </c>
      <c r="C27" s="250">
        <v>295554336</v>
      </c>
      <c r="D27" s="250">
        <v>125358769</v>
      </c>
      <c r="E27" s="252"/>
      <c r="F27" s="22"/>
      <c r="G27" s="22"/>
      <c r="H27" s="22"/>
      <c r="I27" s="22"/>
      <c r="J27" s="22"/>
      <c r="K27" s="22"/>
      <c r="L27" s="22"/>
      <c r="M27" s="22"/>
      <c r="N27" s="673">
        <f t="shared" si="0"/>
        <v>744658386</v>
      </c>
      <c r="O27" s="23"/>
    </row>
    <row r="28" spans="1:15" ht="32.1" customHeight="1" x14ac:dyDescent="0.25">
      <c r="A28" s="21" t="s">
        <v>176</v>
      </c>
      <c r="B28" s="252">
        <v>0</v>
      </c>
      <c r="C28" s="252">
        <v>0</v>
      </c>
      <c r="D28" s="252">
        <v>0</v>
      </c>
      <c r="E28" s="252" t="s">
        <v>287</v>
      </c>
      <c r="F28" s="22"/>
      <c r="G28" s="22"/>
      <c r="H28" s="22"/>
      <c r="I28" s="22"/>
      <c r="J28" s="22"/>
      <c r="K28" s="22"/>
      <c r="L28" s="22"/>
      <c r="M28" s="22"/>
      <c r="N28" s="673">
        <f t="shared" si="0"/>
        <v>0</v>
      </c>
      <c r="O28" s="23"/>
    </row>
    <row r="29" spans="1:15" ht="32.1" customHeight="1" thickBot="1" x14ac:dyDescent="0.3">
      <c r="A29" s="24" t="s">
        <v>34</v>
      </c>
      <c r="B29" s="253">
        <v>323745281</v>
      </c>
      <c r="C29" s="253">
        <v>203692800</v>
      </c>
      <c r="D29" s="253">
        <v>125358769</v>
      </c>
      <c r="E29" s="253">
        <v>42282073</v>
      </c>
      <c r="F29" s="25"/>
      <c r="G29" s="25"/>
      <c r="H29" s="25"/>
      <c r="I29" s="25"/>
      <c r="J29" s="25"/>
      <c r="K29" s="25"/>
      <c r="L29" s="25"/>
      <c r="M29" s="25"/>
      <c r="N29" s="674">
        <f t="shared" si="0"/>
        <v>695078923</v>
      </c>
      <c r="O29" s="28"/>
    </row>
    <row r="30" spans="1:15" s="26" customFormat="1" ht="16.5" customHeight="1" x14ac:dyDescent="0.2"/>
    <row r="31" spans="1:15" s="26" customFormat="1" ht="17.25" customHeight="1" x14ac:dyDescent="0.2"/>
    <row r="32" spans="1:15" ht="5.25" customHeight="1" thickBot="1" x14ac:dyDescent="0.3"/>
    <row r="33" spans="1:13" ht="48" customHeight="1" thickBot="1" x14ac:dyDescent="0.3">
      <c r="A33" s="433" t="s">
        <v>177</v>
      </c>
      <c r="B33" s="434"/>
      <c r="C33" s="434"/>
      <c r="D33" s="434"/>
      <c r="E33" s="434"/>
      <c r="F33" s="434"/>
      <c r="G33" s="434"/>
      <c r="H33" s="434"/>
      <c r="I33" s="435"/>
      <c r="J33" s="31"/>
    </row>
    <row r="34" spans="1:13" ht="50.25" customHeight="1" thickBot="1" x14ac:dyDescent="0.3">
      <c r="A34" s="40" t="s">
        <v>178</v>
      </c>
      <c r="B34" s="436" t="str">
        <f>+B12</f>
        <v>Implementar cuatro (4) modelos de operación (a nivel urbano y rural) que fortalezcan el cumplimiento de los objetivos del Sistema de Cuidado de acuerdo a su marco normativo Distrital y las necesidades identificadas a nivel social, cultural, ecónómicas, formativas y políticas.</v>
      </c>
      <c r="C34" s="437"/>
      <c r="D34" s="437"/>
      <c r="E34" s="437"/>
      <c r="F34" s="437"/>
      <c r="G34" s="437"/>
      <c r="H34" s="437"/>
      <c r="I34" s="438"/>
      <c r="J34" s="29"/>
      <c r="M34" s="199"/>
    </row>
    <row r="35" spans="1:13" ht="18.75" customHeight="1" thickBot="1" x14ac:dyDescent="0.3">
      <c r="A35" s="450" t="s">
        <v>38</v>
      </c>
      <c r="B35" s="91">
        <v>2024</v>
      </c>
      <c r="C35" s="91">
        <v>2025</v>
      </c>
      <c r="D35" s="91">
        <v>2026</v>
      </c>
      <c r="E35" s="91">
        <v>2027</v>
      </c>
      <c r="F35" s="91" t="s">
        <v>179</v>
      </c>
      <c r="G35" s="452" t="s">
        <v>40</v>
      </c>
      <c r="H35" s="453" t="s">
        <v>288</v>
      </c>
      <c r="I35" s="453"/>
      <c r="J35" s="29"/>
      <c r="M35" s="199"/>
    </row>
    <row r="36" spans="1:13" ht="50.25" customHeight="1" thickBot="1" x14ac:dyDescent="0.3">
      <c r="A36" s="451"/>
      <c r="B36" s="254">
        <v>0.5</v>
      </c>
      <c r="C36" s="254">
        <v>2</v>
      </c>
      <c r="D36" s="254">
        <v>1</v>
      </c>
      <c r="E36" s="254">
        <v>0.5</v>
      </c>
      <c r="F36" s="186">
        <f>B36+C36+D36+E36</f>
        <v>4</v>
      </c>
      <c r="G36" s="452"/>
      <c r="H36" s="453"/>
      <c r="I36" s="453"/>
      <c r="J36" s="29"/>
      <c r="M36" s="200"/>
    </row>
    <row r="37" spans="1:13" ht="52.5" customHeight="1" thickBot="1" x14ac:dyDescent="0.3">
      <c r="A37" s="41" t="s">
        <v>42</v>
      </c>
      <c r="B37" s="439" t="s">
        <v>289</v>
      </c>
      <c r="C37" s="440"/>
      <c r="D37" s="445" t="s">
        <v>180</v>
      </c>
      <c r="E37" s="446"/>
      <c r="F37" s="446"/>
      <c r="G37" s="446"/>
      <c r="H37" s="446"/>
      <c r="I37" s="447"/>
    </row>
    <row r="38" spans="1:13" s="30" customFormat="1" ht="48" customHeight="1" thickBot="1" x14ac:dyDescent="0.3">
      <c r="A38" s="450" t="s">
        <v>181</v>
      </c>
      <c r="B38" s="41" t="s">
        <v>182</v>
      </c>
      <c r="C38" s="40" t="s">
        <v>86</v>
      </c>
      <c r="D38" s="431" t="s">
        <v>88</v>
      </c>
      <c r="E38" s="432"/>
      <c r="F38" s="431" t="s">
        <v>90</v>
      </c>
      <c r="G38" s="432"/>
      <c r="H38" s="42" t="s">
        <v>92</v>
      </c>
      <c r="I38" s="44" t="s">
        <v>93</v>
      </c>
      <c r="M38" s="201"/>
    </row>
    <row r="39" spans="1:13" ht="211.5" customHeight="1" x14ac:dyDescent="0.25">
      <c r="A39" s="451"/>
      <c r="B39" s="187">
        <v>0</v>
      </c>
      <c r="C39" s="35">
        <v>0</v>
      </c>
      <c r="D39" s="441"/>
      <c r="E39" s="442"/>
      <c r="F39" s="448"/>
      <c r="G39" s="449"/>
      <c r="H39" s="213"/>
      <c r="I39" s="33"/>
      <c r="M39" s="199"/>
    </row>
    <row r="40" spans="1:13" s="30" customFormat="1" ht="54" customHeight="1" x14ac:dyDescent="0.25">
      <c r="A40" s="450" t="s">
        <v>183</v>
      </c>
      <c r="B40" s="43" t="s">
        <v>182</v>
      </c>
      <c r="C40" s="42" t="s">
        <v>86</v>
      </c>
      <c r="D40" s="431" t="s">
        <v>88</v>
      </c>
      <c r="E40" s="432"/>
      <c r="F40" s="431" t="s">
        <v>90</v>
      </c>
      <c r="G40" s="432"/>
      <c r="H40" s="42" t="s">
        <v>92</v>
      </c>
      <c r="I40" s="44" t="s">
        <v>93</v>
      </c>
    </row>
    <row r="41" spans="1:13" ht="223.5" customHeight="1" x14ac:dyDescent="0.25">
      <c r="A41" s="451"/>
      <c r="B41" s="203">
        <v>0</v>
      </c>
      <c r="C41" s="35">
        <v>0</v>
      </c>
      <c r="D41" s="443"/>
      <c r="E41" s="444"/>
      <c r="F41" s="448"/>
      <c r="G41" s="449"/>
      <c r="H41" s="213"/>
      <c r="I41" s="33"/>
    </row>
    <row r="42" spans="1:13" s="30" customFormat="1" ht="45" customHeight="1" thickBot="1" x14ac:dyDescent="0.3">
      <c r="A42" s="450" t="s">
        <v>184</v>
      </c>
      <c r="B42" s="43" t="s">
        <v>182</v>
      </c>
      <c r="C42" s="42" t="s">
        <v>86</v>
      </c>
      <c r="D42" s="431" t="s">
        <v>88</v>
      </c>
      <c r="E42" s="432"/>
      <c r="F42" s="431" t="s">
        <v>90</v>
      </c>
      <c r="G42" s="432"/>
      <c r="H42" s="42" t="s">
        <v>92</v>
      </c>
      <c r="I42" s="44" t="s">
        <v>93</v>
      </c>
    </row>
    <row r="43" spans="1:13" ht="205.5" customHeight="1" thickBot="1" x14ac:dyDescent="0.3">
      <c r="A43" s="451"/>
      <c r="B43" s="202">
        <v>0</v>
      </c>
      <c r="C43" s="202">
        <v>0</v>
      </c>
      <c r="D43" s="443"/>
      <c r="E43" s="444"/>
      <c r="F43" s="448"/>
      <c r="G43" s="449"/>
      <c r="H43" s="213"/>
      <c r="I43" s="33"/>
    </row>
    <row r="44" spans="1:13" s="30" customFormat="1" ht="44.25" customHeight="1" thickBot="1" x14ac:dyDescent="0.3">
      <c r="A44" s="450" t="s">
        <v>185</v>
      </c>
      <c r="B44" s="43" t="s">
        <v>182</v>
      </c>
      <c r="C44" s="43" t="s">
        <v>86</v>
      </c>
      <c r="D44" s="431" t="s">
        <v>88</v>
      </c>
      <c r="E44" s="432"/>
      <c r="F44" s="431" t="s">
        <v>90</v>
      </c>
      <c r="G44" s="432"/>
      <c r="H44" s="42" t="s">
        <v>92</v>
      </c>
      <c r="I44" s="42" t="s">
        <v>93</v>
      </c>
    </row>
    <row r="45" spans="1:13" ht="120.75" customHeight="1" thickBot="1" x14ac:dyDescent="0.3">
      <c r="A45" s="451"/>
      <c r="B45" s="202">
        <v>0</v>
      </c>
      <c r="C45" s="35"/>
      <c r="D45" s="454"/>
      <c r="E45" s="455"/>
      <c r="F45" s="454"/>
      <c r="G45" s="455"/>
      <c r="H45" s="50"/>
      <c r="I45" s="51"/>
    </row>
    <row r="46" spans="1:13" s="30" customFormat="1" ht="47.25" customHeight="1" thickBot="1" x14ac:dyDescent="0.3">
      <c r="A46" s="450" t="s">
        <v>186</v>
      </c>
      <c r="B46" s="43" t="s">
        <v>182</v>
      </c>
      <c r="C46" s="42" t="s">
        <v>86</v>
      </c>
      <c r="D46" s="431" t="s">
        <v>88</v>
      </c>
      <c r="E46" s="432"/>
      <c r="F46" s="431" t="s">
        <v>90</v>
      </c>
      <c r="G46" s="432"/>
      <c r="H46" s="42" t="s">
        <v>92</v>
      </c>
      <c r="I46" s="44" t="s">
        <v>93</v>
      </c>
    </row>
    <row r="47" spans="1:13" ht="120.75" customHeight="1" thickBot="1" x14ac:dyDescent="0.3">
      <c r="A47" s="451"/>
      <c r="B47" s="202">
        <v>0</v>
      </c>
      <c r="C47" s="35"/>
      <c r="D47" s="361"/>
      <c r="E47" s="362"/>
      <c r="F47" s="361"/>
      <c r="G47" s="362"/>
      <c r="H47" s="32"/>
      <c r="I47" s="34"/>
    </row>
    <row r="48" spans="1:13" s="30" customFormat="1" ht="52.5" customHeight="1" thickBot="1" x14ac:dyDescent="0.3">
      <c r="A48" s="450" t="s">
        <v>187</v>
      </c>
      <c r="B48" s="43" t="s">
        <v>182</v>
      </c>
      <c r="C48" s="42" t="s">
        <v>86</v>
      </c>
      <c r="D48" s="431" t="s">
        <v>88</v>
      </c>
      <c r="E48" s="432"/>
      <c r="F48" s="431" t="s">
        <v>90</v>
      </c>
      <c r="G48" s="432"/>
      <c r="H48" s="42" t="s">
        <v>92</v>
      </c>
      <c r="I48" s="44" t="s">
        <v>93</v>
      </c>
    </row>
    <row r="49" spans="1:9" ht="120.75" customHeight="1" thickBot="1" x14ac:dyDescent="0.3">
      <c r="A49" s="451"/>
      <c r="B49" s="202">
        <v>0</v>
      </c>
      <c r="C49" s="36"/>
      <c r="D49" s="361"/>
      <c r="E49" s="362"/>
      <c r="F49" s="361"/>
      <c r="G49" s="362"/>
      <c r="H49" s="32"/>
      <c r="I49" s="34"/>
    </row>
    <row r="50" spans="1:9" ht="35.1" customHeight="1" thickBot="1" x14ac:dyDescent="0.3">
      <c r="A50" s="450" t="s">
        <v>188</v>
      </c>
      <c r="B50" s="41" t="s">
        <v>182</v>
      </c>
      <c r="C50" s="40" t="s">
        <v>86</v>
      </c>
      <c r="D50" s="431" t="s">
        <v>88</v>
      </c>
      <c r="E50" s="432"/>
      <c r="F50" s="431" t="s">
        <v>90</v>
      </c>
      <c r="G50" s="432"/>
      <c r="H50" s="42" t="s">
        <v>92</v>
      </c>
      <c r="I50" s="44" t="s">
        <v>93</v>
      </c>
    </row>
    <row r="51" spans="1:9" ht="120.75" customHeight="1" thickBot="1" x14ac:dyDescent="0.3">
      <c r="A51" s="451"/>
      <c r="B51" s="202">
        <v>1</v>
      </c>
      <c r="C51" s="36"/>
      <c r="D51" s="361"/>
      <c r="E51" s="456"/>
      <c r="F51" s="361"/>
      <c r="G51" s="362"/>
      <c r="H51" s="32"/>
      <c r="I51" s="34"/>
    </row>
    <row r="52" spans="1:9" ht="35.1" customHeight="1" thickBot="1" x14ac:dyDescent="0.3">
      <c r="A52" s="450" t="s">
        <v>189</v>
      </c>
      <c r="B52" s="41" t="s">
        <v>182</v>
      </c>
      <c r="C52" s="40" t="s">
        <v>86</v>
      </c>
      <c r="D52" s="431" t="s">
        <v>88</v>
      </c>
      <c r="E52" s="432"/>
      <c r="F52" s="431" t="s">
        <v>90</v>
      </c>
      <c r="G52" s="432"/>
      <c r="H52" s="42" t="s">
        <v>92</v>
      </c>
      <c r="I52" s="44" t="s">
        <v>93</v>
      </c>
    </row>
    <row r="53" spans="1:9" ht="120.75" customHeight="1" thickBot="1" x14ac:dyDescent="0.3">
      <c r="A53" s="451"/>
      <c r="B53" s="202">
        <v>0</v>
      </c>
      <c r="C53" s="36"/>
      <c r="D53" s="361"/>
      <c r="E53" s="456"/>
      <c r="F53" s="361"/>
      <c r="G53" s="362"/>
      <c r="H53" s="52"/>
      <c r="I53" s="34"/>
    </row>
    <row r="54" spans="1:9" ht="35.1" customHeight="1" thickBot="1" x14ac:dyDescent="0.3">
      <c r="A54" s="450" t="s">
        <v>190</v>
      </c>
      <c r="B54" s="41" t="s">
        <v>182</v>
      </c>
      <c r="C54" s="40" t="s">
        <v>86</v>
      </c>
      <c r="D54" s="431" t="s">
        <v>88</v>
      </c>
      <c r="E54" s="432"/>
      <c r="F54" s="431" t="s">
        <v>90</v>
      </c>
      <c r="G54" s="432"/>
      <c r="H54" s="42" t="s">
        <v>92</v>
      </c>
      <c r="I54" s="44" t="s">
        <v>93</v>
      </c>
    </row>
    <row r="55" spans="1:9" ht="120.75" customHeight="1" thickBot="1" x14ac:dyDescent="0.3">
      <c r="A55" s="451"/>
      <c r="B55" s="202">
        <v>0</v>
      </c>
      <c r="C55" s="36"/>
      <c r="D55" s="361"/>
      <c r="E55" s="362"/>
      <c r="F55" s="361"/>
      <c r="G55" s="362"/>
      <c r="H55" s="32"/>
      <c r="I55" s="32"/>
    </row>
    <row r="56" spans="1:9" ht="35.1" customHeight="1" thickBot="1" x14ac:dyDescent="0.3">
      <c r="A56" s="450" t="s">
        <v>191</v>
      </c>
      <c r="B56" s="41" t="s">
        <v>182</v>
      </c>
      <c r="C56" s="40" t="s">
        <v>86</v>
      </c>
      <c r="D56" s="431" t="s">
        <v>88</v>
      </c>
      <c r="E56" s="432"/>
      <c r="F56" s="431" t="s">
        <v>90</v>
      </c>
      <c r="G56" s="432"/>
      <c r="H56" s="42" t="s">
        <v>92</v>
      </c>
      <c r="I56" s="44" t="s">
        <v>93</v>
      </c>
    </row>
    <row r="57" spans="1:9" ht="120.75" customHeight="1" thickBot="1" x14ac:dyDescent="0.3">
      <c r="A57" s="451"/>
      <c r="B57" s="202">
        <v>0</v>
      </c>
      <c r="C57" s="36"/>
      <c r="D57" s="361"/>
      <c r="E57" s="362"/>
      <c r="F57" s="361"/>
      <c r="G57" s="362"/>
      <c r="H57" s="32"/>
      <c r="I57" s="34"/>
    </row>
    <row r="58" spans="1:9" ht="35.1" customHeight="1" thickBot="1" x14ac:dyDescent="0.3">
      <c r="A58" s="450" t="s">
        <v>192</v>
      </c>
      <c r="B58" s="41" t="s">
        <v>182</v>
      </c>
      <c r="C58" s="40" t="s">
        <v>86</v>
      </c>
      <c r="D58" s="431" t="s">
        <v>88</v>
      </c>
      <c r="E58" s="432"/>
      <c r="F58" s="431" t="s">
        <v>90</v>
      </c>
      <c r="G58" s="432"/>
      <c r="H58" s="42" t="s">
        <v>92</v>
      </c>
      <c r="I58" s="44" t="s">
        <v>93</v>
      </c>
    </row>
    <row r="59" spans="1:9" ht="120.75" customHeight="1" thickBot="1" x14ac:dyDescent="0.3">
      <c r="A59" s="451"/>
      <c r="B59" s="202">
        <v>0</v>
      </c>
      <c r="C59" s="36"/>
      <c r="D59" s="361"/>
      <c r="E59" s="362"/>
      <c r="F59" s="456"/>
      <c r="G59" s="456"/>
      <c r="H59" s="32"/>
      <c r="I59" s="32"/>
    </row>
    <row r="60" spans="1:9" ht="35.1" customHeight="1" thickBot="1" x14ac:dyDescent="0.3">
      <c r="A60" s="450" t="s">
        <v>193</v>
      </c>
      <c r="B60" s="41" t="s">
        <v>182</v>
      </c>
      <c r="C60" s="40" t="s">
        <v>86</v>
      </c>
      <c r="D60" s="431" t="s">
        <v>88</v>
      </c>
      <c r="E60" s="432"/>
      <c r="F60" s="431" t="s">
        <v>90</v>
      </c>
      <c r="G60" s="432"/>
      <c r="H60" s="42" t="s">
        <v>92</v>
      </c>
      <c r="I60" s="44" t="s">
        <v>93</v>
      </c>
    </row>
    <row r="61" spans="1:9" ht="120.75" customHeight="1" thickBot="1" x14ac:dyDescent="0.3">
      <c r="A61" s="451"/>
      <c r="B61" s="203">
        <v>1</v>
      </c>
      <c r="C61" s="36"/>
      <c r="D61" s="361"/>
      <c r="E61" s="362"/>
      <c r="F61" s="361"/>
      <c r="G61" s="362"/>
      <c r="H61" s="32"/>
      <c r="I61" s="32"/>
    </row>
    <row r="62" spans="1:9" x14ac:dyDescent="0.25">
      <c r="B62" s="188">
        <f>+B47+B43+B41+B45+B49+B51+B53+B55+B57+B59+B61</f>
        <v>2</v>
      </c>
    </row>
    <row r="64" spans="1:9" s="29" customFormat="1" ht="30" customHeight="1" x14ac:dyDescent="0.25">
      <c r="A64" s="1"/>
      <c r="B64" s="1"/>
      <c r="C64" s="1"/>
      <c r="D64" s="1"/>
      <c r="E64" s="1"/>
      <c r="F64" s="1"/>
      <c r="G64" s="1"/>
      <c r="H64" s="1"/>
      <c r="I64" s="1"/>
    </row>
    <row r="65" spans="1:9" ht="34.5" customHeight="1" x14ac:dyDescent="0.25">
      <c r="A65" s="378" t="s">
        <v>56</v>
      </c>
      <c r="B65" s="378"/>
      <c r="C65" s="378"/>
      <c r="D65" s="378"/>
      <c r="E65" s="378"/>
      <c r="F65" s="378"/>
      <c r="G65" s="378"/>
      <c r="H65" s="378"/>
      <c r="I65" s="378"/>
    </row>
    <row r="66" spans="1:9" ht="90" customHeight="1" x14ac:dyDescent="0.25">
      <c r="A66" s="45" t="s">
        <v>57</v>
      </c>
      <c r="B66" s="457" t="s">
        <v>381</v>
      </c>
      <c r="C66" s="458"/>
      <c r="D66" s="379" t="s">
        <v>382</v>
      </c>
      <c r="E66" s="380"/>
      <c r="F66" s="379" t="s">
        <v>383</v>
      </c>
      <c r="G66" s="380"/>
      <c r="H66" s="379" t="s">
        <v>384</v>
      </c>
      <c r="I66" s="380"/>
    </row>
    <row r="67" spans="1:9" ht="45.75" hidden="1" customHeight="1" x14ac:dyDescent="0.25">
      <c r="A67" s="45" t="s">
        <v>194</v>
      </c>
      <c r="B67" s="357">
        <v>8.3350000000000009</v>
      </c>
      <c r="C67" s="358"/>
      <c r="D67" s="357">
        <v>8.3350000000000009</v>
      </c>
      <c r="E67" s="358"/>
      <c r="F67" s="357">
        <v>8.3350000000000009</v>
      </c>
      <c r="G67" s="358"/>
      <c r="H67" s="357">
        <v>8.3350000000000009</v>
      </c>
      <c r="I67" s="358"/>
    </row>
    <row r="68" spans="1:9" ht="30" hidden="1" customHeight="1" x14ac:dyDescent="0.25">
      <c r="A68" s="359" t="s">
        <v>156</v>
      </c>
      <c r="B68" s="96" t="s">
        <v>84</v>
      </c>
      <c r="C68" s="96" t="s">
        <v>86</v>
      </c>
      <c r="D68" s="96" t="s">
        <v>84</v>
      </c>
      <c r="E68" s="96" t="s">
        <v>86</v>
      </c>
      <c r="F68" s="96" t="s">
        <v>84</v>
      </c>
      <c r="G68" s="96" t="s">
        <v>86</v>
      </c>
      <c r="H68" s="96" t="s">
        <v>84</v>
      </c>
      <c r="I68" s="96" t="s">
        <v>86</v>
      </c>
    </row>
    <row r="69" spans="1:9" ht="30" hidden="1" customHeight="1" x14ac:dyDescent="0.25">
      <c r="A69" s="360"/>
      <c r="B69" s="255">
        <v>0.05</v>
      </c>
      <c r="C69" s="256">
        <v>0.05</v>
      </c>
      <c r="D69" s="255">
        <v>0.03</v>
      </c>
      <c r="E69" s="256">
        <v>0.03</v>
      </c>
      <c r="F69" s="53">
        <v>0.05</v>
      </c>
      <c r="G69" s="256">
        <v>0.05</v>
      </c>
      <c r="H69" s="53">
        <v>0</v>
      </c>
      <c r="I69" s="256"/>
    </row>
    <row r="70" spans="1:9" ht="276.75" hidden="1" customHeight="1" x14ac:dyDescent="0.25">
      <c r="A70" s="45" t="s">
        <v>195</v>
      </c>
      <c r="B70" s="381" t="s">
        <v>290</v>
      </c>
      <c r="C70" s="382"/>
      <c r="D70" s="383" t="s">
        <v>291</v>
      </c>
      <c r="E70" s="384"/>
      <c r="F70" s="383" t="s">
        <v>292</v>
      </c>
      <c r="G70" s="384"/>
      <c r="H70" s="385"/>
      <c r="I70" s="386"/>
    </row>
    <row r="71" spans="1:9" ht="167.25" hidden="1" customHeight="1" x14ac:dyDescent="0.25">
      <c r="A71" s="45" t="s">
        <v>196</v>
      </c>
      <c r="B71" s="381" t="s">
        <v>293</v>
      </c>
      <c r="C71" s="382"/>
      <c r="D71" s="383" t="s">
        <v>294</v>
      </c>
      <c r="E71" s="384"/>
      <c r="F71" s="383" t="s">
        <v>295</v>
      </c>
      <c r="G71" s="384"/>
      <c r="H71" s="429"/>
      <c r="I71" s="430"/>
    </row>
    <row r="72" spans="1:9" ht="30.75" hidden="1" customHeight="1" x14ac:dyDescent="0.25">
      <c r="A72" s="359" t="s">
        <v>157</v>
      </c>
      <c r="B72" s="96" t="s">
        <v>84</v>
      </c>
      <c r="C72" s="96" t="s">
        <v>86</v>
      </c>
      <c r="D72" s="96" t="s">
        <v>84</v>
      </c>
      <c r="E72" s="96" t="s">
        <v>86</v>
      </c>
      <c r="F72" s="96" t="s">
        <v>84</v>
      </c>
      <c r="G72" s="96" t="s">
        <v>86</v>
      </c>
      <c r="H72" s="96" t="s">
        <v>84</v>
      </c>
      <c r="I72" s="96" t="s">
        <v>86</v>
      </c>
    </row>
    <row r="73" spans="1:9" ht="30.75" hidden="1" customHeight="1" x14ac:dyDescent="0.25">
      <c r="A73" s="360"/>
      <c r="B73" s="256">
        <v>0.1</v>
      </c>
      <c r="C73" s="256">
        <v>0.1</v>
      </c>
      <c r="D73" s="256">
        <v>0.05</v>
      </c>
      <c r="E73" s="256">
        <v>0.05</v>
      </c>
      <c r="F73" s="53">
        <v>0.05</v>
      </c>
      <c r="G73" s="47">
        <v>0.05</v>
      </c>
      <c r="H73" s="53">
        <v>0</v>
      </c>
      <c r="I73" s="47"/>
    </row>
    <row r="74" spans="1:9" ht="244.5" hidden="1" customHeight="1" x14ac:dyDescent="0.25">
      <c r="A74" s="45" t="s">
        <v>195</v>
      </c>
      <c r="B74" s="381" t="s">
        <v>296</v>
      </c>
      <c r="C74" s="382"/>
      <c r="D74" s="427" t="s">
        <v>297</v>
      </c>
      <c r="E74" s="428"/>
      <c r="F74" s="383" t="s">
        <v>298</v>
      </c>
      <c r="G74" s="384"/>
      <c r="H74" s="425"/>
      <c r="I74" s="426"/>
    </row>
    <row r="75" spans="1:9" ht="312" hidden="1" customHeight="1" x14ac:dyDescent="0.25">
      <c r="A75" s="45" t="s">
        <v>196</v>
      </c>
      <c r="B75" s="381" t="s">
        <v>293</v>
      </c>
      <c r="C75" s="382"/>
      <c r="D75" s="383" t="s">
        <v>294</v>
      </c>
      <c r="E75" s="384"/>
      <c r="F75" s="383" t="s">
        <v>299</v>
      </c>
      <c r="G75" s="384"/>
      <c r="H75" s="429"/>
      <c r="I75" s="430"/>
    </row>
    <row r="76" spans="1:9" ht="30.75" hidden="1" customHeight="1" x14ac:dyDescent="0.25">
      <c r="A76" s="359" t="s">
        <v>158</v>
      </c>
      <c r="B76" s="96" t="s">
        <v>84</v>
      </c>
      <c r="C76" s="96" t="s">
        <v>86</v>
      </c>
      <c r="D76" s="96" t="s">
        <v>84</v>
      </c>
      <c r="E76" s="96" t="s">
        <v>86</v>
      </c>
      <c r="F76" s="96" t="s">
        <v>84</v>
      </c>
      <c r="G76" s="96" t="s">
        <v>86</v>
      </c>
      <c r="H76" s="96" t="s">
        <v>84</v>
      </c>
      <c r="I76" s="96" t="s">
        <v>86</v>
      </c>
    </row>
    <row r="77" spans="1:9" ht="30.75" hidden="1" customHeight="1" x14ac:dyDescent="0.25">
      <c r="A77" s="360"/>
      <c r="B77" s="255">
        <v>7.0000000000000007E-2</v>
      </c>
      <c r="C77" s="255">
        <v>7.0000000000000007E-2</v>
      </c>
      <c r="D77" s="255">
        <v>0.05</v>
      </c>
      <c r="E77" s="255">
        <v>0.05</v>
      </c>
      <c r="F77" s="255">
        <v>0.09</v>
      </c>
      <c r="G77" s="255">
        <v>0.09</v>
      </c>
      <c r="H77" s="255">
        <v>0.1</v>
      </c>
      <c r="I77" s="255">
        <v>0.1</v>
      </c>
    </row>
    <row r="78" spans="1:9" ht="206.25" hidden="1" customHeight="1" x14ac:dyDescent="0.25">
      <c r="A78" s="45" t="s">
        <v>195</v>
      </c>
      <c r="B78" s="381" t="s">
        <v>300</v>
      </c>
      <c r="C78" s="382"/>
      <c r="D78" s="383" t="s">
        <v>301</v>
      </c>
      <c r="E78" s="384"/>
      <c r="F78" s="383" t="s">
        <v>302</v>
      </c>
      <c r="G78" s="384"/>
      <c r="H78" s="383" t="s">
        <v>303</v>
      </c>
      <c r="I78" s="384"/>
    </row>
    <row r="79" spans="1:9" ht="255.75" hidden="1" customHeight="1" x14ac:dyDescent="0.25">
      <c r="A79" s="45" t="s">
        <v>196</v>
      </c>
      <c r="B79" s="381" t="s">
        <v>304</v>
      </c>
      <c r="C79" s="382"/>
      <c r="D79" s="381" t="s">
        <v>305</v>
      </c>
      <c r="E79" s="382"/>
      <c r="F79" s="383" t="s">
        <v>299</v>
      </c>
      <c r="G79" s="384"/>
      <c r="H79" s="383" t="s">
        <v>306</v>
      </c>
      <c r="I79" s="384"/>
    </row>
    <row r="80" spans="1:9" ht="30.75" hidden="1" customHeight="1" x14ac:dyDescent="0.25">
      <c r="A80" s="359" t="s">
        <v>159</v>
      </c>
      <c r="B80" s="96" t="s">
        <v>84</v>
      </c>
      <c r="C80" s="96" t="s">
        <v>86</v>
      </c>
      <c r="D80" s="96" t="s">
        <v>84</v>
      </c>
      <c r="E80" s="96" t="s">
        <v>86</v>
      </c>
      <c r="F80" s="96" t="s">
        <v>84</v>
      </c>
      <c r="G80" s="96" t="s">
        <v>86</v>
      </c>
      <c r="H80" s="96" t="s">
        <v>84</v>
      </c>
      <c r="I80" s="96" t="s">
        <v>86</v>
      </c>
    </row>
    <row r="81" spans="1:9" ht="30.75" hidden="1" customHeight="1" x14ac:dyDescent="0.25">
      <c r="A81" s="360"/>
      <c r="B81" s="256">
        <v>0.1</v>
      </c>
      <c r="C81" s="256">
        <v>0.1</v>
      </c>
      <c r="D81" s="256">
        <v>0.05</v>
      </c>
      <c r="E81" s="256">
        <v>0.05</v>
      </c>
      <c r="F81" s="48">
        <v>0.09</v>
      </c>
      <c r="G81" s="48">
        <v>0.09</v>
      </c>
      <c r="H81" s="257"/>
      <c r="I81" s="47"/>
    </row>
    <row r="82" spans="1:9" ht="409.6" hidden="1" customHeight="1" x14ac:dyDescent="0.25">
      <c r="A82" s="45" t="s">
        <v>195</v>
      </c>
      <c r="B82" s="459" t="s">
        <v>390</v>
      </c>
      <c r="C82" s="460"/>
      <c r="D82" s="459" t="s">
        <v>391</v>
      </c>
      <c r="E82" s="460"/>
      <c r="F82" s="459" t="s">
        <v>392</v>
      </c>
      <c r="G82" s="460"/>
      <c r="H82" s="370"/>
      <c r="I82" s="371"/>
    </row>
    <row r="83" spans="1:9" ht="117" hidden="1" customHeight="1" x14ac:dyDescent="0.25">
      <c r="A83" s="45" t="s">
        <v>196</v>
      </c>
      <c r="B83" s="365" t="s">
        <v>394</v>
      </c>
      <c r="C83" s="366"/>
      <c r="D83" s="365" t="s">
        <v>395</v>
      </c>
      <c r="E83" s="366"/>
      <c r="F83" s="365" t="s">
        <v>393</v>
      </c>
      <c r="G83" s="366"/>
      <c r="H83" s="370"/>
      <c r="I83" s="371"/>
    </row>
    <row r="84" spans="1:9" ht="30" customHeight="1" x14ac:dyDescent="0.25">
      <c r="A84" s="359" t="s">
        <v>161</v>
      </c>
      <c r="B84" s="96" t="s">
        <v>84</v>
      </c>
      <c r="C84" s="96" t="s">
        <v>86</v>
      </c>
      <c r="D84" s="96" t="s">
        <v>84</v>
      </c>
      <c r="E84" s="96" t="s">
        <v>86</v>
      </c>
      <c r="F84" s="96" t="s">
        <v>84</v>
      </c>
      <c r="G84" s="96" t="s">
        <v>86</v>
      </c>
      <c r="H84" s="96" t="s">
        <v>84</v>
      </c>
      <c r="I84" s="96" t="s">
        <v>86</v>
      </c>
    </row>
    <row r="85" spans="1:9" ht="30" customHeight="1" x14ac:dyDescent="0.25">
      <c r="A85" s="360"/>
      <c r="B85" s="255">
        <v>7.0000000000000007E-2</v>
      </c>
      <c r="C85" s="256">
        <v>7.0000000000000007E-2</v>
      </c>
      <c r="D85" s="255">
        <v>0.05</v>
      </c>
      <c r="E85" s="256">
        <v>0.05</v>
      </c>
      <c r="F85" s="257">
        <v>0.09</v>
      </c>
      <c r="G85" s="47">
        <v>0.09</v>
      </c>
      <c r="H85" s="257"/>
      <c r="I85" s="47"/>
    </row>
    <row r="86" spans="1:9" ht="409.15" customHeight="1" x14ac:dyDescent="0.25">
      <c r="A86" s="45" t="s">
        <v>195</v>
      </c>
      <c r="B86" s="372" t="s">
        <v>430</v>
      </c>
      <c r="C86" s="373"/>
      <c r="D86" s="372" t="s">
        <v>414</v>
      </c>
      <c r="E86" s="373"/>
      <c r="F86" s="459" t="s">
        <v>431</v>
      </c>
      <c r="G86" s="460"/>
      <c r="H86" s="373"/>
      <c r="I86" s="373"/>
    </row>
    <row r="87" spans="1:9" ht="80.25" customHeight="1" x14ac:dyDescent="0.25">
      <c r="A87" s="45" t="s">
        <v>196</v>
      </c>
      <c r="B87" s="365" t="s">
        <v>434</v>
      </c>
      <c r="C87" s="366"/>
      <c r="D87" s="365" t="s">
        <v>435</v>
      </c>
      <c r="E87" s="366"/>
      <c r="F87" s="365" t="s">
        <v>393</v>
      </c>
      <c r="G87" s="366"/>
      <c r="H87" s="363"/>
      <c r="I87" s="364"/>
    </row>
    <row r="88" spans="1:9" ht="29.25" customHeight="1" x14ac:dyDescent="0.25">
      <c r="A88" s="359" t="s">
        <v>162</v>
      </c>
      <c r="B88" s="96" t="s">
        <v>84</v>
      </c>
      <c r="C88" s="96" t="s">
        <v>86</v>
      </c>
      <c r="D88" s="96" t="s">
        <v>84</v>
      </c>
      <c r="E88" s="96" t="s">
        <v>86</v>
      </c>
      <c r="F88" s="96" t="s">
        <v>84</v>
      </c>
      <c r="G88" s="96" t="s">
        <v>86</v>
      </c>
      <c r="H88" s="96" t="s">
        <v>84</v>
      </c>
      <c r="I88" s="96" t="s">
        <v>86</v>
      </c>
    </row>
    <row r="89" spans="1:9" ht="29.25" customHeight="1" x14ac:dyDescent="0.25">
      <c r="A89" s="360"/>
      <c r="B89" s="257">
        <v>0.1</v>
      </c>
      <c r="C89" s="48"/>
      <c r="D89" s="257">
        <v>0.11</v>
      </c>
      <c r="E89" s="48"/>
      <c r="F89" s="255">
        <v>0.09</v>
      </c>
      <c r="G89" s="47"/>
      <c r="H89" s="255">
        <v>0.3</v>
      </c>
      <c r="I89" s="47"/>
    </row>
    <row r="90" spans="1:9" ht="80.25" customHeight="1" x14ac:dyDescent="0.25">
      <c r="A90" s="45" t="s">
        <v>195</v>
      </c>
      <c r="B90" s="367"/>
      <c r="C90" s="367"/>
      <c r="D90" s="367"/>
      <c r="E90" s="367"/>
      <c r="F90" s="368"/>
      <c r="G90" s="369"/>
      <c r="H90" s="367"/>
      <c r="I90" s="367"/>
    </row>
    <row r="91" spans="1:9" ht="80.25" customHeight="1" x14ac:dyDescent="0.25">
      <c r="A91" s="45" t="s">
        <v>196</v>
      </c>
      <c r="B91" s="363"/>
      <c r="C91" s="364"/>
      <c r="D91" s="363"/>
      <c r="E91" s="364"/>
      <c r="F91" s="363"/>
      <c r="G91" s="364"/>
      <c r="H91" s="363"/>
      <c r="I91" s="364"/>
    </row>
    <row r="92" spans="1:9" ht="24.95" customHeight="1" x14ac:dyDescent="0.25">
      <c r="A92" s="359" t="s">
        <v>163</v>
      </c>
      <c r="B92" s="96" t="s">
        <v>84</v>
      </c>
      <c r="C92" s="96" t="s">
        <v>86</v>
      </c>
      <c r="D92" s="96" t="s">
        <v>84</v>
      </c>
      <c r="E92" s="96" t="s">
        <v>86</v>
      </c>
      <c r="F92" s="96" t="s">
        <v>84</v>
      </c>
      <c r="G92" s="96" t="s">
        <v>86</v>
      </c>
      <c r="H92" s="96" t="s">
        <v>84</v>
      </c>
      <c r="I92" s="96" t="s">
        <v>86</v>
      </c>
    </row>
    <row r="93" spans="1:9" ht="24.95" customHeight="1" x14ac:dyDescent="0.25">
      <c r="A93" s="360"/>
      <c r="B93" s="257">
        <v>7.0000000000000007E-2</v>
      </c>
      <c r="C93" s="48"/>
      <c r="D93" s="257">
        <v>0.11</v>
      </c>
      <c r="E93" s="48"/>
      <c r="F93" s="257">
        <v>0.09</v>
      </c>
      <c r="G93" s="47"/>
      <c r="H93" s="257"/>
      <c r="I93" s="47"/>
    </row>
    <row r="94" spans="1:9" ht="80.25" customHeight="1" x14ac:dyDescent="0.25">
      <c r="A94" s="45" t="s">
        <v>195</v>
      </c>
      <c r="B94" s="367"/>
      <c r="C94" s="367"/>
      <c r="D94" s="367"/>
      <c r="E94" s="367"/>
      <c r="F94" s="368"/>
      <c r="G94" s="369"/>
      <c r="H94" s="367"/>
      <c r="I94" s="367"/>
    </row>
    <row r="95" spans="1:9" ht="80.25" customHeight="1" x14ac:dyDescent="0.25">
      <c r="A95" s="45" t="s">
        <v>196</v>
      </c>
      <c r="B95" s="363"/>
      <c r="C95" s="364"/>
      <c r="D95" s="363"/>
      <c r="E95" s="364"/>
      <c r="F95" s="363"/>
      <c r="G95" s="364"/>
      <c r="H95" s="363"/>
      <c r="I95" s="364"/>
    </row>
    <row r="96" spans="1:9" ht="24.95" customHeight="1" x14ac:dyDescent="0.25">
      <c r="A96" s="359" t="s">
        <v>164</v>
      </c>
      <c r="B96" s="96" t="s">
        <v>84</v>
      </c>
      <c r="C96" s="96" t="s">
        <v>86</v>
      </c>
      <c r="D96" s="96" t="s">
        <v>84</v>
      </c>
      <c r="E96" s="96" t="s">
        <v>86</v>
      </c>
      <c r="F96" s="96" t="s">
        <v>84</v>
      </c>
      <c r="G96" s="96" t="s">
        <v>86</v>
      </c>
      <c r="H96" s="96" t="s">
        <v>84</v>
      </c>
      <c r="I96" s="96" t="s">
        <v>86</v>
      </c>
    </row>
    <row r="97" spans="1:9" ht="24.95" customHeight="1" x14ac:dyDescent="0.25">
      <c r="A97" s="360"/>
      <c r="B97" s="257">
        <v>0.1</v>
      </c>
      <c r="C97" s="48"/>
      <c r="D97" s="257">
        <v>0.11</v>
      </c>
      <c r="E97" s="48"/>
      <c r="F97" s="257">
        <v>0.09</v>
      </c>
      <c r="G97" s="47"/>
      <c r="H97" s="257"/>
      <c r="I97" s="47"/>
    </row>
    <row r="98" spans="1:9" ht="80.25" customHeight="1" x14ac:dyDescent="0.25">
      <c r="A98" s="45" t="s">
        <v>195</v>
      </c>
      <c r="B98" s="367"/>
      <c r="C98" s="367"/>
      <c r="D98" s="367"/>
      <c r="E98" s="367"/>
      <c r="F98" s="367"/>
      <c r="G98" s="367"/>
      <c r="H98" s="367"/>
      <c r="I98" s="367"/>
    </row>
    <row r="99" spans="1:9" ht="80.25" customHeight="1" x14ac:dyDescent="0.25">
      <c r="A99" s="45" t="s">
        <v>196</v>
      </c>
      <c r="B99" s="363"/>
      <c r="C99" s="364"/>
      <c r="D99" s="363"/>
      <c r="E99" s="364"/>
      <c r="F99" s="363"/>
      <c r="G99" s="364"/>
      <c r="H99" s="363"/>
      <c r="I99" s="364"/>
    </row>
    <row r="100" spans="1:9" ht="24.95" customHeight="1" x14ac:dyDescent="0.25">
      <c r="A100" s="359" t="s">
        <v>166</v>
      </c>
      <c r="B100" s="96" t="s">
        <v>84</v>
      </c>
      <c r="C100" s="96" t="s">
        <v>86</v>
      </c>
      <c r="D100" s="96" t="s">
        <v>84</v>
      </c>
      <c r="E100" s="96" t="s">
        <v>86</v>
      </c>
      <c r="F100" s="96" t="s">
        <v>84</v>
      </c>
      <c r="G100" s="96" t="s">
        <v>86</v>
      </c>
      <c r="H100" s="96" t="s">
        <v>84</v>
      </c>
      <c r="I100" s="96" t="s">
        <v>86</v>
      </c>
    </row>
    <row r="101" spans="1:9" ht="24.95" customHeight="1" x14ac:dyDescent="0.25">
      <c r="A101" s="360"/>
      <c r="B101" s="257">
        <v>7.0000000000000007E-2</v>
      </c>
      <c r="C101" s="48"/>
      <c r="D101" s="257">
        <v>0.11</v>
      </c>
      <c r="E101" s="48"/>
      <c r="F101" s="255">
        <v>0.09</v>
      </c>
      <c r="G101" s="47"/>
      <c r="H101" s="255">
        <v>0.3</v>
      </c>
      <c r="I101" s="47"/>
    </row>
    <row r="102" spans="1:9" ht="80.25" customHeight="1" x14ac:dyDescent="0.25">
      <c r="A102" s="45" t="s">
        <v>195</v>
      </c>
      <c r="B102" s="367"/>
      <c r="C102" s="367"/>
      <c r="D102" s="367"/>
      <c r="E102" s="367"/>
      <c r="F102" s="367"/>
      <c r="G102" s="367"/>
      <c r="H102" s="367"/>
      <c r="I102" s="367"/>
    </row>
    <row r="103" spans="1:9" ht="80.25" customHeight="1" x14ac:dyDescent="0.25">
      <c r="A103" s="45" t="s">
        <v>196</v>
      </c>
      <c r="B103" s="363"/>
      <c r="C103" s="364"/>
      <c r="D103" s="363"/>
      <c r="E103" s="364"/>
      <c r="F103" s="363"/>
      <c r="G103" s="364"/>
      <c r="H103" s="363"/>
      <c r="I103" s="364"/>
    </row>
    <row r="104" spans="1:9" ht="24.95" customHeight="1" x14ac:dyDescent="0.25">
      <c r="A104" s="359" t="s">
        <v>167</v>
      </c>
      <c r="B104" s="96" t="s">
        <v>84</v>
      </c>
      <c r="C104" s="96" t="s">
        <v>86</v>
      </c>
      <c r="D104" s="96" t="s">
        <v>84</v>
      </c>
      <c r="E104" s="96" t="s">
        <v>86</v>
      </c>
      <c r="F104" s="96" t="s">
        <v>84</v>
      </c>
      <c r="G104" s="96" t="s">
        <v>86</v>
      </c>
      <c r="H104" s="96" t="s">
        <v>84</v>
      </c>
      <c r="I104" s="96" t="s">
        <v>86</v>
      </c>
    </row>
    <row r="105" spans="1:9" ht="24.95" customHeight="1" x14ac:dyDescent="0.25">
      <c r="A105" s="360"/>
      <c r="B105" s="257">
        <v>0.1</v>
      </c>
      <c r="C105" s="48"/>
      <c r="D105" s="257">
        <v>0.11</v>
      </c>
      <c r="E105" s="48"/>
      <c r="F105" s="257">
        <v>0.09</v>
      </c>
      <c r="G105" s="47"/>
      <c r="H105" s="257"/>
      <c r="I105" s="47"/>
    </row>
    <row r="106" spans="1:9" ht="80.25" customHeight="1" x14ac:dyDescent="0.25">
      <c r="A106" s="45" t="s">
        <v>195</v>
      </c>
      <c r="B106" s="367"/>
      <c r="C106" s="367"/>
      <c r="D106" s="367"/>
      <c r="E106" s="367"/>
      <c r="F106" s="367"/>
      <c r="G106" s="367"/>
      <c r="H106" s="367"/>
      <c r="I106" s="367"/>
    </row>
    <row r="107" spans="1:9" ht="80.25" customHeight="1" x14ac:dyDescent="0.25">
      <c r="A107" s="45" t="s">
        <v>196</v>
      </c>
      <c r="B107" s="363"/>
      <c r="C107" s="364"/>
      <c r="D107" s="363"/>
      <c r="E107" s="364"/>
      <c r="F107" s="363"/>
      <c r="G107" s="364"/>
      <c r="H107" s="363"/>
      <c r="I107" s="364"/>
    </row>
    <row r="108" spans="1:9" ht="24.95" customHeight="1" x14ac:dyDescent="0.25">
      <c r="A108" s="359" t="s">
        <v>168</v>
      </c>
      <c r="B108" s="96" t="s">
        <v>84</v>
      </c>
      <c r="C108" s="96" t="s">
        <v>86</v>
      </c>
      <c r="D108" s="96" t="s">
        <v>84</v>
      </c>
      <c r="E108" s="96" t="s">
        <v>86</v>
      </c>
      <c r="F108" s="96" t="s">
        <v>84</v>
      </c>
      <c r="G108" s="96" t="s">
        <v>86</v>
      </c>
      <c r="H108" s="96" t="s">
        <v>84</v>
      </c>
      <c r="I108" s="96" t="s">
        <v>86</v>
      </c>
    </row>
    <row r="109" spans="1:9" ht="24.95" customHeight="1" x14ac:dyDescent="0.25">
      <c r="A109" s="360"/>
      <c r="B109" s="257">
        <v>7.0000000000000007E-2</v>
      </c>
      <c r="C109" s="48"/>
      <c r="D109" s="257">
        <v>0.11</v>
      </c>
      <c r="E109" s="48"/>
      <c r="F109" s="257">
        <v>0.09</v>
      </c>
      <c r="G109" s="47"/>
      <c r="H109" s="258"/>
      <c r="I109" s="47"/>
    </row>
    <row r="110" spans="1:9" ht="80.25" customHeight="1" x14ac:dyDescent="0.25">
      <c r="A110" s="45" t="s">
        <v>195</v>
      </c>
      <c r="B110" s="367"/>
      <c r="C110" s="367"/>
      <c r="D110" s="367"/>
      <c r="E110" s="367"/>
      <c r="F110" s="367"/>
      <c r="G110" s="367"/>
      <c r="H110" s="367"/>
      <c r="I110" s="367"/>
    </row>
    <row r="111" spans="1:9" ht="80.25" customHeight="1" x14ac:dyDescent="0.25">
      <c r="A111" s="45" t="s">
        <v>196</v>
      </c>
      <c r="B111" s="363"/>
      <c r="C111" s="364"/>
      <c r="D111" s="363"/>
      <c r="E111" s="364"/>
      <c r="F111" s="363"/>
      <c r="G111" s="364"/>
      <c r="H111" s="363"/>
      <c r="I111" s="364"/>
    </row>
    <row r="112" spans="1:9" ht="24.95" customHeight="1" x14ac:dyDescent="0.25">
      <c r="A112" s="359" t="s">
        <v>169</v>
      </c>
      <c r="B112" s="96" t="s">
        <v>84</v>
      </c>
      <c r="C112" s="96" t="s">
        <v>86</v>
      </c>
      <c r="D112" s="96" t="s">
        <v>84</v>
      </c>
      <c r="E112" s="96" t="s">
        <v>86</v>
      </c>
      <c r="F112" s="96" t="s">
        <v>84</v>
      </c>
      <c r="G112" s="96" t="s">
        <v>86</v>
      </c>
      <c r="H112" s="96" t="s">
        <v>84</v>
      </c>
      <c r="I112" s="96" t="s">
        <v>86</v>
      </c>
    </row>
    <row r="113" spans="1:9" ht="24.95" customHeight="1" x14ac:dyDescent="0.25">
      <c r="A113" s="360"/>
      <c r="B113" s="257">
        <v>0.1</v>
      </c>
      <c r="C113" s="48"/>
      <c r="D113" s="257">
        <v>0.11</v>
      </c>
      <c r="E113" s="48"/>
      <c r="F113" s="257">
        <v>0.09</v>
      </c>
      <c r="G113" s="47"/>
      <c r="H113" s="257">
        <v>0.3</v>
      </c>
      <c r="I113" s="47"/>
    </row>
    <row r="114" spans="1:9" ht="80.25" customHeight="1" x14ac:dyDescent="0.25">
      <c r="A114" s="45" t="s">
        <v>195</v>
      </c>
      <c r="B114" s="461"/>
      <c r="C114" s="461"/>
      <c r="D114" s="461"/>
      <c r="E114" s="461"/>
      <c r="F114" s="461"/>
      <c r="G114" s="461"/>
      <c r="H114" s="461"/>
      <c r="I114" s="461"/>
    </row>
    <row r="115" spans="1:9" ht="80.25" customHeight="1" x14ac:dyDescent="0.25">
      <c r="A115" s="45" t="s">
        <v>196</v>
      </c>
      <c r="B115" s="363"/>
      <c r="C115" s="364"/>
      <c r="D115" s="363"/>
      <c r="E115" s="364"/>
      <c r="F115" s="363"/>
      <c r="G115" s="364"/>
      <c r="H115" s="363"/>
      <c r="I115" s="364"/>
    </row>
    <row r="116" spans="1:9" ht="16.5" x14ac:dyDescent="0.25">
      <c r="A116" s="46" t="s">
        <v>197</v>
      </c>
      <c r="B116" s="49">
        <f t="shared" ref="B116:I116" si="1">(B69+B73+B77+B81+B85+B89+B93+B97+B101+B105+B109+B113)</f>
        <v>0.99999999999999989</v>
      </c>
      <c r="C116" s="49">
        <f t="shared" si="1"/>
        <v>0.39000000000000007</v>
      </c>
      <c r="D116" s="49">
        <f t="shared" si="1"/>
        <v>0.99999999999999989</v>
      </c>
      <c r="E116" s="49">
        <f t="shared" si="1"/>
        <v>0.22999999999999998</v>
      </c>
      <c r="F116" s="49">
        <f t="shared" si="1"/>
        <v>0.99999999999999978</v>
      </c>
      <c r="G116" s="49">
        <f t="shared" si="1"/>
        <v>0.37</v>
      </c>
      <c r="H116" s="49">
        <f t="shared" si="1"/>
        <v>1</v>
      </c>
      <c r="I116" s="49">
        <f t="shared" si="1"/>
        <v>0.1</v>
      </c>
    </row>
    <row r="121" spans="1:9" ht="37.5" customHeight="1" x14ac:dyDescent="0.25"/>
    <row r="122" spans="1:9" ht="19.5" customHeight="1" x14ac:dyDescent="0.25"/>
    <row r="123" spans="1:9" ht="19.5" customHeight="1" x14ac:dyDescent="0.25"/>
    <row r="124" spans="1:9" ht="34.5" customHeight="1" x14ac:dyDescent="0.25"/>
    <row r="125" spans="1:9" ht="15" customHeight="1" x14ac:dyDescent="0.25"/>
    <row r="126" spans="1:9" ht="15.75" customHeight="1" x14ac:dyDescent="0.25"/>
  </sheetData>
  <mergeCells count="211">
    <mergeCell ref="H98:I98"/>
    <mergeCell ref="B115:C115"/>
    <mergeCell ref="D115:E115"/>
    <mergeCell ref="F115:G115"/>
    <mergeCell ref="H115:I115"/>
    <mergeCell ref="B106:C106"/>
    <mergeCell ref="D106:E106"/>
    <mergeCell ref="F106:G106"/>
    <mergeCell ref="H106:I106"/>
    <mergeCell ref="B107:C107"/>
    <mergeCell ref="D107:E107"/>
    <mergeCell ref="F107:G107"/>
    <mergeCell ref="H107:I107"/>
    <mergeCell ref="B110:C110"/>
    <mergeCell ref="D110:E110"/>
    <mergeCell ref="F110:G110"/>
    <mergeCell ref="H110:I110"/>
    <mergeCell ref="B111:C111"/>
    <mergeCell ref="D111:E111"/>
    <mergeCell ref="F111:G111"/>
    <mergeCell ref="H111:I111"/>
    <mergeCell ref="B114:C114"/>
    <mergeCell ref="D114:E114"/>
    <mergeCell ref="F114:G114"/>
    <mergeCell ref="H114:I114"/>
    <mergeCell ref="H103:I103"/>
    <mergeCell ref="B94:C94"/>
    <mergeCell ref="D94:E94"/>
    <mergeCell ref="F94:G94"/>
    <mergeCell ref="H79:I79"/>
    <mergeCell ref="B82:C82"/>
    <mergeCell ref="D82:E82"/>
    <mergeCell ref="F82:G82"/>
    <mergeCell ref="H82:I82"/>
    <mergeCell ref="H94:I94"/>
    <mergeCell ref="B95:C95"/>
    <mergeCell ref="D95:E95"/>
    <mergeCell ref="B99:C99"/>
    <mergeCell ref="D99:E99"/>
    <mergeCell ref="F99:G99"/>
    <mergeCell ref="H99:I99"/>
    <mergeCell ref="B102:C102"/>
    <mergeCell ref="D102:E102"/>
    <mergeCell ref="F102:G102"/>
    <mergeCell ref="H102:I102"/>
    <mergeCell ref="F95:G95"/>
    <mergeCell ref="H95:I95"/>
    <mergeCell ref="B98:C98"/>
    <mergeCell ref="D98:E98"/>
    <mergeCell ref="F54:G54"/>
    <mergeCell ref="D56:E56"/>
    <mergeCell ref="F56:G56"/>
    <mergeCell ref="D51:E51"/>
    <mergeCell ref="D55:E55"/>
    <mergeCell ref="F61:G61"/>
    <mergeCell ref="F59:G59"/>
    <mergeCell ref="B103:C103"/>
    <mergeCell ref="D103:E103"/>
    <mergeCell ref="F103:G103"/>
    <mergeCell ref="B75:C75"/>
    <mergeCell ref="D75:E75"/>
    <mergeCell ref="F75:G75"/>
    <mergeCell ref="B78:C78"/>
    <mergeCell ref="D78:E78"/>
    <mergeCell ref="F78:G78"/>
    <mergeCell ref="F98:G98"/>
    <mergeCell ref="B66:C66"/>
    <mergeCell ref="D66:E66"/>
    <mergeCell ref="F58:G58"/>
    <mergeCell ref="F60:G60"/>
    <mergeCell ref="D86:E86"/>
    <mergeCell ref="F86:G86"/>
    <mergeCell ref="A50:A51"/>
    <mergeCell ref="A52:A53"/>
    <mergeCell ref="A54:A55"/>
    <mergeCell ref="A56:A57"/>
    <mergeCell ref="A58:A59"/>
    <mergeCell ref="A60:A61"/>
    <mergeCell ref="D50:E50"/>
    <mergeCell ref="D57:E57"/>
    <mergeCell ref="D59:E59"/>
    <mergeCell ref="D61:E61"/>
    <mergeCell ref="D58:E58"/>
    <mergeCell ref="D52:E52"/>
    <mergeCell ref="D54:E54"/>
    <mergeCell ref="D60:E60"/>
    <mergeCell ref="D53:E53"/>
    <mergeCell ref="F39:G39"/>
    <mergeCell ref="F46:G46"/>
    <mergeCell ref="F47:G47"/>
    <mergeCell ref="F49:G49"/>
    <mergeCell ref="F48:G48"/>
    <mergeCell ref="D49:E49"/>
    <mergeCell ref="A38:A39"/>
    <mergeCell ref="A40:A41"/>
    <mergeCell ref="D45:E45"/>
    <mergeCell ref="F44:G44"/>
    <mergeCell ref="F45:G45"/>
    <mergeCell ref="D44:E44"/>
    <mergeCell ref="D46:E46"/>
    <mergeCell ref="D48:E48"/>
    <mergeCell ref="D47:E47"/>
    <mergeCell ref="F50:G50"/>
    <mergeCell ref="F52:G52"/>
    <mergeCell ref="A33:I33"/>
    <mergeCell ref="B34:I34"/>
    <mergeCell ref="B37:C37"/>
    <mergeCell ref="D38:E38"/>
    <mergeCell ref="D39:E39"/>
    <mergeCell ref="F38:G38"/>
    <mergeCell ref="D42:E42"/>
    <mergeCell ref="D41:E41"/>
    <mergeCell ref="D43:E43"/>
    <mergeCell ref="D37:I37"/>
    <mergeCell ref="F41:G41"/>
    <mergeCell ref="F42:G42"/>
    <mergeCell ref="F43:G43"/>
    <mergeCell ref="D40:E40"/>
    <mergeCell ref="F40:G40"/>
    <mergeCell ref="A42:A43"/>
    <mergeCell ref="A35:A36"/>
    <mergeCell ref="G35:G36"/>
    <mergeCell ref="H35:I36"/>
    <mergeCell ref="A44:A45"/>
    <mergeCell ref="A46:A47"/>
    <mergeCell ref="A48:A49"/>
    <mergeCell ref="H86:I86"/>
    <mergeCell ref="B79:C79"/>
    <mergeCell ref="D79:E79"/>
    <mergeCell ref="F79:G79"/>
    <mergeCell ref="B71:C71"/>
    <mergeCell ref="D71:E71"/>
    <mergeCell ref="F71:G71"/>
    <mergeCell ref="F74:G74"/>
    <mergeCell ref="H74:I74"/>
    <mergeCell ref="B74:C74"/>
    <mergeCell ref="D74:E74"/>
    <mergeCell ref="H75:I75"/>
    <mergeCell ref="H78:I78"/>
    <mergeCell ref="H71:I71"/>
    <mergeCell ref="M1:O1"/>
    <mergeCell ref="M2:O2"/>
    <mergeCell ref="M3:O3"/>
    <mergeCell ref="M4:O4"/>
    <mergeCell ref="B1:L1"/>
    <mergeCell ref="B2:L2"/>
    <mergeCell ref="B3:L3"/>
    <mergeCell ref="B4:L4"/>
    <mergeCell ref="A21:O21"/>
    <mergeCell ref="B12:O14"/>
    <mergeCell ref="B16:F16"/>
    <mergeCell ref="I16:O16"/>
    <mergeCell ref="K18:O18"/>
    <mergeCell ref="A1:A4"/>
    <mergeCell ref="J8:K10"/>
    <mergeCell ref="G16:H16"/>
    <mergeCell ref="G18:I18"/>
    <mergeCell ref="B18:E18"/>
    <mergeCell ref="C19:O19"/>
    <mergeCell ref="A12:A14"/>
    <mergeCell ref="A8:A10"/>
    <mergeCell ref="B6:K6"/>
    <mergeCell ref="M6:O6"/>
    <mergeCell ref="F53:G53"/>
    <mergeCell ref="F83:G83"/>
    <mergeCell ref="H83:I83"/>
    <mergeCell ref="B86:C86"/>
    <mergeCell ref="A104:A105"/>
    <mergeCell ref="A108:A109"/>
    <mergeCell ref="A112:A113"/>
    <mergeCell ref="M8:O8"/>
    <mergeCell ref="M9:O9"/>
    <mergeCell ref="M10:O10"/>
    <mergeCell ref="A68:A69"/>
    <mergeCell ref="A72:A73"/>
    <mergeCell ref="A76:A77"/>
    <mergeCell ref="A80:A81"/>
    <mergeCell ref="A84:A85"/>
    <mergeCell ref="A88:A89"/>
    <mergeCell ref="A22:O22"/>
    <mergeCell ref="A65:I65"/>
    <mergeCell ref="F66:G66"/>
    <mergeCell ref="H66:I66"/>
    <mergeCell ref="B70:C70"/>
    <mergeCell ref="D70:E70"/>
    <mergeCell ref="F70:G70"/>
    <mergeCell ref="H70:I70"/>
    <mergeCell ref="B67:C67"/>
    <mergeCell ref="D67:E67"/>
    <mergeCell ref="F67:G67"/>
    <mergeCell ref="H67:I67"/>
    <mergeCell ref="A92:A93"/>
    <mergeCell ref="A96:A97"/>
    <mergeCell ref="A100:A101"/>
    <mergeCell ref="F51:G51"/>
    <mergeCell ref="B91:C91"/>
    <mergeCell ref="D91:E91"/>
    <mergeCell ref="F91:G91"/>
    <mergeCell ref="H91:I91"/>
    <mergeCell ref="B87:C87"/>
    <mergeCell ref="D87:E87"/>
    <mergeCell ref="F87:G87"/>
    <mergeCell ref="H87:I87"/>
    <mergeCell ref="B90:C90"/>
    <mergeCell ref="D90:E90"/>
    <mergeCell ref="F90:G90"/>
    <mergeCell ref="H90:I90"/>
    <mergeCell ref="B83:C83"/>
    <mergeCell ref="D83:E83"/>
    <mergeCell ref="F57:G57"/>
    <mergeCell ref="F55:G55"/>
  </mergeCells>
  <phoneticPr fontId="35" type="noConversion"/>
  <pageMargins left="0.25" right="0.25" top="0.75" bottom="0.75" header="0.3" footer="0.3"/>
  <pageSetup scale="21" orientation="landscape"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8E434E-968A-4FA4-8F6A-84C318CA50EE}">
  <sheetPr>
    <tabColor theme="5" tint="0.59999389629810485"/>
    <pageSetUpPr fitToPage="1"/>
  </sheetPr>
  <dimension ref="A1:O126"/>
  <sheetViews>
    <sheetView showGridLines="0" topLeftCell="E18" zoomScale="70" zoomScaleNormal="70" workbookViewId="0">
      <selection activeCell="N24" sqref="N24:N29"/>
    </sheetView>
  </sheetViews>
  <sheetFormatPr baseColWidth="10" defaultColWidth="10.85546875" defaultRowHeight="14.25" x14ac:dyDescent="0.25"/>
  <cols>
    <col min="1" max="1" width="49.7109375" style="1" customWidth="1"/>
    <col min="2" max="3" width="46.7109375" style="1" customWidth="1"/>
    <col min="4" max="5" width="35.7109375" style="1" customWidth="1"/>
    <col min="6" max="6" width="43" style="1" customWidth="1"/>
    <col min="7" max="7" width="41.140625" style="1" customWidth="1"/>
    <col min="8" max="8" width="35.7109375" style="1" customWidth="1"/>
    <col min="9" max="9" width="42.140625" style="1" customWidth="1"/>
    <col min="10" max="13" width="35.7109375" style="1" customWidth="1"/>
    <col min="14" max="14" width="31" style="1" customWidth="1"/>
    <col min="15" max="15" width="18.140625" style="1" customWidth="1"/>
    <col min="16" max="16" width="8.42578125" style="1" customWidth="1"/>
    <col min="17" max="17" width="18.42578125" style="1" bestFit="1" customWidth="1"/>
    <col min="18" max="18" width="5.7109375" style="1" customWidth="1"/>
    <col min="19" max="19" width="18.42578125" style="1" bestFit="1" customWidth="1"/>
    <col min="20" max="20" width="4.7109375" style="1" customWidth="1"/>
    <col min="21" max="21" width="23" style="1" bestFit="1" customWidth="1"/>
    <col min="22" max="22" width="10.85546875" style="1"/>
    <col min="23" max="23" width="18.42578125" style="1" bestFit="1" customWidth="1"/>
    <col min="24" max="24" width="16.140625" style="1" customWidth="1"/>
    <col min="25" max="16384" width="10.85546875" style="1"/>
  </cols>
  <sheetData>
    <row r="1" spans="1:15" s="85" customFormat="1" ht="22.15" customHeight="1" thickBot="1" x14ac:dyDescent="0.3">
      <c r="A1" s="409"/>
      <c r="B1" s="390" t="s">
        <v>150</v>
      </c>
      <c r="C1" s="391"/>
      <c r="D1" s="391"/>
      <c r="E1" s="391"/>
      <c r="F1" s="391"/>
      <c r="G1" s="391"/>
      <c r="H1" s="391"/>
      <c r="I1" s="391"/>
      <c r="J1" s="391"/>
      <c r="K1" s="391"/>
      <c r="L1" s="392"/>
      <c r="M1" s="387" t="s">
        <v>270</v>
      </c>
      <c r="N1" s="388"/>
      <c r="O1" s="389"/>
    </row>
    <row r="2" spans="1:15" s="85" customFormat="1" ht="18" customHeight="1" thickBot="1" x14ac:dyDescent="0.3">
      <c r="A2" s="410"/>
      <c r="B2" s="393" t="s">
        <v>151</v>
      </c>
      <c r="C2" s="394"/>
      <c r="D2" s="394"/>
      <c r="E2" s="394"/>
      <c r="F2" s="394"/>
      <c r="G2" s="394"/>
      <c r="H2" s="394"/>
      <c r="I2" s="394"/>
      <c r="J2" s="394"/>
      <c r="K2" s="394"/>
      <c r="L2" s="395"/>
      <c r="M2" s="387" t="s">
        <v>271</v>
      </c>
      <c r="N2" s="388"/>
      <c r="O2" s="389"/>
    </row>
    <row r="3" spans="1:15" s="85" customFormat="1" ht="19.899999999999999" customHeight="1" thickBot="1" x14ac:dyDescent="0.3">
      <c r="A3" s="410"/>
      <c r="B3" s="393" t="s">
        <v>0</v>
      </c>
      <c r="C3" s="394"/>
      <c r="D3" s="394"/>
      <c r="E3" s="394"/>
      <c r="F3" s="394"/>
      <c r="G3" s="394"/>
      <c r="H3" s="394"/>
      <c r="I3" s="394"/>
      <c r="J3" s="394"/>
      <c r="K3" s="394"/>
      <c r="L3" s="395"/>
      <c r="M3" s="387" t="s">
        <v>272</v>
      </c>
      <c r="N3" s="388"/>
      <c r="O3" s="389"/>
    </row>
    <row r="4" spans="1:15" s="85" customFormat="1" ht="21.75" customHeight="1" thickBot="1" x14ac:dyDescent="0.3">
      <c r="A4" s="411"/>
      <c r="B4" s="396" t="s">
        <v>152</v>
      </c>
      <c r="C4" s="397"/>
      <c r="D4" s="397"/>
      <c r="E4" s="397"/>
      <c r="F4" s="397"/>
      <c r="G4" s="397"/>
      <c r="H4" s="397"/>
      <c r="I4" s="397"/>
      <c r="J4" s="397"/>
      <c r="K4" s="397"/>
      <c r="L4" s="398"/>
      <c r="M4" s="387" t="s">
        <v>273</v>
      </c>
      <c r="N4" s="388"/>
      <c r="O4" s="389"/>
    </row>
    <row r="5" spans="1:15" s="85" customFormat="1" ht="16.149999999999999" customHeight="1" thickBot="1" x14ac:dyDescent="0.3">
      <c r="A5" s="86"/>
      <c r="B5" s="87"/>
      <c r="C5" s="87"/>
      <c r="D5" s="87"/>
      <c r="E5" s="87"/>
      <c r="F5" s="87"/>
      <c r="G5" s="87"/>
      <c r="H5" s="87"/>
      <c r="I5" s="87"/>
      <c r="J5" s="87"/>
      <c r="K5" s="87"/>
      <c r="L5" s="87"/>
      <c r="M5" s="88"/>
      <c r="N5" s="88"/>
      <c r="O5" s="88"/>
    </row>
    <row r="6" spans="1:15" ht="40.35" customHeight="1" thickBot="1" x14ac:dyDescent="0.3">
      <c r="A6" s="55" t="s">
        <v>154</v>
      </c>
      <c r="B6" s="419" t="s">
        <v>307</v>
      </c>
      <c r="C6" s="420"/>
      <c r="D6" s="420"/>
      <c r="E6" s="420"/>
      <c r="F6" s="420"/>
      <c r="G6" s="420"/>
      <c r="H6" s="420"/>
      <c r="I6" s="420"/>
      <c r="J6" s="420"/>
      <c r="K6" s="421"/>
      <c r="L6" s="165" t="s">
        <v>155</v>
      </c>
      <c r="M6" s="422">
        <v>2024110010309</v>
      </c>
      <c r="N6" s="423"/>
      <c r="O6" s="424"/>
    </row>
    <row r="7" spans="1:15" s="85" customFormat="1" ht="18" customHeight="1" thickBot="1" x14ac:dyDescent="0.3">
      <c r="A7" s="86"/>
      <c r="B7" s="87"/>
      <c r="C7" s="87"/>
      <c r="D7" s="87"/>
      <c r="E7" s="87"/>
      <c r="F7" s="87"/>
      <c r="G7" s="87"/>
      <c r="H7" s="87"/>
      <c r="I7" s="87"/>
      <c r="J7" s="87"/>
      <c r="K7" s="87"/>
      <c r="L7" s="87"/>
      <c r="M7" s="88"/>
      <c r="N7" s="88"/>
      <c r="O7" s="88"/>
    </row>
    <row r="8" spans="1:15" s="85" customFormat="1" ht="21.75" customHeight="1" thickBot="1" x14ac:dyDescent="0.3">
      <c r="A8" s="413" t="s">
        <v>6</v>
      </c>
      <c r="B8" s="165" t="s">
        <v>156</v>
      </c>
      <c r="C8" s="132"/>
      <c r="D8" s="165" t="s">
        <v>157</v>
      </c>
      <c r="E8" s="132"/>
      <c r="F8" s="165" t="s">
        <v>158</v>
      </c>
      <c r="G8" s="132"/>
      <c r="H8" s="165" t="s">
        <v>159</v>
      </c>
      <c r="I8" s="134"/>
      <c r="J8" s="377" t="s">
        <v>8</v>
      </c>
      <c r="K8" s="412"/>
      <c r="L8" s="164" t="s">
        <v>160</v>
      </c>
      <c r="M8" s="374"/>
      <c r="N8" s="374"/>
      <c r="O8" s="374"/>
    </row>
    <row r="9" spans="1:15" s="85" customFormat="1" ht="21.75" customHeight="1" thickBot="1" x14ac:dyDescent="0.3">
      <c r="A9" s="413"/>
      <c r="B9" s="166" t="s">
        <v>161</v>
      </c>
      <c r="C9" s="135" t="s">
        <v>280</v>
      </c>
      <c r="D9" s="165" t="s">
        <v>162</v>
      </c>
      <c r="E9" s="136"/>
      <c r="F9" s="165" t="s">
        <v>163</v>
      </c>
      <c r="G9" s="136"/>
      <c r="H9" s="165" t="s">
        <v>164</v>
      </c>
      <c r="I9" s="134"/>
      <c r="J9" s="377"/>
      <c r="K9" s="412"/>
      <c r="L9" s="164" t="s">
        <v>165</v>
      </c>
      <c r="M9" s="374"/>
      <c r="N9" s="374"/>
      <c r="O9" s="374"/>
    </row>
    <row r="10" spans="1:15" s="85" customFormat="1" ht="21.75" customHeight="1" thickBot="1" x14ac:dyDescent="0.3">
      <c r="A10" s="413"/>
      <c r="B10" s="165" t="s">
        <v>166</v>
      </c>
      <c r="C10" s="132"/>
      <c r="D10" s="165" t="s">
        <v>167</v>
      </c>
      <c r="E10" s="136"/>
      <c r="F10" s="165" t="s">
        <v>168</v>
      </c>
      <c r="G10" s="136"/>
      <c r="H10" s="165" t="s">
        <v>169</v>
      </c>
      <c r="I10" s="134"/>
      <c r="J10" s="377"/>
      <c r="K10" s="412"/>
      <c r="L10" s="164" t="s">
        <v>170</v>
      </c>
      <c r="M10" s="374" t="s">
        <v>280</v>
      </c>
      <c r="N10" s="374"/>
      <c r="O10" s="374"/>
    </row>
    <row r="11" spans="1:15" ht="15" customHeight="1" thickBot="1" x14ac:dyDescent="0.3">
      <c r="A11" s="6"/>
      <c r="B11" s="7"/>
      <c r="C11" s="7"/>
      <c r="D11" s="9"/>
      <c r="E11" s="8"/>
      <c r="F11" s="8"/>
      <c r="G11" s="214"/>
      <c r="H11" s="214"/>
      <c r="I11" s="10"/>
      <c r="J11" s="10"/>
      <c r="K11" s="7"/>
      <c r="L11" s="7"/>
      <c r="M11" s="7"/>
      <c r="N11" s="7"/>
      <c r="O11" s="7"/>
    </row>
    <row r="12" spans="1:15" ht="15" customHeight="1" x14ac:dyDescent="0.25">
      <c r="A12" s="416" t="s">
        <v>171</v>
      </c>
      <c r="B12" s="399" t="s">
        <v>311</v>
      </c>
      <c r="C12" s="400"/>
      <c r="D12" s="400"/>
      <c r="E12" s="400"/>
      <c r="F12" s="400"/>
      <c r="G12" s="400"/>
      <c r="H12" s="400"/>
      <c r="I12" s="400"/>
      <c r="J12" s="400"/>
      <c r="K12" s="400"/>
      <c r="L12" s="400"/>
      <c r="M12" s="400"/>
      <c r="N12" s="400"/>
      <c r="O12" s="401"/>
    </row>
    <row r="13" spans="1:15" ht="15" customHeight="1" x14ac:dyDescent="0.25">
      <c r="A13" s="417"/>
      <c r="B13" s="402"/>
      <c r="C13" s="403"/>
      <c r="D13" s="403"/>
      <c r="E13" s="403"/>
      <c r="F13" s="403"/>
      <c r="G13" s="403"/>
      <c r="H13" s="403"/>
      <c r="I13" s="403"/>
      <c r="J13" s="403"/>
      <c r="K13" s="403"/>
      <c r="L13" s="403"/>
      <c r="M13" s="403"/>
      <c r="N13" s="403"/>
      <c r="O13" s="404"/>
    </row>
    <row r="14" spans="1:15" ht="15" customHeight="1" thickBot="1" x14ac:dyDescent="0.3">
      <c r="A14" s="418"/>
      <c r="B14" s="405"/>
      <c r="C14" s="406"/>
      <c r="D14" s="406"/>
      <c r="E14" s="406"/>
      <c r="F14" s="406"/>
      <c r="G14" s="406"/>
      <c r="H14" s="406"/>
      <c r="I14" s="406"/>
      <c r="J14" s="406"/>
      <c r="K14" s="406"/>
      <c r="L14" s="406"/>
      <c r="M14" s="406"/>
      <c r="N14" s="406"/>
      <c r="O14" s="407"/>
    </row>
    <row r="15" spans="1:15" ht="9" customHeight="1" thickBot="1" x14ac:dyDescent="0.3">
      <c r="A15" s="14"/>
      <c r="B15" s="84"/>
      <c r="C15" s="15"/>
      <c r="D15" s="15"/>
      <c r="E15" s="15"/>
      <c r="F15" s="15"/>
      <c r="G15" s="16"/>
      <c r="H15" s="16"/>
      <c r="I15" s="16"/>
      <c r="J15" s="16"/>
      <c r="K15" s="16"/>
      <c r="L15" s="17"/>
      <c r="M15" s="17"/>
      <c r="N15" s="17"/>
      <c r="O15" s="17"/>
    </row>
    <row r="16" spans="1:15" s="18" customFormat="1" ht="37.5" customHeight="1" thickBot="1" x14ac:dyDescent="0.3">
      <c r="A16" s="55" t="s">
        <v>13</v>
      </c>
      <c r="B16" s="408" t="s">
        <v>282</v>
      </c>
      <c r="C16" s="408"/>
      <c r="D16" s="408"/>
      <c r="E16" s="408"/>
      <c r="F16" s="408"/>
      <c r="G16" s="413" t="s">
        <v>15</v>
      </c>
      <c r="H16" s="413"/>
      <c r="I16" s="408" t="s">
        <v>315</v>
      </c>
      <c r="J16" s="408"/>
      <c r="K16" s="408"/>
      <c r="L16" s="408"/>
      <c r="M16" s="408"/>
      <c r="N16" s="408"/>
      <c r="O16" s="408"/>
    </row>
    <row r="17" spans="1:15" ht="9" customHeight="1" thickBot="1" x14ac:dyDescent="0.3">
      <c r="A17" s="14"/>
      <c r="B17" s="16"/>
      <c r="C17" s="15"/>
      <c r="D17" s="15"/>
      <c r="E17" s="15"/>
      <c r="F17" s="15"/>
      <c r="G17" s="16"/>
      <c r="H17" s="16"/>
      <c r="I17" s="16"/>
      <c r="J17" s="16"/>
      <c r="K17" s="16"/>
      <c r="L17" s="17"/>
      <c r="M17" s="17"/>
      <c r="N17" s="17"/>
      <c r="O17" s="17"/>
    </row>
    <row r="18" spans="1:15" ht="56.25" customHeight="1" thickBot="1" x14ac:dyDescent="0.3">
      <c r="A18" s="55" t="s">
        <v>17</v>
      </c>
      <c r="B18" s="408" t="s">
        <v>284</v>
      </c>
      <c r="C18" s="408"/>
      <c r="D18" s="408"/>
      <c r="E18" s="408"/>
      <c r="F18" s="55" t="s">
        <v>19</v>
      </c>
      <c r="G18" s="414" t="s">
        <v>285</v>
      </c>
      <c r="H18" s="414"/>
      <c r="I18" s="414"/>
      <c r="J18" s="55" t="s">
        <v>21</v>
      </c>
      <c r="K18" s="408" t="s">
        <v>286</v>
      </c>
      <c r="L18" s="408"/>
      <c r="M18" s="408"/>
      <c r="N18" s="408"/>
      <c r="O18" s="408"/>
    </row>
    <row r="19" spans="1:15" ht="9" customHeight="1" x14ac:dyDescent="0.25">
      <c r="A19" s="5"/>
      <c r="B19" s="2"/>
      <c r="C19" s="415"/>
      <c r="D19" s="415"/>
      <c r="E19" s="415"/>
      <c r="F19" s="415"/>
      <c r="G19" s="415"/>
      <c r="H19" s="415"/>
      <c r="I19" s="415"/>
      <c r="J19" s="415"/>
      <c r="K19" s="415"/>
      <c r="L19" s="415"/>
      <c r="M19" s="415"/>
      <c r="N19" s="415"/>
      <c r="O19" s="415"/>
    </row>
    <row r="20" spans="1:15" ht="16.5" customHeight="1" thickBot="1" x14ac:dyDescent="0.3">
      <c r="A20" s="82"/>
      <c r="B20" s="83"/>
      <c r="C20" s="83"/>
      <c r="D20" s="83"/>
      <c r="E20" s="83"/>
      <c r="F20" s="83"/>
      <c r="G20" s="83"/>
      <c r="H20" s="83"/>
      <c r="I20" s="83"/>
      <c r="J20" s="83"/>
      <c r="K20" s="83"/>
      <c r="L20" s="83"/>
      <c r="M20" s="83"/>
      <c r="N20" s="83"/>
      <c r="O20" s="83"/>
    </row>
    <row r="21" spans="1:15" ht="32.1" customHeight="1" thickBot="1" x14ac:dyDescent="0.3">
      <c r="A21" s="375" t="s">
        <v>23</v>
      </c>
      <c r="B21" s="376"/>
      <c r="C21" s="376"/>
      <c r="D21" s="376"/>
      <c r="E21" s="376"/>
      <c r="F21" s="376"/>
      <c r="G21" s="376"/>
      <c r="H21" s="376"/>
      <c r="I21" s="376"/>
      <c r="J21" s="376"/>
      <c r="K21" s="376"/>
      <c r="L21" s="376"/>
      <c r="M21" s="376"/>
      <c r="N21" s="376"/>
      <c r="O21" s="377"/>
    </row>
    <row r="22" spans="1:15" ht="32.1" customHeight="1" thickBot="1" x14ac:dyDescent="0.3">
      <c r="A22" s="375" t="s">
        <v>172</v>
      </c>
      <c r="B22" s="376"/>
      <c r="C22" s="376"/>
      <c r="D22" s="376"/>
      <c r="E22" s="376"/>
      <c r="F22" s="376"/>
      <c r="G22" s="376"/>
      <c r="H22" s="376"/>
      <c r="I22" s="376"/>
      <c r="J22" s="376"/>
      <c r="K22" s="376"/>
      <c r="L22" s="376"/>
      <c r="M22" s="376"/>
      <c r="N22" s="376"/>
      <c r="O22" s="377"/>
    </row>
    <row r="23" spans="1:15" ht="32.1" customHeight="1" thickBot="1" x14ac:dyDescent="0.3">
      <c r="A23" s="27"/>
      <c r="B23" s="19" t="s">
        <v>156</v>
      </c>
      <c r="C23" s="19" t="s">
        <v>157</v>
      </c>
      <c r="D23" s="19" t="s">
        <v>158</v>
      </c>
      <c r="E23" s="19" t="s">
        <v>159</v>
      </c>
      <c r="F23" s="19" t="s">
        <v>161</v>
      </c>
      <c r="G23" s="19" t="s">
        <v>162</v>
      </c>
      <c r="H23" s="19" t="s">
        <v>163</v>
      </c>
      <c r="I23" s="19" t="s">
        <v>164</v>
      </c>
      <c r="J23" s="19" t="s">
        <v>166</v>
      </c>
      <c r="K23" s="19" t="s">
        <v>167</v>
      </c>
      <c r="L23" s="19" t="s">
        <v>168</v>
      </c>
      <c r="M23" s="19" t="s">
        <v>169</v>
      </c>
      <c r="N23" s="20" t="s">
        <v>173</v>
      </c>
      <c r="O23" s="20" t="s">
        <v>174</v>
      </c>
    </row>
    <row r="24" spans="1:15" ht="32.1" customHeight="1" x14ac:dyDescent="0.25">
      <c r="A24" s="21" t="s">
        <v>24</v>
      </c>
      <c r="B24" s="250">
        <v>1019185000</v>
      </c>
      <c r="C24" s="250">
        <v>786017000</v>
      </c>
      <c r="D24" s="269">
        <v>33828063</v>
      </c>
      <c r="E24" s="252"/>
      <c r="F24" s="22"/>
      <c r="G24" s="22"/>
      <c r="H24" s="248"/>
      <c r="I24" s="248"/>
      <c r="J24" s="248"/>
      <c r="K24" s="248"/>
      <c r="L24" s="248"/>
      <c r="M24" s="248"/>
      <c r="N24" s="673">
        <f>SUM(B24:M24)</f>
        <v>1839030063</v>
      </c>
      <c r="O24" s="249"/>
    </row>
    <row r="25" spans="1:15" ht="32.1" customHeight="1" x14ac:dyDescent="0.25">
      <c r="A25" s="21" t="s">
        <v>26</v>
      </c>
      <c r="B25" s="250">
        <v>1019184190</v>
      </c>
      <c r="C25" s="250">
        <v>786482624</v>
      </c>
      <c r="D25" s="252">
        <v>0</v>
      </c>
      <c r="E25" s="250">
        <v>-5676039</v>
      </c>
      <c r="F25" s="250">
        <v>-764878</v>
      </c>
      <c r="G25" s="22"/>
      <c r="H25" s="22"/>
      <c r="I25" s="22"/>
      <c r="J25" s="22"/>
      <c r="K25" s="22"/>
      <c r="L25" s="22"/>
      <c r="M25" s="22"/>
      <c r="N25" s="673">
        <f t="shared" ref="N25:N29" si="0">SUM(B25:M25)</f>
        <v>1799225897</v>
      </c>
      <c r="O25" s="291">
        <f>+(B25+C25+D25+E25+F25+G25+H25+I25+J25+K25+L25+M25)/N24</f>
        <v>0.97835589161872227</v>
      </c>
    </row>
    <row r="26" spans="1:15" ht="32.1" customHeight="1" x14ac:dyDescent="0.25">
      <c r="A26" s="21" t="s">
        <v>28</v>
      </c>
      <c r="B26" s="252">
        <v>0</v>
      </c>
      <c r="C26" s="250">
        <v>7821677</v>
      </c>
      <c r="D26" s="250">
        <v>122502612</v>
      </c>
      <c r="E26" s="250">
        <v>176141402</v>
      </c>
      <c r="F26" s="250">
        <v>173591808</v>
      </c>
      <c r="G26" s="22"/>
      <c r="H26" s="22"/>
      <c r="I26" s="22"/>
      <c r="J26" s="22"/>
      <c r="K26" s="22"/>
      <c r="L26" s="22"/>
      <c r="M26" s="22"/>
      <c r="N26" s="673">
        <f t="shared" si="0"/>
        <v>480057499</v>
      </c>
      <c r="O26" s="251"/>
    </row>
    <row r="27" spans="1:15" ht="32.1" customHeight="1" x14ac:dyDescent="0.25">
      <c r="A27" s="21" t="s">
        <v>175</v>
      </c>
      <c r="B27" s="250">
        <v>8400000</v>
      </c>
      <c r="C27" s="250">
        <v>51833333</v>
      </c>
      <c r="D27" s="252"/>
      <c r="E27" s="252"/>
      <c r="F27" s="22"/>
      <c r="G27" s="22"/>
      <c r="H27" s="22"/>
      <c r="I27" s="22"/>
      <c r="J27" s="22"/>
      <c r="K27" s="22"/>
      <c r="L27" s="22"/>
      <c r="M27" s="22"/>
      <c r="N27" s="673">
        <f t="shared" si="0"/>
        <v>60233333</v>
      </c>
      <c r="O27" s="23"/>
    </row>
    <row r="28" spans="1:15" ht="32.1" customHeight="1" x14ac:dyDescent="0.25">
      <c r="A28" s="21" t="s">
        <v>176</v>
      </c>
      <c r="B28" s="252">
        <v>0</v>
      </c>
      <c r="C28" s="250">
        <v>8400000</v>
      </c>
      <c r="D28" s="252">
        <v>0</v>
      </c>
      <c r="E28" s="252" t="s">
        <v>287</v>
      </c>
      <c r="F28" s="22"/>
      <c r="G28" s="22"/>
      <c r="H28" s="22"/>
      <c r="I28" s="22"/>
      <c r="J28" s="22"/>
      <c r="K28" s="22"/>
      <c r="L28" s="22"/>
      <c r="M28" s="22"/>
      <c r="N28" s="673">
        <f t="shared" si="0"/>
        <v>8400000</v>
      </c>
      <c r="O28" s="23"/>
    </row>
    <row r="29" spans="1:15" ht="32.1" customHeight="1" thickBot="1" x14ac:dyDescent="0.3">
      <c r="A29" s="24" t="s">
        <v>34</v>
      </c>
      <c r="B29" s="253">
        <v>8400000</v>
      </c>
      <c r="C29" s="253">
        <v>35033333</v>
      </c>
      <c r="D29" s="253">
        <v>8400000</v>
      </c>
      <c r="E29" s="275" t="s">
        <v>287</v>
      </c>
      <c r="F29" s="25"/>
      <c r="G29" s="25"/>
      <c r="H29" s="25"/>
      <c r="I29" s="25"/>
      <c r="J29" s="25"/>
      <c r="K29" s="25"/>
      <c r="L29" s="25"/>
      <c r="M29" s="25"/>
      <c r="N29" s="674">
        <f t="shared" si="0"/>
        <v>51833333</v>
      </c>
      <c r="O29" s="28"/>
    </row>
    <row r="30" spans="1:15" s="26" customFormat="1" ht="16.5" customHeight="1" x14ac:dyDescent="0.2"/>
    <row r="31" spans="1:15" s="26" customFormat="1" ht="17.25" customHeight="1" x14ac:dyDescent="0.2"/>
    <row r="32" spans="1:15" ht="5.25" customHeight="1" thickBot="1" x14ac:dyDescent="0.3"/>
    <row r="33" spans="1:13" ht="48" customHeight="1" thickBot="1" x14ac:dyDescent="0.3">
      <c r="A33" s="433" t="s">
        <v>177</v>
      </c>
      <c r="B33" s="434"/>
      <c r="C33" s="434"/>
      <c r="D33" s="434"/>
      <c r="E33" s="434"/>
      <c r="F33" s="434"/>
      <c r="G33" s="434"/>
      <c r="H33" s="434"/>
      <c r="I33" s="435"/>
      <c r="J33" s="31"/>
    </row>
    <row r="34" spans="1:13" ht="50.25" customHeight="1" thickBot="1" x14ac:dyDescent="0.3">
      <c r="A34" s="40" t="s">
        <v>178</v>
      </c>
      <c r="B34" s="436" t="str">
        <f>+B12</f>
        <v>Coordinar un (1) mecanismo de Gobernanza para la articulación y gestión intersectorial con las entidades e instancias que permita la implementación, seguimiento y evaluación del Sistema Distrital de Cuidado.</v>
      </c>
      <c r="C34" s="437"/>
      <c r="D34" s="437"/>
      <c r="E34" s="437"/>
      <c r="F34" s="437"/>
      <c r="G34" s="437"/>
      <c r="H34" s="437"/>
      <c r="I34" s="438"/>
      <c r="J34" s="29"/>
      <c r="M34" s="199"/>
    </row>
    <row r="35" spans="1:13" ht="18.75" customHeight="1" thickBot="1" x14ac:dyDescent="0.3">
      <c r="A35" s="450" t="s">
        <v>38</v>
      </c>
      <c r="B35" s="91">
        <v>2024</v>
      </c>
      <c r="C35" s="91">
        <v>2025</v>
      </c>
      <c r="D35" s="91">
        <v>2026</v>
      </c>
      <c r="E35" s="91">
        <v>2027</v>
      </c>
      <c r="F35" s="91" t="s">
        <v>179</v>
      </c>
      <c r="G35" s="452" t="s">
        <v>40</v>
      </c>
      <c r="H35" s="464" t="s">
        <v>316</v>
      </c>
      <c r="I35" s="464"/>
      <c r="J35" s="29"/>
      <c r="M35" s="199"/>
    </row>
    <row r="36" spans="1:13" ht="50.25" customHeight="1" thickBot="1" x14ac:dyDescent="0.3">
      <c r="A36" s="451"/>
      <c r="B36" s="254">
        <v>1</v>
      </c>
      <c r="C36" s="254">
        <v>1</v>
      </c>
      <c r="D36" s="254">
        <v>1</v>
      </c>
      <c r="E36" s="254">
        <v>1</v>
      </c>
      <c r="F36" s="270">
        <v>1</v>
      </c>
      <c r="G36" s="452"/>
      <c r="H36" s="464"/>
      <c r="I36" s="464"/>
      <c r="J36" s="29"/>
      <c r="M36" s="200"/>
    </row>
    <row r="37" spans="1:13" ht="52.5" customHeight="1" thickBot="1" x14ac:dyDescent="0.3">
      <c r="A37" s="41" t="s">
        <v>42</v>
      </c>
      <c r="B37" s="439" t="s">
        <v>289</v>
      </c>
      <c r="C37" s="440"/>
      <c r="D37" s="445" t="s">
        <v>180</v>
      </c>
      <c r="E37" s="446"/>
      <c r="F37" s="446"/>
      <c r="G37" s="446"/>
      <c r="H37" s="446"/>
      <c r="I37" s="447"/>
    </row>
    <row r="38" spans="1:13" s="30" customFormat="1" ht="48" customHeight="1" thickBot="1" x14ac:dyDescent="0.3">
      <c r="A38" s="450" t="s">
        <v>181</v>
      </c>
      <c r="B38" s="41" t="s">
        <v>182</v>
      </c>
      <c r="C38" s="40" t="s">
        <v>86</v>
      </c>
      <c r="D38" s="431" t="s">
        <v>88</v>
      </c>
      <c r="E38" s="432"/>
      <c r="F38" s="431" t="s">
        <v>90</v>
      </c>
      <c r="G38" s="432"/>
      <c r="H38" s="42" t="s">
        <v>92</v>
      </c>
      <c r="I38" s="44" t="s">
        <v>93</v>
      </c>
      <c r="M38" s="201"/>
    </row>
    <row r="39" spans="1:13" ht="211.5" customHeight="1" thickBot="1" x14ac:dyDescent="0.3">
      <c r="A39" s="451"/>
      <c r="B39" s="271">
        <v>8.3400000000000002E-2</v>
      </c>
      <c r="C39" s="272">
        <v>8.3400000000000002E-2</v>
      </c>
      <c r="D39" s="462" t="s">
        <v>317</v>
      </c>
      <c r="E39" s="463"/>
      <c r="F39" s="462" t="s">
        <v>318</v>
      </c>
      <c r="G39" s="463"/>
      <c r="H39" s="273" t="s">
        <v>319</v>
      </c>
      <c r="I39" s="274" t="s">
        <v>320</v>
      </c>
      <c r="M39" s="199"/>
    </row>
    <row r="40" spans="1:13" s="30" customFormat="1" ht="54" customHeight="1" thickBot="1" x14ac:dyDescent="0.3">
      <c r="A40" s="450" t="s">
        <v>183</v>
      </c>
      <c r="B40" s="43" t="s">
        <v>182</v>
      </c>
      <c r="C40" s="42" t="s">
        <v>86</v>
      </c>
      <c r="D40" s="431" t="s">
        <v>88</v>
      </c>
      <c r="E40" s="432"/>
      <c r="F40" s="431" t="s">
        <v>90</v>
      </c>
      <c r="G40" s="432"/>
      <c r="H40" s="42" t="s">
        <v>92</v>
      </c>
      <c r="I40" s="44" t="s">
        <v>93</v>
      </c>
    </row>
    <row r="41" spans="1:13" ht="223.5" customHeight="1" thickBot="1" x14ac:dyDescent="0.3">
      <c r="A41" s="451"/>
      <c r="B41" s="271">
        <v>8.3400000000000002E-2</v>
      </c>
      <c r="C41" s="272">
        <v>8.3400000000000002E-2</v>
      </c>
      <c r="D41" s="462" t="s">
        <v>321</v>
      </c>
      <c r="E41" s="463"/>
      <c r="F41" s="465" t="s">
        <v>322</v>
      </c>
      <c r="G41" s="466"/>
      <c r="H41" s="273" t="s">
        <v>319</v>
      </c>
      <c r="I41" s="274" t="s">
        <v>320</v>
      </c>
    </row>
    <row r="42" spans="1:13" s="30" customFormat="1" ht="45" customHeight="1" thickBot="1" x14ac:dyDescent="0.3">
      <c r="A42" s="450" t="s">
        <v>184</v>
      </c>
      <c r="B42" s="43" t="s">
        <v>182</v>
      </c>
      <c r="C42" s="42" t="s">
        <v>86</v>
      </c>
      <c r="D42" s="431" t="s">
        <v>88</v>
      </c>
      <c r="E42" s="432"/>
      <c r="F42" s="431" t="s">
        <v>90</v>
      </c>
      <c r="G42" s="432"/>
      <c r="H42" s="42" t="s">
        <v>92</v>
      </c>
      <c r="I42" s="44" t="s">
        <v>93</v>
      </c>
    </row>
    <row r="43" spans="1:13" ht="205.5" customHeight="1" thickBot="1" x14ac:dyDescent="0.3">
      <c r="A43" s="451"/>
      <c r="B43" s="271">
        <v>8.3400000000000002E-2</v>
      </c>
      <c r="C43" s="271">
        <v>8.3400000000000002E-2</v>
      </c>
      <c r="D43" s="462" t="s">
        <v>323</v>
      </c>
      <c r="E43" s="463"/>
      <c r="F43" s="467" t="s">
        <v>324</v>
      </c>
      <c r="G43" s="468"/>
      <c r="H43" s="273" t="s">
        <v>319</v>
      </c>
      <c r="I43" s="274" t="s">
        <v>320</v>
      </c>
    </row>
    <row r="44" spans="1:13" s="30" customFormat="1" ht="44.25" customHeight="1" thickBot="1" x14ac:dyDescent="0.3">
      <c r="A44" s="450" t="s">
        <v>185</v>
      </c>
      <c r="B44" s="43" t="s">
        <v>182</v>
      </c>
      <c r="C44" s="43" t="s">
        <v>86</v>
      </c>
      <c r="D44" s="431" t="s">
        <v>88</v>
      </c>
      <c r="E44" s="432"/>
      <c r="F44" s="431" t="s">
        <v>90</v>
      </c>
      <c r="G44" s="432"/>
      <c r="H44" s="42" t="s">
        <v>92</v>
      </c>
      <c r="I44" s="42" t="s">
        <v>93</v>
      </c>
    </row>
    <row r="45" spans="1:13" ht="120.75" customHeight="1" thickBot="1" x14ac:dyDescent="0.3">
      <c r="A45" s="451"/>
      <c r="B45" s="271">
        <v>8.3400000000000002E-2</v>
      </c>
      <c r="C45" s="271">
        <v>8.3400000000000002E-2</v>
      </c>
      <c r="D45" s="469" t="s">
        <v>396</v>
      </c>
      <c r="E45" s="470"/>
      <c r="F45" s="469" t="s">
        <v>397</v>
      </c>
      <c r="G45" s="470"/>
      <c r="H45" s="273" t="s">
        <v>319</v>
      </c>
      <c r="I45" s="274" t="s">
        <v>320</v>
      </c>
    </row>
    <row r="46" spans="1:13" s="30" customFormat="1" ht="47.25" customHeight="1" thickBot="1" x14ac:dyDescent="0.3">
      <c r="A46" s="450" t="s">
        <v>186</v>
      </c>
      <c r="B46" s="43" t="s">
        <v>182</v>
      </c>
      <c r="C46" s="42" t="s">
        <v>86</v>
      </c>
      <c r="D46" s="431" t="s">
        <v>88</v>
      </c>
      <c r="E46" s="432"/>
      <c r="F46" s="431" t="s">
        <v>90</v>
      </c>
      <c r="G46" s="432"/>
      <c r="H46" s="42" t="s">
        <v>92</v>
      </c>
      <c r="I46" s="44" t="s">
        <v>93</v>
      </c>
    </row>
    <row r="47" spans="1:13" ht="144" customHeight="1" thickBot="1" x14ac:dyDescent="0.3">
      <c r="A47" s="451"/>
      <c r="B47" s="271">
        <v>8.3400000000000002E-2</v>
      </c>
      <c r="C47" s="271">
        <v>8.3400000000000002E-2</v>
      </c>
      <c r="D47" s="448" t="s">
        <v>424</v>
      </c>
      <c r="E47" s="449"/>
      <c r="F47" s="448" t="s">
        <v>425</v>
      </c>
      <c r="G47" s="449"/>
      <c r="H47" s="273" t="s">
        <v>319</v>
      </c>
      <c r="I47" s="274" t="s">
        <v>320</v>
      </c>
    </row>
    <row r="48" spans="1:13" s="30" customFormat="1" ht="52.5" customHeight="1" thickBot="1" x14ac:dyDescent="0.3">
      <c r="A48" s="450" t="s">
        <v>187</v>
      </c>
      <c r="B48" s="43" t="s">
        <v>182</v>
      </c>
      <c r="C48" s="42" t="s">
        <v>86</v>
      </c>
      <c r="D48" s="431" t="s">
        <v>88</v>
      </c>
      <c r="E48" s="432"/>
      <c r="F48" s="431" t="s">
        <v>90</v>
      </c>
      <c r="G48" s="432"/>
      <c r="H48" s="42" t="s">
        <v>92</v>
      </c>
      <c r="I48" s="44" t="s">
        <v>93</v>
      </c>
    </row>
    <row r="49" spans="1:9" ht="120.75" customHeight="1" thickBot="1" x14ac:dyDescent="0.3">
      <c r="A49" s="451"/>
      <c r="B49" s="271">
        <v>8.3400000000000002E-2</v>
      </c>
      <c r="C49" s="36"/>
      <c r="D49" s="361"/>
      <c r="E49" s="362"/>
      <c r="F49" s="361"/>
      <c r="G49" s="362"/>
      <c r="H49" s="32"/>
      <c r="I49" s="34"/>
    </row>
    <row r="50" spans="1:9" ht="35.1" customHeight="1" thickBot="1" x14ac:dyDescent="0.3">
      <c r="A50" s="450" t="s">
        <v>188</v>
      </c>
      <c r="B50" s="41" t="s">
        <v>182</v>
      </c>
      <c r="C50" s="40" t="s">
        <v>86</v>
      </c>
      <c r="D50" s="431" t="s">
        <v>88</v>
      </c>
      <c r="E50" s="432"/>
      <c r="F50" s="431" t="s">
        <v>90</v>
      </c>
      <c r="G50" s="432"/>
      <c r="H50" s="42" t="s">
        <v>92</v>
      </c>
      <c r="I50" s="44" t="s">
        <v>93</v>
      </c>
    </row>
    <row r="51" spans="1:9" ht="120.75" customHeight="1" thickBot="1" x14ac:dyDescent="0.3">
      <c r="A51" s="451"/>
      <c r="B51" s="271">
        <v>8.3400000000000002E-2</v>
      </c>
      <c r="C51" s="36"/>
      <c r="D51" s="361"/>
      <c r="E51" s="362"/>
      <c r="F51" s="361"/>
      <c r="G51" s="362"/>
      <c r="H51" s="32"/>
      <c r="I51" s="34"/>
    </row>
    <row r="52" spans="1:9" ht="35.1" customHeight="1" thickBot="1" x14ac:dyDescent="0.3">
      <c r="A52" s="450" t="s">
        <v>189</v>
      </c>
      <c r="B52" s="41" t="s">
        <v>182</v>
      </c>
      <c r="C52" s="40" t="s">
        <v>86</v>
      </c>
      <c r="D52" s="431" t="s">
        <v>88</v>
      </c>
      <c r="E52" s="432"/>
      <c r="F52" s="431" t="s">
        <v>90</v>
      </c>
      <c r="G52" s="432"/>
      <c r="H52" s="42" t="s">
        <v>92</v>
      </c>
      <c r="I52" s="44" t="s">
        <v>93</v>
      </c>
    </row>
    <row r="53" spans="1:9" ht="120.75" customHeight="1" thickBot="1" x14ac:dyDescent="0.3">
      <c r="A53" s="451"/>
      <c r="B53" s="271">
        <v>8.3400000000000002E-2</v>
      </c>
      <c r="C53" s="36"/>
      <c r="D53" s="361"/>
      <c r="E53" s="362"/>
      <c r="F53" s="361"/>
      <c r="G53" s="362"/>
      <c r="H53" s="52"/>
      <c r="I53" s="34"/>
    </row>
    <row r="54" spans="1:9" ht="35.1" customHeight="1" thickBot="1" x14ac:dyDescent="0.3">
      <c r="A54" s="450" t="s">
        <v>190</v>
      </c>
      <c r="B54" s="41" t="s">
        <v>182</v>
      </c>
      <c r="C54" s="40" t="s">
        <v>86</v>
      </c>
      <c r="D54" s="431" t="s">
        <v>88</v>
      </c>
      <c r="E54" s="432"/>
      <c r="F54" s="431" t="s">
        <v>90</v>
      </c>
      <c r="G54" s="432"/>
      <c r="H54" s="42" t="s">
        <v>92</v>
      </c>
      <c r="I54" s="44" t="s">
        <v>93</v>
      </c>
    </row>
    <row r="55" spans="1:9" ht="120.75" customHeight="1" thickBot="1" x14ac:dyDescent="0.3">
      <c r="A55" s="451"/>
      <c r="B55" s="271">
        <v>8.3400000000000002E-2</v>
      </c>
      <c r="C55" s="36"/>
      <c r="D55" s="361"/>
      <c r="E55" s="362"/>
      <c r="F55" s="361"/>
      <c r="G55" s="362"/>
      <c r="H55" s="32"/>
      <c r="I55" s="32"/>
    </row>
    <row r="56" spans="1:9" ht="35.1" customHeight="1" thickBot="1" x14ac:dyDescent="0.3">
      <c r="A56" s="450" t="s">
        <v>191</v>
      </c>
      <c r="B56" s="41" t="s">
        <v>182</v>
      </c>
      <c r="C56" s="40" t="s">
        <v>86</v>
      </c>
      <c r="D56" s="431" t="s">
        <v>88</v>
      </c>
      <c r="E56" s="432"/>
      <c r="F56" s="431" t="s">
        <v>90</v>
      </c>
      <c r="G56" s="432"/>
      <c r="H56" s="42" t="s">
        <v>92</v>
      </c>
      <c r="I56" s="44" t="s">
        <v>93</v>
      </c>
    </row>
    <row r="57" spans="1:9" ht="120.75" customHeight="1" thickBot="1" x14ac:dyDescent="0.3">
      <c r="A57" s="451"/>
      <c r="B57" s="271">
        <v>8.3400000000000002E-2</v>
      </c>
      <c r="C57" s="36"/>
      <c r="D57" s="361"/>
      <c r="E57" s="362"/>
      <c r="F57" s="361"/>
      <c r="G57" s="362"/>
      <c r="H57" s="32"/>
      <c r="I57" s="34"/>
    </row>
    <row r="58" spans="1:9" ht="35.1" customHeight="1" thickBot="1" x14ac:dyDescent="0.3">
      <c r="A58" s="450" t="s">
        <v>192</v>
      </c>
      <c r="B58" s="41" t="s">
        <v>182</v>
      </c>
      <c r="C58" s="40" t="s">
        <v>86</v>
      </c>
      <c r="D58" s="431" t="s">
        <v>88</v>
      </c>
      <c r="E58" s="432"/>
      <c r="F58" s="431" t="s">
        <v>90</v>
      </c>
      <c r="G58" s="432"/>
      <c r="H58" s="42" t="s">
        <v>92</v>
      </c>
      <c r="I58" s="44" t="s">
        <v>93</v>
      </c>
    </row>
    <row r="59" spans="1:9" ht="120.75" customHeight="1" thickBot="1" x14ac:dyDescent="0.3">
      <c r="A59" s="451"/>
      <c r="B59" s="271">
        <v>8.3400000000000002E-2</v>
      </c>
      <c r="C59" s="36"/>
      <c r="D59" s="361"/>
      <c r="E59" s="362"/>
      <c r="F59" s="456"/>
      <c r="G59" s="456"/>
      <c r="H59" s="32"/>
      <c r="I59" s="32"/>
    </row>
    <row r="60" spans="1:9" ht="35.1" customHeight="1" thickBot="1" x14ac:dyDescent="0.3">
      <c r="A60" s="450" t="s">
        <v>193</v>
      </c>
      <c r="B60" s="41" t="s">
        <v>182</v>
      </c>
      <c r="C60" s="40" t="s">
        <v>86</v>
      </c>
      <c r="D60" s="431" t="s">
        <v>88</v>
      </c>
      <c r="E60" s="432"/>
      <c r="F60" s="431" t="s">
        <v>90</v>
      </c>
      <c r="G60" s="432"/>
      <c r="H60" s="42" t="s">
        <v>92</v>
      </c>
      <c r="I60" s="44" t="s">
        <v>93</v>
      </c>
    </row>
    <row r="61" spans="1:9" ht="120.75" customHeight="1" thickBot="1" x14ac:dyDescent="0.3">
      <c r="A61" s="451"/>
      <c r="B61" s="273">
        <v>8.3400000000000002E-2</v>
      </c>
      <c r="C61" s="36"/>
      <c r="D61" s="361"/>
      <c r="E61" s="362"/>
      <c r="F61" s="361"/>
      <c r="G61" s="362"/>
      <c r="H61" s="32"/>
      <c r="I61" s="32"/>
    </row>
    <row r="62" spans="1:9" x14ac:dyDescent="0.25">
      <c r="B62" s="188">
        <f>+B47+B43+B41+B45+B49+B51+B53+B55+B57+B59+B61</f>
        <v>0.91740000000000022</v>
      </c>
    </row>
    <row r="64" spans="1:9" s="29" customFormat="1" ht="30" customHeight="1" x14ac:dyDescent="0.25">
      <c r="A64" s="1"/>
      <c r="B64" s="1"/>
      <c r="C64" s="1"/>
      <c r="D64" s="1"/>
      <c r="E64" s="1"/>
      <c r="F64" s="1"/>
      <c r="G64" s="1"/>
      <c r="H64" s="1"/>
      <c r="I64" s="1"/>
    </row>
    <row r="65" spans="1:9" ht="34.5" customHeight="1" x14ac:dyDescent="0.25">
      <c r="A65" s="378" t="s">
        <v>56</v>
      </c>
      <c r="B65" s="378"/>
      <c r="C65" s="378"/>
      <c r="D65" s="378"/>
      <c r="E65" s="378"/>
      <c r="F65" s="378"/>
      <c r="G65" s="378"/>
      <c r="H65" s="378"/>
      <c r="I65" s="378"/>
    </row>
    <row r="66" spans="1:9" ht="86.45" customHeight="1" x14ac:dyDescent="0.25">
      <c r="A66" s="45" t="s">
        <v>57</v>
      </c>
      <c r="B66" s="457" t="s">
        <v>385</v>
      </c>
      <c r="C66" s="458"/>
      <c r="D66" s="379" t="s">
        <v>386</v>
      </c>
      <c r="E66" s="380"/>
      <c r="F66" s="379" t="s">
        <v>387</v>
      </c>
      <c r="G66" s="380"/>
      <c r="H66" s="471"/>
      <c r="I66" s="472"/>
    </row>
    <row r="67" spans="1:9" ht="45.75" customHeight="1" x14ac:dyDescent="0.25">
      <c r="A67" s="45" t="s">
        <v>194</v>
      </c>
      <c r="B67" s="357">
        <v>8.3350000000000009</v>
      </c>
      <c r="C67" s="358"/>
      <c r="D67" s="357">
        <v>8.3350000000000009</v>
      </c>
      <c r="E67" s="358"/>
      <c r="F67" s="357">
        <v>8.3350000000000009</v>
      </c>
      <c r="G67" s="358"/>
      <c r="H67" s="357"/>
      <c r="I67" s="358"/>
    </row>
    <row r="68" spans="1:9" ht="30" customHeight="1" x14ac:dyDescent="0.25">
      <c r="A68" s="359" t="s">
        <v>156</v>
      </c>
      <c r="B68" s="96" t="s">
        <v>84</v>
      </c>
      <c r="C68" s="96" t="s">
        <v>86</v>
      </c>
      <c r="D68" s="96" t="s">
        <v>84</v>
      </c>
      <c r="E68" s="96" t="s">
        <v>86</v>
      </c>
      <c r="F68" s="96" t="s">
        <v>84</v>
      </c>
      <c r="G68" s="96" t="s">
        <v>86</v>
      </c>
      <c r="H68" s="96" t="s">
        <v>84</v>
      </c>
      <c r="I68" s="96" t="s">
        <v>86</v>
      </c>
    </row>
    <row r="69" spans="1:9" ht="30" customHeight="1" x14ac:dyDescent="0.25">
      <c r="A69" s="360"/>
      <c r="B69" s="338">
        <v>8.3000000000000004E-2</v>
      </c>
      <c r="C69" s="338">
        <v>8.3000000000000004E-2</v>
      </c>
      <c r="D69" s="255"/>
      <c r="E69" s="256"/>
      <c r="F69" s="53"/>
      <c r="G69" s="256"/>
      <c r="H69" s="53">
        <v>0</v>
      </c>
      <c r="I69" s="256"/>
    </row>
    <row r="70" spans="1:9" ht="276.75" customHeight="1" x14ac:dyDescent="0.25">
      <c r="A70" s="45" t="s">
        <v>195</v>
      </c>
      <c r="B70" s="365" t="s">
        <v>416</v>
      </c>
      <c r="C70" s="366"/>
      <c r="D70" s="383"/>
      <c r="E70" s="384"/>
      <c r="F70" s="383"/>
      <c r="G70" s="384"/>
      <c r="H70" s="385"/>
      <c r="I70" s="386"/>
    </row>
    <row r="71" spans="1:9" ht="167.25" customHeight="1" x14ac:dyDescent="0.25">
      <c r="A71" s="45" t="s">
        <v>196</v>
      </c>
      <c r="B71" s="381" t="s">
        <v>417</v>
      </c>
      <c r="C71" s="382"/>
      <c r="D71" s="383"/>
      <c r="E71" s="384"/>
      <c r="F71" s="383"/>
      <c r="G71" s="384"/>
      <c r="H71" s="429"/>
      <c r="I71" s="430"/>
    </row>
    <row r="72" spans="1:9" ht="30.75" customHeight="1" x14ac:dyDescent="0.25">
      <c r="A72" s="359" t="s">
        <v>157</v>
      </c>
      <c r="B72" s="96" t="s">
        <v>84</v>
      </c>
      <c r="C72" s="96" t="s">
        <v>86</v>
      </c>
      <c r="D72" s="96" t="s">
        <v>84</v>
      </c>
      <c r="E72" s="96" t="s">
        <v>86</v>
      </c>
      <c r="F72" s="96" t="s">
        <v>84</v>
      </c>
      <c r="G72" s="96" t="s">
        <v>86</v>
      </c>
      <c r="H72" s="96" t="s">
        <v>84</v>
      </c>
      <c r="I72" s="96" t="s">
        <v>86</v>
      </c>
    </row>
    <row r="73" spans="1:9" ht="30.75" customHeight="1" x14ac:dyDescent="0.25">
      <c r="A73" s="360"/>
      <c r="B73" s="338">
        <v>8.3000000000000004E-2</v>
      </c>
      <c r="C73" s="338">
        <v>8.3000000000000004E-2</v>
      </c>
      <c r="D73" s="255"/>
      <c r="E73" s="256"/>
      <c r="F73" s="53"/>
      <c r="G73" s="47"/>
      <c r="H73" s="53">
        <v>0</v>
      </c>
      <c r="I73" s="47"/>
    </row>
    <row r="74" spans="1:9" ht="244.5" customHeight="1" x14ac:dyDescent="0.25">
      <c r="A74" s="45" t="s">
        <v>195</v>
      </c>
      <c r="B74" s="372" t="s">
        <v>418</v>
      </c>
      <c r="C74" s="372"/>
      <c r="D74" s="473"/>
      <c r="E74" s="426"/>
      <c r="F74" s="385"/>
      <c r="G74" s="474"/>
      <c r="H74" s="425"/>
      <c r="I74" s="426"/>
    </row>
    <row r="75" spans="1:9" ht="312" customHeight="1" x14ac:dyDescent="0.25">
      <c r="A75" s="45" t="s">
        <v>196</v>
      </c>
      <c r="B75" s="475" t="s">
        <v>417</v>
      </c>
      <c r="C75" s="476"/>
      <c r="D75" s="381"/>
      <c r="E75" s="382"/>
      <c r="F75" s="429"/>
      <c r="G75" s="430"/>
      <c r="H75" s="429"/>
      <c r="I75" s="430"/>
    </row>
    <row r="76" spans="1:9" ht="30.75" customHeight="1" x14ac:dyDescent="0.25">
      <c r="A76" s="359" t="s">
        <v>158</v>
      </c>
      <c r="B76" s="96" t="s">
        <v>84</v>
      </c>
      <c r="C76" s="96" t="s">
        <v>86</v>
      </c>
      <c r="D76" s="96" t="s">
        <v>84</v>
      </c>
      <c r="E76" s="96" t="s">
        <v>86</v>
      </c>
      <c r="F76" s="96" t="s">
        <v>84</v>
      </c>
      <c r="G76" s="96" t="s">
        <v>86</v>
      </c>
      <c r="H76" s="96" t="s">
        <v>84</v>
      </c>
      <c r="I76" s="96" t="s">
        <v>86</v>
      </c>
    </row>
    <row r="77" spans="1:9" ht="30.75" customHeight="1" x14ac:dyDescent="0.25">
      <c r="A77" s="360"/>
      <c r="B77" s="255">
        <v>8.3000000000000004E-2</v>
      </c>
      <c r="C77" s="255">
        <v>8.3000000000000004E-2</v>
      </c>
      <c r="D77" s="255">
        <v>0.25</v>
      </c>
      <c r="E77" s="255">
        <v>0.25</v>
      </c>
      <c r="F77" s="255">
        <v>0.1</v>
      </c>
      <c r="G77" s="255">
        <v>0.1</v>
      </c>
      <c r="H77" s="255">
        <v>0.1</v>
      </c>
      <c r="I77" s="255">
        <v>0.1</v>
      </c>
    </row>
    <row r="78" spans="1:9" ht="206.25" customHeight="1" x14ac:dyDescent="0.25">
      <c r="A78" s="45" t="s">
        <v>195</v>
      </c>
      <c r="B78" s="381" t="s">
        <v>419</v>
      </c>
      <c r="C78" s="382"/>
      <c r="D78" s="383" t="s">
        <v>420</v>
      </c>
      <c r="E78" s="384"/>
      <c r="F78" s="383" t="s">
        <v>421</v>
      </c>
      <c r="G78" s="384"/>
      <c r="H78" s="383" t="s">
        <v>303</v>
      </c>
      <c r="I78" s="384"/>
    </row>
    <row r="79" spans="1:9" ht="176.65" customHeight="1" x14ac:dyDescent="0.25">
      <c r="A79" s="45" t="s">
        <v>196</v>
      </c>
      <c r="B79" s="381" t="s">
        <v>422</v>
      </c>
      <c r="C79" s="382"/>
      <c r="D79" s="381" t="s">
        <v>422</v>
      </c>
      <c r="E79" s="382"/>
      <c r="F79" s="381" t="s">
        <v>423</v>
      </c>
      <c r="G79" s="382"/>
      <c r="H79" s="383" t="s">
        <v>306</v>
      </c>
      <c r="I79" s="384"/>
    </row>
    <row r="80" spans="1:9" ht="30.75" customHeight="1" x14ac:dyDescent="0.25">
      <c r="A80" s="359" t="s">
        <v>159</v>
      </c>
      <c r="B80" s="96" t="s">
        <v>84</v>
      </c>
      <c r="C80" s="96" t="s">
        <v>86</v>
      </c>
      <c r="D80" s="96" t="s">
        <v>84</v>
      </c>
      <c r="E80" s="96" t="s">
        <v>86</v>
      </c>
      <c r="F80" s="96" t="s">
        <v>84</v>
      </c>
      <c r="G80" s="96" t="s">
        <v>86</v>
      </c>
      <c r="H80" s="96" t="s">
        <v>84</v>
      </c>
      <c r="I80" s="96" t="s">
        <v>86</v>
      </c>
    </row>
    <row r="81" spans="1:9" ht="30.75" customHeight="1" x14ac:dyDescent="0.25">
      <c r="A81" s="360"/>
      <c r="B81" s="338">
        <v>8.3000000000000004E-2</v>
      </c>
      <c r="C81" s="338">
        <v>8.3000000000000004E-2</v>
      </c>
      <c r="D81" s="256"/>
      <c r="E81" s="256"/>
      <c r="F81" s="48">
        <v>0.15</v>
      </c>
      <c r="G81" s="48">
        <v>0.15</v>
      </c>
      <c r="H81" s="257"/>
      <c r="I81" s="47"/>
    </row>
    <row r="82" spans="1:9" ht="148.9" customHeight="1" x14ac:dyDescent="0.25">
      <c r="A82" s="45" t="s">
        <v>195</v>
      </c>
      <c r="B82" s="459" t="s">
        <v>398</v>
      </c>
      <c r="C82" s="460"/>
      <c r="D82" s="459"/>
      <c r="E82" s="460"/>
      <c r="F82" s="477" t="s">
        <v>400</v>
      </c>
      <c r="G82" s="478"/>
      <c r="H82" s="370"/>
      <c r="I82" s="371"/>
    </row>
    <row r="83" spans="1:9" ht="81" customHeight="1" x14ac:dyDescent="0.25">
      <c r="A83" s="45" t="s">
        <v>196</v>
      </c>
      <c r="B83" s="365" t="s">
        <v>399</v>
      </c>
      <c r="C83" s="366"/>
      <c r="D83" s="365"/>
      <c r="E83" s="366"/>
      <c r="F83" s="479" t="s">
        <v>401</v>
      </c>
      <c r="G83" s="480"/>
      <c r="H83" s="370"/>
      <c r="I83" s="371"/>
    </row>
    <row r="84" spans="1:9" ht="30" customHeight="1" x14ac:dyDescent="0.25">
      <c r="A84" s="359" t="s">
        <v>161</v>
      </c>
      <c r="B84" s="96" t="s">
        <v>84</v>
      </c>
      <c r="C84" s="96" t="s">
        <v>86</v>
      </c>
      <c r="D84" s="96" t="s">
        <v>84</v>
      </c>
      <c r="E84" s="96" t="s">
        <v>86</v>
      </c>
      <c r="F84" s="96" t="s">
        <v>84</v>
      </c>
      <c r="G84" s="96" t="s">
        <v>86</v>
      </c>
      <c r="H84" s="96" t="s">
        <v>84</v>
      </c>
      <c r="I84" s="96" t="s">
        <v>86</v>
      </c>
    </row>
    <row r="85" spans="1:9" ht="30" customHeight="1" x14ac:dyDescent="0.25">
      <c r="A85" s="360"/>
      <c r="B85" s="338">
        <v>8.3000000000000004E-2</v>
      </c>
      <c r="C85" s="338">
        <v>8.3000000000000004E-2</v>
      </c>
      <c r="D85" s="255"/>
      <c r="E85" s="256"/>
      <c r="F85" s="257"/>
      <c r="G85" s="47"/>
      <c r="H85" s="257"/>
      <c r="I85" s="47"/>
    </row>
    <row r="86" spans="1:9" ht="360.6" customHeight="1" x14ac:dyDescent="0.25">
      <c r="A86" s="45" t="s">
        <v>195</v>
      </c>
      <c r="B86" s="372" t="s">
        <v>415</v>
      </c>
      <c r="C86" s="373"/>
      <c r="D86" s="372"/>
      <c r="E86" s="373"/>
      <c r="F86" s="372"/>
      <c r="G86" s="373"/>
      <c r="H86" s="373"/>
      <c r="I86" s="373"/>
    </row>
    <row r="87" spans="1:9" ht="80.25" customHeight="1" x14ac:dyDescent="0.25">
      <c r="A87" s="45" t="s">
        <v>196</v>
      </c>
      <c r="B87" s="365" t="s">
        <v>436</v>
      </c>
      <c r="C87" s="366"/>
      <c r="D87" s="363"/>
      <c r="E87" s="364"/>
      <c r="F87" s="363"/>
      <c r="G87" s="364"/>
      <c r="H87" s="363"/>
      <c r="I87" s="364"/>
    </row>
    <row r="88" spans="1:9" ht="29.25" customHeight="1" x14ac:dyDescent="0.25">
      <c r="A88" s="359" t="s">
        <v>162</v>
      </c>
      <c r="B88" s="96" t="s">
        <v>84</v>
      </c>
      <c r="C88" s="96" t="s">
        <v>86</v>
      </c>
      <c r="D88" s="96" t="s">
        <v>84</v>
      </c>
      <c r="E88" s="96" t="s">
        <v>86</v>
      </c>
      <c r="F88" s="96" t="s">
        <v>84</v>
      </c>
      <c r="G88" s="96" t="s">
        <v>86</v>
      </c>
      <c r="H88" s="96" t="s">
        <v>84</v>
      </c>
      <c r="I88" s="96" t="s">
        <v>86</v>
      </c>
    </row>
    <row r="89" spans="1:9" ht="29.25" customHeight="1" x14ac:dyDescent="0.25">
      <c r="A89" s="360"/>
      <c r="B89" s="338">
        <v>8.3000000000000004E-2</v>
      </c>
      <c r="C89" s="48"/>
      <c r="D89" s="257">
        <v>0.25</v>
      </c>
      <c r="E89" s="48"/>
      <c r="F89" s="255">
        <v>0.15</v>
      </c>
      <c r="G89" s="47"/>
      <c r="H89" s="255">
        <v>0.3</v>
      </c>
      <c r="I89" s="47"/>
    </row>
    <row r="90" spans="1:9" ht="80.25" customHeight="1" x14ac:dyDescent="0.25">
      <c r="A90" s="45" t="s">
        <v>195</v>
      </c>
      <c r="B90" s="367"/>
      <c r="C90" s="367"/>
      <c r="D90" s="367"/>
      <c r="E90" s="367"/>
      <c r="F90" s="368"/>
      <c r="G90" s="369"/>
      <c r="H90" s="367"/>
      <c r="I90" s="367"/>
    </row>
    <row r="91" spans="1:9" ht="80.25" customHeight="1" x14ac:dyDescent="0.25">
      <c r="A91" s="45" t="s">
        <v>196</v>
      </c>
      <c r="B91" s="363"/>
      <c r="C91" s="364"/>
      <c r="D91" s="363"/>
      <c r="E91" s="364"/>
      <c r="F91" s="363"/>
      <c r="G91" s="364"/>
      <c r="H91" s="363"/>
      <c r="I91" s="364"/>
    </row>
    <row r="92" spans="1:9" ht="24.95" customHeight="1" x14ac:dyDescent="0.25">
      <c r="A92" s="359" t="s">
        <v>163</v>
      </c>
      <c r="B92" s="96" t="s">
        <v>84</v>
      </c>
      <c r="C92" s="96" t="s">
        <v>86</v>
      </c>
      <c r="D92" s="96" t="s">
        <v>84</v>
      </c>
      <c r="E92" s="96" t="s">
        <v>86</v>
      </c>
      <c r="F92" s="96" t="s">
        <v>84</v>
      </c>
      <c r="G92" s="96" t="s">
        <v>86</v>
      </c>
      <c r="H92" s="96" t="s">
        <v>84</v>
      </c>
      <c r="I92" s="96" t="s">
        <v>86</v>
      </c>
    </row>
    <row r="93" spans="1:9" ht="24.95" customHeight="1" x14ac:dyDescent="0.25">
      <c r="A93" s="360"/>
      <c r="B93" s="338">
        <v>8.3000000000000004E-2</v>
      </c>
      <c r="C93" s="48"/>
      <c r="D93" s="257"/>
      <c r="E93" s="48"/>
      <c r="F93" s="257">
        <v>0.15</v>
      </c>
      <c r="G93" s="47"/>
      <c r="H93" s="257"/>
      <c r="I93" s="47"/>
    </row>
    <row r="94" spans="1:9" ht="80.25" customHeight="1" x14ac:dyDescent="0.25">
      <c r="A94" s="45" t="s">
        <v>195</v>
      </c>
      <c r="B94" s="367"/>
      <c r="C94" s="367"/>
      <c r="D94" s="367"/>
      <c r="E94" s="367"/>
      <c r="F94" s="368"/>
      <c r="G94" s="369"/>
      <c r="H94" s="367"/>
      <c r="I94" s="367"/>
    </row>
    <row r="95" spans="1:9" ht="80.25" customHeight="1" x14ac:dyDescent="0.25">
      <c r="A95" s="45" t="s">
        <v>196</v>
      </c>
      <c r="B95" s="363"/>
      <c r="C95" s="364"/>
      <c r="D95" s="363"/>
      <c r="E95" s="364"/>
      <c r="F95" s="363"/>
      <c r="G95" s="364"/>
      <c r="H95" s="363"/>
      <c r="I95" s="364"/>
    </row>
    <row r="96" spans="1:9" ht="24.95" customHeight="1" x14ac:dyDescent="0.25">
      <c r="A96" s="359" t="s">
        <v>164</v>
      </c>
      <c r="B96" s="96" t="s">
        <v>84</v>
      </c>
      <c r="C96" s="96" t="s">
        <v>86</v>
      </c>
      <c r="D96" s="96" t="s">
        <v>84</v>
      </c>
      <c r="E96" s="96" t="s">
        <v>86</v>
      </c>
      <c r="F96" s="96" t="s">
        <v>84</v>
      </c>
      <c r="G96" s="96" t="s">
        <v>86</v>
      </c>
      <c r="H96" s="96" t="s">
        <v>84</v>
      </c>
      <c r="I96" s="96" t="s">
        <v>86</v>
      </c>
    </row>
    <row r="97" spans="1:9" ht="24.95" customHeight="1" x14ac:dyDescent="0.25">
      <c r="A97" s="360"/>
      <c r="B97" s="338">
        <v>8.3000000000000004E-2</v>
      </c>
      <c r="C97" s="48"/>
      <c r="D97" s="257"/>
      <c r="E97" s="48"/>
      <c r="F97" s="257"/>
      <c r="G97" s="47"/>
      <c r="H97" s="257"/>
      <c r="I97" s="47"/>
    </row>
    <row r="98" spans="1:9" ht="80.25" customHeight="1" x14ac:dyDescent="0.25">
      <c r="A98" s="45" t="s">
        <v>195</v>
      </c>
      <c r="B98" s="367"/>
      <c r="C98" s="367"/>
      <c r="D98" s="367"/>
      <c r="E98" s="367"/>
      <c r="F98" s="367"/>
      <c r="G98" s="367"/>
      <c r="H98" s="367"/>
      <c r="I98" s="367"/>
    </row>
    <row r="99" spans="1:9" ht="80.25" customHeight="1" x14ac:dyDescent="0.25">
      <c r="A99" s="45" t="s">
        <v>196</v>
      </c>
      <c r="B99" s="363"/>
      <c r="C99" s="364"/>
      <c r="D99" s="363"/>
      <c r="E99" s="364"/>
      <c r="F99" s="363"/>
      <c r="G99" s="364"/>
      <c r="H99" s="363"/>
      <c r="I99" s="364"/>
    </row>
    <row r="100" spans="1:9" ht="24.95" customHeight="1" x14ac:dyDescent="0.25">
      <c r="A100" s="359" t="s">
        <v>166</v>
      </c>
      <c r="B100" s="96" t="s">
        <v>84</v>
      </c>
      <c r="C100" s="96" t="s">
        <v>86</v>
      </c>
      <c r="D100" s="96" t="s">
        <v>84</v>
      </c>
      <c r="E100" s="96" t="s">
        <v>86</v>
      </c>
      <c r="F100" s="96" t="s">
        <v>84</v>
      </c>
      <c r="G100" s="96" t="s">
        <v>86</v>
      </c>
      <c r="H100" s="96" t="s">
        <v>84</v>
      </c>
      <c r="I100" s="96" t="s">
        <v>86</v>
      </c>
    </row>
    <row r="101" spans="1:9" ht="24.95" customHeight="1" x14ac:dyDescent="0.25">
      <c r="A101" s="360"/>
      <c r="B101" s="338">
        <v>8.3000000000000004E-2</v>
      </c>
      <c r="C101" s="48"/>
      <c r="D101" s="257">
        <v>0.25</v>
      </c>
      <c r="E101" s="48"/>
      <c r="F101" s="255">
        <v>0.15</v>
      </c>
      <c r="G101" s="47"/>
      <c r="H101" s="255">
        <v>0.3</v>
      </c>
      <c r="I101" s="47"/>
    </row>
    <row r="102" spans="1:9" ht="80.25" customHeight="1" x14ac:dyDescent="0.25">
      <c r="A102" s="45" t="s">
        <v>195</v>
      </c>
      <c r="B102" s="367"/>
      <c r="C102" s="367"/>
      <c r="D102" s="367"/>
      <c r="E102" s="367"/>
      <c r="F102" s="367"/>
      <c r="G102" s="367"/>
      <c r="H102" s="367"/>
      <c r="I102" s="367"/>
    </row>
    <row r="103" spans="1:9" ht="80.25" customHeight="1" x14ac:dyDescent="0.25">
      <c r="A103" s="45" t="s">
        <v>196</v>
      </c>
      <c r="B103" s="363"/>
      <c r="C103" s="364"/>
      <c r="D103" s="363"/>
      <c r="E103" s="364"/>
      <c r="F103" s="363"/>
      <c r="G103" s="364"/>
      <c r="H103" s="363"/>
      <c r="I103" s="364"/>
    </row>
    <row r="104" spans="1:9" ht="24.95" customHeight="1" x14ac:dyDescent="0.25">
      <c r="A104" s="359" t="s">
        <v>167</v>
      </c>
      <c r="B104" s="96" t="s">
        <v>84</v>
      </c>
      <c r="C104" s="96" t="s">
        <v>86</v>
      </c>
      <c r="D104" s="96" t="s">
        <v>84</v>
      </c>
      <c r="E104" s="96" t="s">
        <v>86</v>
      </c>
      <c r="F104" s="96" t="s">
        <v>84</v>
      </c>
      <c r="G104" s="96" t="s">
        <v>86</v>
      </c>
      <c r="H104" s="96" t="s">
        <v>84</v>
      </c>
      <c r="I104" s="96" t="s">
        <v>86</v>
      </c>
    </row>
    <row r="105" spans="1:9" ht="24.95" customHeight="1" x14ac:dyDescent="0.25">
      <c r="A105" s="360"/>
      <c r="B105" s="338">
        <v>8.3000000000000004E-2</v>
      </c>
      <c r="C105" s="48"/>
      <c r="D105" s="257">
        <v>0</v>
      </c>
      <c r="E105" s="48"/>
      <c r="F105" s="257"/>
      <c r="G105" s="47"/>
      <c r="H105" s="257"/>
      <c r="I105" s="47"/>
    </row>
    <row r="106" spans="1:9" ht="80.25" customHeight="1" x14ac:dyDescent="0.25">
      <c r="A106" s="45" t="s">
        <v>195</v>
      </c>
      <c r="B106" s="367"/>
      <c r="C106" s="367"/>
      <c r="D106" s="367"/>
      <c r="E106" s="367"/>
      <c r="F106" s="367"/>
      <c r="G106" s="367"/>
      <c r="H106" s="367"/>
      <c r="I106" s="367"/>
    </row>
    <row r="107" spans="1:9" ht="80.25" customHeight="1" x14ac:dyDescent="0.25">
      <c r="A107" s="45" t="s">
        <v>196</v>
      </c>
      <c r="B107" s="363"/>
      <c r="C107" s="364"/>
      <c r="D107" s="363"/>
      <c r="E107" s="364"/>
      <c r="F107" s="363"/>
      <c r="G107" s="364"/>
      <c r="H107" s="363"/>
      <c r="I107" s="364"/>
    </row>
    <row r="108" spans="1:9" ht="24.95" customHeight="1" x14ac:dyDescent="0.25">
      <c r="A108" s="359" t="s">
        <v>168</v>
      </c>
      <c r="B108" s="96" t="s">
        <v>84</v>
      </c>
      <c r="C108" s="96" t="s">
        <v>86</v>
      </c>
      <c r="D108" s="96" t="s">
        <v>84</v>
      </c>
      <c r="E108" s="96" t="s">
        <v>86</v>
      </c>
      <c r="F108" s="96" t="s">
        <v>84</v>
      </c>
      <c r="G108" s="96" t="s">
        <v>86</v>
      </c>
      <c r="H108" s="96" t="s">
        <v>84</v>
      </c>
      <c r="I108" s="96" t="s">
        <v>86</v>
      </c>
    </row>
    <row r="109" spans="1:9" ht="24.95" customHeight="1" x14ac:dyDescent="0.25">
      <c r="A109" s="360"/>
      <c r="B109" s="338">
        <v>8.3000000000000004E-2</v>
      </c>
      <c r="C109" s="48"/>
      <c r="D109" s="257">
        <v>0</v>
      </c>
      <c r="E109" s="48"/>
      <c r="F109" s="257"/>
      <c r="G109" s="47"/>
      <c r="H109" s="258"/>
      <c r="I109" s="47"/>
    </row>
    <row r="110" spans="1:9" ht="80.25" customHeight="1" x14ac:dyDescent="0.25">
      <c r="A110" s="45" t="s">
        <v>195</v>
      </c>
      <c r="B110" s="367"/>
      <c r="C110" s="367"/>
      <c r="D110" s="367"/>
      <c r="E110" s="367"/>
      <c r="F110" s="367"/>
      <c r="G110" s="367"/>
      <c r="H110" s="367"/>
      <c r="I110" s="367"/>
    </row>
    <row r="111" spans="1:9" ht="80.25" customHeight="1" x14ac:dyDescent="0.25">
      <c r="A111" s="45" t="s">
        <v>196</v>
      </c>
      <c r="B111" s="363"/>
      <c r="C111" s="364"/>
      <c r="D111" s="363"/>
      <c r="E111" s="364"/>
      <c r="F111" s="363"/>
      <c r="G111" s="364"/>
      <c r="H111" s="363"/>
      <c r="I111" s="364"/>
    </row>
    <row r="112" spans="1:9" ht="24.95" customHeight="1" x14ac:dyDescent="0.25">
      <c r="A112" s="359" t="s">
        <v>169</v>
      </c>
      <c r="B112" s="96" t="s">
        <v>84</v>
      </c>
      <c r="C112" s="96" t="s">
        <v>86</v>
      </c>
      <c r="D112" s="96" t="s">
        <v>84</v>
      </c>
      <c r="E112" s="96" t="s">
        <v>86</v>
      </c>
      <c r="F112" s="96" t="s">
        <v>84</v>
      </c>
      <c r="G112" s="96" t="s">
        <v>86</v>
      </c>
      <c r="H112" s="96" t="s">
        <v>84</v>
      </c>
      <c r="I112" s="96" t="s">
        <v>86</v>
      </c>
    </row>
    <row r="113" spans="1:9" ht="24.95" customHeight="1" x14ac:dyDescent="0.25">
      <c r="A113" s="360"/>
      <c r="B113" s="338">
        <v>8.3000000000000004E-2</v>
      </c>
      <c r="C113" s="48"/>
      <c r="D113" s="257">
        <v>0.25</v>
      </c>
      <c r="E113" s="48"/>
      <c r="F113" s="257">
        <v>0.3</v>
      </c>
      <c r="G113" s="47"/>
      <c r="H113" s="257">
        <v>0.3</v>
      </c>
      <c r="I113" s="47"/>
    </row>
    <row r="114" spans="1:9" ht="80.25" customHeight="1" x14ac:dyDescent="0.25">
      <c r="A114" s="45" t="s">
        <v>195</v>
      </c>
      <c r="B114" s="461"/>
      <c r="C114" s="461"/>
      <c r="D114" s="461"/>
      <c r="E114" s="461"/>
      <c r="F114" s="461"/>
      <c r="G114" s="461"/>
      <c r="H114" s="461"/>
      <c r="I114" s="461"/>
    </row>
    <row r="115" spans="1:9" ht="80.25" customHeight="1" x14ac:dyDescent="0.25">
      <c r="A115" s="45" t="s">
        <v>196</v>
      </c>
      <c r="B115" s="363"/>
      <c r="C115" s="364"/>
      <c r="D115" s="363"/>
      <c r="E115" s="364"/>
      <c r="F115" s="363"/>
      <c r="G115" s="364"/>
      <c r="H115" s="363"/>
      <c r="I115" s="364"/>
    </row>
    <row r="116" spans="1:9" ht="16.5" x14ac:dyDescent="0.25">
      <c r="A116" s="46" t="s">
        <v>197</v>
      </c>
      <c r="B116" s="49">
        <f t="shared" ref="B116:I116" si="1">(B69+B73+B77+B81+B85+B89+B93+B97+B101+B105+B109+B113)</f>
        <v>0.99599999999999989</v>
      </c>
      <c r="C116" s="49">
        <f t="shared" si="1"/>
        <v>0.41500000000000004</v>
      </c>
      <c r="D116" s="49">
        <f t="shared" si="1"/>
        <v>1</v>
      </c>
      <c r="E116" s="49">
        <f t="shared" si="1"/>
        <v>0.25</v>
      </c>
      <c r="F116" s="49">
        <f t="shared" si="1"/>
        <v>1</v>
      </c>
      <c r="G116" s="49">
        <f t="shared" si="1"/>
        <v>0.25</v>
      </c>
      <c r="H116" s="49">
        <f t="shared" si="1"/>
        <v>1</v>
      </c>
      <c r="I116" s="49">
        <f t="shared" si="1"/>
        <v>0.1</v>
      </c>
    </row>
    <row r="121" spans="1:9" ht="37.5" customHeight="1" x14ac:dyDescent="0.25"/>
    <row r="122" spans="1:9" ht="19.5" customHeight="1" x14ac:dyDescent="0.25"/>
    <row r="123" spans="1:9" ht="19.5" customHeight="1" x14ac:dyDescent="0.25"/>
    <row r="124" spans="1:9" ht="34.5" customHeight="1" x14ac:dyDescent="0.25"/>
    <row r="125" spans="1:9" ht="15" customHeight="1" x14ac:dyDescent="0.25"/>
    <row r="126" spans="1:9" ht="15.75" customHeight="1" x14ac:dyDescent="0.25"/>
  </sheetData>
  <mergeCells count="211">
    <mergeCell ref="A112:A113"/>
    <mergeCell ref="B114:C114"/>
    <mergeCell ref="D114:E114"/>
    <mergeCell ref="F114:G114"/>
    <mergeCell ref="H114:I114"/>
    <mergeCell ref="B115:C115"/>
    <mergeCell ref="D115:E115"/>
    <mergeCell ref="F115:G115"/>
    <mergeCell ref="H115:I115"/>
    <mergeCell ref="A108:A109"/>
    <mergeCell ref="B110:C110"/>
    <mergeCell ref="D110:E110"/>
    <mergeCell ref="F110:G110"/>
    <mergeCell ref="H110:I110"/>
    <mergeCell ref="B111:C111"/>
    <mergeCell ref="D111:E111"/>
    <mergeCell ref="F111:G111"/>
    <mergeCell ref="H111:I111"/>
    <mergeCell ref="A104:A105"/>
    <mergeCell ref="B106:C106"/>
    <mergeCell ref="D106:E106"/>
    <mergeCell ref="F106:G106"/>
    <mergeCell ref="H106:I106"/>
    <mergeCell ref="B107:C107"/>
    <mergeCell ref="D107:E107"/>
    <mergeCell ref="F107:G107"/>
    <mergeCell ref="H107:I107"/>
    <mergeCell ref="A100:A101"/>
    <mergeCell ref="B102:C102"/>
    <mergeCell ref="D102:E102"/>
    <mergeCell ref="F102:G102"/>
    <mergeCell ref="H102:I102"/>
    <mergeCell ref="B103:C103"/>
    <mergeCell ref="D103:E103"/>
    <mergeCell ref="F103:G103"/>
    <mergeCell ref="H103:I103"/>
    <mergeCell ref="A96:A97"/>
    <mergeCell ref="B98:C98"/>
    <mergeCell ref="D98:E98"/>
    <mergeCell ref="F98:G98"/>
    <mergeCell ref="H98:I98"/>
    <mergeCell ref="B99:C99"/>
    <mergeCell ref="D99:E99"/>
    <mergeCell ref="F99:G99"/>
    <mergeCell ref="H99:I99"/>
    <mergeCell ref="A92:A93"/>
    <mergeCell ref="B94:C94"/>
    <mergeCell ref="D94:E94"/>
    <mergeCell ref="F94:G94"/>
    <mergeCell ref="H94:I94"/>
    <mergeCell ref="B95:C95"/>
    <mergeCell ref="D95:E95"/>
    <mergeCell ref="F95:G95"/>
    <mergeCell ref="H95:I95"/>
    <mergeCell ref="A88:A89"/>
    <mergeCell ref="B90:C90"/>
    <mergeCell ref="D90:E90"/>
    <mergeCell ref="F90:G90"/>
    <mergeCell ref="H90:I90"/>
    <mergeCell ref="B91:C91"/>
    <mergeCell ref="D91:E91"/>
    <mergeCell ref="F91:G91"/>
    <mergeCell ref="H91:I91"/>
    <mergeCell ref="A84:A85"/>
    <mergeCell ref="B86:C86"/>
    <mergeCell ref="D86:E86"/>
    <mergeCell ref="F86:G86"/>
    <mergeCell ref="H86:I86"/>
    <mergeCell ref="B87:C87"/>
    <mergeCell ref="D87:E87"/>
    <mergeCell ref="F87:G87"/>
    <mergeCell ref="H87:I87"/>
    <mergeCell ref="A80:A81"/>
    <mergeCell ref="B82:C82"/>
    <mergeCell ref="D82:E82"/>
    <mergeCell ref="F82:G82"/>
    <mergeCell ref="H82:I82"/>
    <mergeCell ref="B83:C83"/>
    <mergeCell ref="D83:E83"/>
    <mergeCell ref="F83:G83"/>
    <mergeCell ref="H83:I83"/>
    <mergeCell ref="A76:A77"/>
    <mergeCell ref="B78:C78"/>
    <mergeCell ref="D78:E78"/>
    <mergeCell ref="F78:G78"/>
    <mergeCell ref="H78:I78"/>
    <mergeCell ref="B79:C79"/>
    <mergeCell ref="D79:E79"/>
    <mergeCell ref="F79:G79"/>
    <mergeCell ref="H79:I79"/>
    <mergeCell ref="A72:A73"/>
    <mergeCell ref="B74:C74"/>
    <mergeCell ref="D74:E74"/>
    <mergeCell ref="F74:G74"/>
    <mergeCell ref="H74:I74"/>
    <mergeCell ref="B75:C75"/>
    <mergeCell ref="D75:E75"/>
    <mergeCell ref="F75:G75"/>
    <mergeCell ref="H75:I75"/>
    <mergeCell ref="A68:A69"/>
    <mergeCell ref="B70:C70"/>
    <mergeCell ref="D70:E70"/>
    <mergeCell ref="F70:G70"/>
    <mergeCell ref="H70:I70"/>
    <mergeCell ref="B71:C71"/>
    <mergeCell ref="D71:E71"/>
    <mergeCell ref="F71:G71"/>
    <mergeCell ref="H71:I71"/>
    <mergeCell ref="B66:C66"/>
    <mergeCell ref="D66:E66"/>
    <mergeCell ref="F66:G66"/>
    <mergeCell ref="H66:I66"/>
    <mergeCell ref="B67:C67"/>
    <mergeCell ref="D67:E67"/>
    <mergeCell ref="F67:G67"/>
    <mergeCell ref="H67:I67"/>
    <mergeCell ref="A60:A61"/>
    <mergeCell ref="D60:E60"/>
    <mergeCell ref="F60:G60"/>
    <mergeCell ref="D61:E61"/>
    <mergeCell ref="F61:G61"/>
    <mergeCell ref="A65:I65"/>
    <mergeCell ref="A56:A57"/>
    <mergeCell ref="D56:E56"/>
    <mergeCell ref="F56:G56"/>
    <mergeCell ref="D57:E57"/>
    <mergeCell ref="F57:G57"/>
    <mergeCell ref="A58:A59"/>
    <mergeCell ref="D58:E58"/>
    <mergeCell ref="F58:G58"/>
    <mergeCell ref="D59:E59"/>
    <mergeCell ref="F59:G59"/>
    <mergeCell ref="A52:A53"/>
    <mergeCell ref="D52:E52"/>
    <mergeCell ref="F52:G52"/>
    <mergeCell ref="D53:E53"/>
    <mergeCell ref="F53:G53"/>
    <mergeCell ref="A54:A55"/>
    <mergeCell ref="D54:E54"/>
    <mergeCell ref="F54:G54"/>
    <mergeCell ref="D55:E55"/>
    <mergeCell ref="F55:G55"/>
    <mergeCell ref="A48:A49"/>
    <mergeCell ref="D48:E48"/>
    <mergeCell ref="F48:G48"/>
    <mergeCell ref="D49:E49"/>
    <mergeCell ref="F49:G49"/>
    <mergeCell ref="A50:A51"/>
    <mergeCell ref="D50:E50"/>
    <mergeCell ref="F50:G50"/>
    <mergeCell ref="D51:E51"/>
    <mergeCell ref="F51:G51"/>
    <mergeCell ref="A44:A45"/>
    <mergeCell ref="D44:E44"/>
    <mergeCell ref="F44:G44"/>
    <mergeCell ref="D45:E45"/>
    <mergeCell ref="F45:G45"/>
    <mergeCell ref="A46:A47"/>
    <mergeCell ref="D46:E46"/>
    <mergeCell ref="F46:G46"/>
    <mergeCell ref="D47:E47"/>
    <mergeCell ref="F47:G47"/>
    <mergeCell ref="A40:A41"/>
    <mergeCell ref="D40:E40"/>
    <mergeCell ref="F40:G40"/>
    <mergeCell ref="D41:E41"/>
    <mergeCell ref="F41:G41"/>
    <mergeCell ref="A42:A43"/>
    <mergeCell ref="D42:E42"/>
    <mergeCell ref="F42:G42"/>
    <mergeCell ref="D43:E43"/>
    <mergeCell ref="F43:G43"/>
    <mergeCell ref="B37:C37"/>
    <mergeCell ref="D37:I37"/>
    <mergeCell ref="A38:A39"/>
    <mergeCell ref="D38:E38"/>
    <mergeCell ref="F38:G38"/>
    <mergeCell ref="D39:E39"/>
    <mergeCell ref="F39:G39"/>
    <mergeCell ref="C19:O19"/>
    <mergeCell ref="A21:O21"/>
    <mergeCell ref="A22:O22"/>
    <mergeCell ref="A33:I33"/>
    <mergeCell ref="B34:I34"/>
    <mergeCell ref="A35:A36"/>
    <mergeCell ref="G35:G36"/>
    <mergeCell ref="H35:I36"/>
    <mergeCell ref="A12:A14"/>
    <mergeCell ref="B12:O14"/>
    <mergeCell ref="B16:F16"/>
    <mergeCell ref="G16:H16"/>
    <mergeCell ref="I16:O16"/>
    <mergeCell ref="B18:E18"/>
    <mergeCell ref="G18:I18"/>
    <mergeCell ref="K18:O18"/>
    <mergeCell ref="B6:K6"/>
    <mergeCell ref="M6:O6"/>
    <mergeCell ref="A8:A10"/>
    <mergeCell ref="J8:K10"/>
    <mergeCell ref="M8:O8"/>
    <mergeCell ref="M9:O9"/>
    <mergeCell ref="M10:O10"/>
    <mergeCell ref="A1:A4"/>
    <mergeCell ref="B1:L1"/>
    <mergeCell ref="M1:O1"/>
    <mergeCell ref="B2:L2"/>
    <mergeCell ref="M2:O2"/>
    <mergeCell ref="B3:L3"/>
    <mergeCell ref="M3:O3"/>
    <mergeCell ref="B4:L4"/>
    <mergeCell ref="M4:O4"/>
  </mergeCells>
  <pageMargins left="0.25" right="0.25" top="0.75" bottom="0.75" header="0.3" footer="0.3"/>
  <pageSetup scale="21" orientation="landscape"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4AE4E9-8ED8-43E3-88DF-C0AA21C9ECB4}">
  <sheetPr>
    <tabColor theme="5" tint="0.59999389629810485"/>
    <pageSetUpPr fitToPage="1"/>
  </sheetPr>
  <dimension ref="A1:O126"/>
  <sheetViews>
    <sheetView showGridLines="0" topLeftCell="G11" zoomScale="85" zoomScaleNormal="85" workbookViewId="0">
      <selection activeCell="N24" sqref="N24:N29"/>
    </sheetView>
  </sheetViews>
  <sheetFormatPr baseColWidth="10" defaultColWidth="10.85546875" defaultRowHeight="14.25" x14ac:dyDescent="0.25"/>
  <cols>
    <col min="1" max="1" width="49.7109375" style="1" customWidth="1"/>
    <col min="2" max="4" width="35.7109375" style="1" customWidth="1"/>
    <col min="5" max="5" width="45" style="1" customWidth="1"/>
    <col min="6" max="6" width="43" style="1" customWidth="1"/>
    <col min="7" max="7" width="41.140625" style="1" customWidth="1"/>
    <col min="8" max="8" width="35.7109375" style="1" customWidth="1"/>
    <col min="9" max="9" width="42.140625" style="1" customWidth="1"/>
    <col min="10" max="13" width="35.7109375" style="1" customWidth="1"/>
    <col min="14" max="14" width="31" style="1" customWidth="1"/>
    <col min="15" max="15" width="18.140625" style="1" customWidth="1"/>
    <col min="16" max="16" width="8.42578125" style="1" customWidth="1"/>
    <col min="17" max="17" width="18.42578125" style="1" bestFit="1" customWidth="1"/>
    <col min="18" max="18" width="5.7109375" style="1" customWidth="1"/>
    <col min="19" max="19" width="18.42578125" style="1" bestFit="1" customWidth="1"/>
    <col min="20" max="20" width="4.7109375" style="1" customWidth="1"/>
    <col min="21" max="21" width="23" style="1" bestFit="1" customWidth="1"/>
    <col min="22" max="22" width="10.85546875" style="1"/>
    <col min="23" max="23" width="18.42578125" style="1" bestFit="1" customWidth="1"/>
    <col min="24" max="24" width="16.140625" style="1" customWidth="1"/>
    <col min="25" max="16384" width="10.85546875" style="1"/>
  </cols>
  <sheetData>
    <row r="1" spans="1:15" s="85" customFormat="1" ht="22.15" customHeight="1" thickBot="1" x14ac:dyDescent="0.3">
      <c r="A1" s="409"/>
      <c r="B1" s="390" t="s">
        <v>150</v>
      </c>
      <c r="C1" s="391"/>
      <c r="D1" s="391"/>
      <c r="E1" s="391"/>
      <c r="F1" s="391"/>
      <c r="G1" s="391"/>
      <c r="H1" s="391"/>
      <c r="I1" s="391"/>
      <c r="J1" s="391"/>
      <c r="K1" s="391"/>
      <c r="L1" s="392"/>
      <c r="M1" s="387" t="s">
        <v>270</v>
      </c>
      <c r="N1" s="388"/>
      <c r="O1" s="389"/>
    </row>
    <row r="2" spans="1:15" s="85" customFormat="1" ht="18" customHeight="1" thickBot="1" x14ac:dyDescent="0.3">
      <c r="A2" s="410"/>
      <c r="B2" s="393" t="s">
        <v>151</v>
      </c>
      <c r="C2" s="394"/>
      <c r="D2" s="394"/>
      <c r="E2" s="394"/>
      <c r="F2" s="394"/>
      <c r="G2" s="394"/>
      <c r="H2" s="394"/>
      <c r="I2" s="394"/>
      <c r="J2" s="394"/>
      <c r="K2" s="394"/>
      <c r="L2" s="395"/>
      <c r="M2" s="387" t="s">
        <v>271</v>
      </c>
      <c r="N2" s="388"/>
      <c r="O2" s="389"/>
    </row>
    <row r="3" spans="1:15" s="85" customFormat="1" ht="19.899999999999999" customHeight="1" thickBot="1" x14ac:dyDescent="0.3">
      <c r="A3" s="410"/>
      <c r="B3" s="393" t="s">
        <v>0</v>
      </c>
      <c r="C3" s="394"/>
      <c r="D3" s="394"/>
      <c r="E3" s="394"/>
      <c r="F3" s="394"/>
      <c r="G3" s="394"/>
      <c r="H3" s="394"/>
      <c r="I3" s="394"/>
      <c r="J3" s="394"/>
      <c r="K3" s="394"/>
      <c r="L3" s="395"/>
      <c r="M3" s="387" t="s">
        <v>272</v>
      </c>
      <c r="N3" s="388"/>
      <c r="O3" s="389"/>
    </row>
    <row r="4" spans="1:15" s="85" customFormat="1" ht="21.75" customHeight="1" thickBot="1" x14ac:dyDescent="0.3">
      <c r="A4" s="411"/>
      <c r="B4" s="396" t="s">
        <v>152</v>
      </c>
      <c r="C4" s="397"/>
      <c r="D4" s="397"/>
      <c r="E4" s="397"/>
      <c r="F4" s="397"/>
      <c r="G4" s="397"/>
      <c r="H4" s="397"/>
      <c r="I4" s="397"/>
      <c r="J4" s="397"/>
      <c r="K4" s="397"/>
      <c r="L4" s="398"/>
      <c r="M4" s="387" t="s">
        <v>273</v>
      </c>
      <c r="N4" s="388"/>
      <c r="O4" s="389"/>
    </row>
    <row r="5" spans="1:15" s="85" customFormat="1" ht="16.149999999999999" customHeight="1" thickBot="1" x14ac:dyDescent="0.3">
      <c r="A5" s="86"/>
      <c r="B5" s="87"/>
      <c r="C5" s="87"/>
      <c r="D5" s="87"/>
      <c r="E5" s="87"/>
      <c r="F5" s="87"/>
      <c r="G5" s="87"/>
      <c r="H5" s="87"/>
      <c r="I5" s="87"/>
      <c r="J5" s="87"/>
      <c r="K5" s="87"/>
      <c r="L5" s="87"/>
      <c r="M5" s="88"/>
      <c r="N5" s="88"/>
      <c r="O5" s="88"/>
    </row>
    <row r="6" spans="1:15" ht="40.35" customHeight="1" thickBot="1" x14ac:dyDescent="0.3">
      <c r="A6" s="55" t="s">
        <v>154</v>
      </c>
      <c r="B6" s="419" t="s">
        <v>307</v>
      </c>
      <c r="C6" s="420"/>
      <c r="D6" s="420"/>
      <c r="E6" s="420"/>
      <c r="F6" s="420"/>
      <c r="G6" s="420"/>
      <c r="H6" s="420"/>
      <c r="I6" s="420"/>
      <c r="J6" s="420"/>
      <c r="K6" s="421"/>
      <c r="L6" s="165" t="s">
        <v>155</v>
      </c>
      <c r="M6" s="422">
        <v>2024110010309</v>
      </c>
      <c r="N6" s="423"/>
      <c r="O6" s="424"/>
    </row>
    <row r="7" spans="1:15" s="85" customFormat="1" ht="18" customHeight="1" thickBot="1" x14ac:dyDescent="0.3">
      <c r="A7" s="86"/>
      <c r="B7" s="87"/>
      <c r="C7" s="87"/>
      <c r="D7" s="87"/>
      <c r="E7" s="87"/>
      <c r="F7" s="87"/>
      <c r="G7" s="87"/>
      <c r="H7" s="87"/>
      <c r="I7" s="87"/>
      <c r="J7" s="87"/>
      <c r="K7" s="87"/>
      <c r="L7" s="87"/>
      <c r="M7" s="88"/>
      <c r="N7" s="88"/>
      <c r="O7" s="88"/>
    </row>
    <row r="8" spans="1:15" s="85" customFormat="1" ht="21.75" customHeight="1" thickBot="1" x14ac:dyDescent="0.3">
      <c r="A8" s="413" t="s">
        <v>6</v>
      </c>
      <c r="B8" s="165" t="s">
        <v>156</v>
      </c>
      <c r="C8" s="132"/>
      <c r="D8" s="165" t="s">
        <v>157</v>
      </c>
      <c r="E8" s="132"/>
      <c r="F8" s="165" t="s">
        <v>158</v>
      </c>
      <c r="G8" s="132"/>
      <c r="H8" s="165" t="s">
        <v>159</v>
      </c>
      <c r="I8" s="134"/>
      <c r="J8" s="377" t="s">
        <v>8</v>
      </c>
      <c r="K8" s="412"/>
      <c r="L8" s="164" t="s">
        <v>160</v>
      </c>
      <c r="M8" s="374"/>
      <c r="N8" s="374"/>
      <c r="O8" s="374"/>
    </row>
    <row r="9" spans="1:15" s="85" customFormat="1" ht="21.75" customHeight="1" thickBot="1" x14ac:dyDescent="0.3">
      <c r="A9" s="413"/>
      <c r="B9" s="166" t="s">
        <v>161</v>
      </c>
      <c r="C9" s="135" t="s">
        <v>280</v>
      </c>
      <c r="D9" s="165" t="s">
        <v>162</v>
      </c>
      <c r="E9" s="136"/>
      <c r="F9" s="165" t="s">
        <v>163</v>
      </c>
      <c r="G9" s="136"/>
      <c r="H9" s="165" t="s">
        <v>164</v>
      </c>
      <c r="I9" s="134"/>
      <c r="J9" s="377"/>
      <c r="K9" s="412"/>
      <c r="L9" s="164" t="s">
        <v>165</v>
      </c>
      <c r="M9" s="374"/>
      <c r="N9" s="374"/>
      <c r="O9" s="374"/>
    </row>
    <row r="10" spans="1:15" s="85" customFormat="1" ht="21.75" customHeight="1" thickBot="1" x14ac:dyDescent="0.3">
      <c r="A10" s="413"/>
      <c r="B10" s="165" t="s">
        <v>166</v>
      </c>
      <c r="C10" s="132"/>
      <c r="D10" s="165" t="s">
        <v>167</v>
      </c>
      <c r="E10" s="136"/>
      <c r="F10" s="165" t="s">
        <v>168</v>
      </c>
      <c r="G10" s="136"/>
      <c r="H10" s="165" t="s">
        <v>169</v>
      </c>
      <c r="I10" s="134"/>
      <c r="J10" s="377"/>
      <c r="K10" s="412"/>
      <c r="L10" s="164" t="s">
        <v>170</v>
      </c>
      <c r="M10" s="374" t="s">
        <v>280</v>
      </c>
      <c r="N10" s="374"/>
      <c r="O10" s="374"/>
    </row>
    <row r="11" spans="1:15" ht="15" customHeight="1" thickBot="1" x14ac:dyDescent="0.3">
      <c r="A11" s="6"/>
      <c r="B11" s="7"/>
      <c r="C11" s="7"/>
      <c r="D11" s="9"/>
      <c r="E11" s="8"/>
      <c r="F11" s="8"/>
      <c r="G11" s="214"/>
      <c r="H11" s="214"/>
      <c r="I11" s="10"/>
      <c r="J11" s="10"/>
      <c r="K11" s="7"/>
      <c r="L11" s="7"/>
      <c r="M11" s="7"/>
      <c r="N11" s="7"/>
      <c r="O11" s="7"/>
    </row>
    <row r="12" spans="1:15" ht="15" customHeight="1" x14ac:dyDescent="0.25">
      <c r="A12" s="416" t="s">
        <v>171</v>
      </c>
      <c r="B12" s="399" t="s">
        <v>313</v>
      </c>
      <c r="C12" s="400"/>
      <c r="D12" s="400"/>
      <c r="E12" s="400"/>
      <c r="F12" s="400"/>
      <c r="G12" s="400"/>
      <c r="H12" s="400"/>
      <c r="I12" s="400"/>
      <c r="J12" s="400"/>
      <c r="K12" s="400"/>
      <c r="L12" s="400"/>
      <c r="M12" s="400"/>
      <c r="N12" s="400"/>
      <c r="O12" s="401"/>
    </row>
    <row r="13" spans="1:15" ht="15" customHeight="1" x14ac:dyDescent="0.25">
      <c r="A13" s="417"/>
      <c r="B13" s="402"/>
      <c r="C13" s="403"/>
      <c r="D13" s="403"/>
      <c r="E13" s="403"/>
      <c r="F13" s="403"/>
      <c r="G13" s="403"/>
      <c r="H13" s="403"/>
      <c r="I13" s="403"/>
      <c r="J13" s="403"/>
      <c r="K13" s="403"/>
      <c r="L13" s="403"/>
      <c r="M13" s="403"/>
      <c r="N13" s="403"/>
      <c r="O13" s="404"/>
    </row>
    <row r="14" spans="1:15" ht="15" customHeight="1" thickBot="1" x14ac:dyDescent="0.3">
      <c r="A14" s="418"/>
      <c r="B14" s="405"/>
      <c r="C14" s="406"/>
      <c r="D14" s="406"/>
      <c r="E14" s="406"/>
      <c r="F14" s="406"/>
      <c r="G14" s="406"/>
      <c r="H14" s="406"/>
      <c r="I14" s="406"/>
      <c r="J14" s="406"/>
      <c r="K14" s="406"/>
      <c r="L14" s="406"/>
      <c r="M14" s="406"/>
      <c r="N14" s="406"/>
      <c r="O14" s="407"/>
    </row>
    <row r="15" spans="1:15" ht="9" customHeight="1" thickBot="1" x14ac:dyDescent="0.3">
      <c r="A15" s="14"/>
      <c r="B15" s="84"/>
      <c r="C15" s="15"/>
      <c r="D15" s="15"/>
      <c r="E15" s="15"/>
      <c r="F15" s="15"/>
      <c r="G15" s="16"/>
      <c r="H15" s="16"/>
      <c r="I15" s="16"/>
      <c r="J15" s="16"/>
      <c r="K15" s="16"/>
      <c r="L15" s="17"/>
      <c r="M15" s="17"/>
      <c r="N15" s="17"/>
      <c r="O15" s="17"/>
    </row>
    <row r="16" spans="1:15" s="18" customFormat="1" ht="37.5" customHeight="1" thickBot="1" x14ac:dyDescent="0.3">
      <c r="A16" s="55" t="s">
        <v>13</v>
      </c>
      <c r="B16" s="408" t="s">
        <v>314</v>
      </c>
      <c r="C16" s="408"/>
      <c r="D16" s="408"/>
      <c r="E16" s="408"/>
      <c r="F16" s="408"/>
      <c r="G16" s="413" t="s">
        <v>15</v>
      </c>
      <c r="H16" s="413"/>
      <c r="I16" s="408" t="s">
        <v>325</v>
      </c>
      <c r="J16" s="408"/>
      <c r="K16" s="408"/>
      <c r="L16" s="408"/>
      <c r="M16" s="408"/>
      <c r="N16" s="408"/>
      <c r="O16" s="408"/>
    </row>
    <row r="17" spans="1:15" ht="9" customHeight="1" thickBot="1" x14ac:dyDescent="0.3">
      <c r="A17" s="14"/>
      <c r="B17" s="16"/>
      <c r="C17" s="15"/>
      <c r="D17" s="15"/>
      <c r="E17" s="15"/>
      <c r="F17" s="15"/>
      <c r="G17" s="16"/>
      <c r="H17" s="16"/>
      <c r="I17" s="16"/>
      <c r="J17" s="16"/>
      <c r="K17" s="16"/>
      <c r="L17" s="17"/>
      <c r="M17" s="17"/>
      <c r="N17" s="17"/>
      <c r="O17" s="17"/>
    </row>
    <row r="18" spans="1:15" ht="56.25" customHeight="1" thickBot="1" x14ac:dyDescent="0.3">
      <c r="A18" s="55" t="s">
        <v>17</v>
      </c>
      <c r="B18" s="408" t="s">
        <v>284</v>
      </c>
      <c r="C18" s="408"/>
      <c r="D18" s="408"/>
      <c r="E18" s="408"/>
      <c r="F18" s="55" t="s">
        <v>19</v>
      </c>
      <c r="G18" s="414" t="s">
        <v>285</v>
      </c>
      <c r="H18" s="414"/>
      <c r="I18" s="414"/>
      <c r="J18" s="55" t="s">
        <v>21</v>
      </c>
      <c r="K18" s="408" t="s">
        <v>326</v>
      </c>
      <c r="L18" s="408"/>
      <c r="M18" s="408"/>
      <c r="N18" s="408"/>
      <c r="O18" s="408"/>
    </row>
    <row r="19" spans="1:15" ht="9" customHeight="1" x14ac:dyDescent="0.25">
      <c r="A19" s="5"/>
      <c r="B19" s="2"/>
      <c r="C19" s="415"/>
      <c r="D19" s="415"/>
      <c r="E19" s="415"/>
      <c r="F19" s="415"/>
      <c r="G19" s="415"/>
      <c r="H19" s="415"/>
      <c r="I19" s="415"/>
      <c r="J19" s="415"/>
      <c r="K19" s="415"/>
      <c r="L19" s="415"/>
      <c r="M19" s="415"/>
      <c r="N19" s="415"/>
      <c r="O19" s="415"/>
    </row>
    <row r="20" spans="1:15" ht="16.5" customHeight="1" thickBot="1" x14ac:dyDescent="0.3">
      <c r="A20" s="82"/>
      <c r="B20" s="83"/>
      <c r="C20" s="83"/>
      <c r="D20" s="83"/>
      <c r="E20" s="83"/>
      <c r="F20" s="83"/>
      <c r="G20" s="83"/>
      <c r="H20" s="83"/>
      <c r="I20" s="83"/>
      <c r="J20" s="83"/>
      <c r="K20" s="83"/>
      <c r="L20" s="83"/>
      <c r="M20" s="83"/>
      <c r="N20" s="83"/>
      <c r="O20" s="83"/>
    </row>
    <row r="21" spans="1:15" ht="32.1" customHeight="1" thickBot="1" x14ac:dyDescent="0.3">
      <c r="A21" s="375" t="s">
        <v>23</v>
      </c>
      <c r="B21" s="376"/>
      <c r="C21" s="376"/>
      <c r="D21" s="376"/>
      <c r="E21" s="376"/>
      <c r="F21" s="376"/>
      <c r="G21" s="376"/>
      <c r="H21" s="376"/>
      <c r="I21" s="376"/>
      <c r="J21" s="376"/>
      <c r="K21" s="376"/>
      <c r="L21" s="376"/>
      <c r="M21" s="376"/>
      <c r="N21" s="376"/>
      <c r="O21" s="377"/>
    </row>
    <row r="22" spans="1:15" ht="32.1" customHeight="1" thickBot="1" x14ac:dyDescent="0.3">
      <c r="A22" s="375" t="s">
        <v>172</v>
      </c>
      <c r="B22" s="376"/>
      <c r="C22" s="376"/>
      <c r="D22" s="376"/>
      <c r="E22" s="376"/>
      <c r="F22" s="376"/>
      <c r="G22" s="376"/>
      <c r="H22" s="376"/>
      <c r="I22" s="376"/>
      <c r="J22" s="376"/>
      <c r="K22" s="376"/>
      <c r="L22" s="376"/>
      <c r="M22" s="376"/>
      <c r="N22" s="376"/>
      <c r="O22" s="377"/>
    </row>
    <row r="23" spans="1:15" ht="32.1" customHeight="1" thickBot="1" x14ac:dyDescent="0.3">
      <c r="A23" s="27"/>
      <c r="B23" s="19" t="s">
        <v>156</v>
      </c>
      <c r="C23" s="19" t="s">
        <v>157</v>
      </c>
      <c r="D23" s="19" t="s">
        <v>158</v>
      </c>
      <c r="E23" s="19" t="s">
        <v>159</v>
      </c>
      <c r="F23" s="19" t="s">
        <v>161</v>
      </c>
      <c r="G23" s="19" t="s">
        <v>162</v>
      </c>
      <c r="H23" s="19" t="s">
        <v>163</v>
      </c>
      <c r="I23" s="19" t="s">
        <v>164</v>
      </c>
      <c r="J23" s="19" t="s">
        <v>166</v>
      </c>
      <c r="K23" s="19" t="s">
        <v>167</v>
      </c>
      <c r="L23" s="19" t="s">
        <v>168</v>
      </c>
      <c r="M23" s="19" t="s">
        <v>169</v>
      </c>
      <c r="N23" s="20" t="s">
        <v>173</v>
      </c>
      <c r="O23" s="20" t="s">
        <v>174</v>
      </c>
    </row>
    <row r="24" spans="1:15" ht="32.1" customHeight="1" x14ac:dyDescent="0.25">
      <c r="A24" s="21" t="s">
        <v>24</v>
      </c>
      <c r="B24" s="250">
        <v>356145000</v>
      </c>
      <c r="C24" s="250">
        <v>1372193000</v>
      </c>
      <c r="D24" s="250">
        <v>37080000</v>
      </c>
      <c r="E24" s="22"/>
      <c r="F24" s="22">
        <v>61200000</v>
      </c>
      <c r="G24" s="22">
        <v>49440000</v>
      </c>
      <c r="H24" s="248">
        <v>61800000</v>
      </c>
      <c r="I24" s="248"/>
      <c r="J24" s="248"/>
      <c r="K24" s="248"/>
      <c r="L24" s="248"/>
      <c r="M24" s="248"/>
      <c r="N24" s="673">
        <f>SUM(B24:M24)</f>
        <v>1937858000</v>
      </c>
      <c r="O24" s="249"/>
    </row>
    <row r="25" spans="1:15" ht="32.1" customHeight="1" x14ac:dyDescent="0.25">
      <c r="A25" s="21" t="s">
        <v>26</v>
      </c>
      <c r="B25" s="250">
        <v>356144475</v>
      </c>
      <c r="C25" s="250">
        <v>1291607700</v>
      </c>
      <c r="D25" s="250">
        <v>36050000</v>
      </c>
      <c r="E25" s="250">
        <v>-44938096</v>
      </c>
      <c r="F25" s="250">
        <v>21127696</v>
      </c>
      <c r="G25" s="22"/>
      <c r="H25" s="22"/>
      <c r="I25" s="22"/>
      <c r="J25" s="22"/>
      <c r="K25" s="22"/>
      <c r="L25" s="22"/>
      <c r="M25" s="22"/>
      <c r="N25" s="673">
        <f t="shared" ref="N25:N29" si="0">SUM(B25:M25)</f>
        <v>1659991775</v>
      </c>
      <c r="O25" s="251">
        <f>+(B25+C25+D25+E25+F25+G25+H25+I25+J25+K25+L25+M25)/N24</f>
        <v>0.85661166865683658</v>
      </c>
    </row>
    <row r="26" spans="1:15" ht="32.1" customHeight="1" x14ac:dyDescent="0.25">
      <c r="A26" s="21" t="s">
        <v>28</v>
      </c>
      <c r="B26" s="252" t="s">
        <v>287</v>
      </c>
      <c r="C26" s="250">
        <v>1400000</v>
      </c>
      <c r="D26" s="250">
        <v>91327020</v>
      </c>
      <c r="E26" s="250">
        <v>158600224</v>
      </c>
      <c r="F26" s="250">
        <v>156866390</v>
      </c>
      <c r="G26" s="22"/>
      <c r="H26" s="22"/>
      <c r="I26" s="22"/>
      <c r="J26" s="22"/>
      <c r="K26" s="22"/>
      <c r="L26" s="22"/>
      <c r="M26" s="22"/>
      <c r="N26" s="673">
        <f t="shared" si="0"/>
        <v>408193634</v>
      </c>
      <c r="O26" s="251"/>
    </row>
    <row r="27" spans="1:15" ht="32.1" customHeight="1" x14ac:dyDescent="0.25">
      <c r="A27" s="21" t="s">
        <v>175</v>
      </c>
      <c r="B27" s="250">
        <v>2619000</v>
      </c>
      <c r="C27" s="252"/>
      <c r="D27" s="252"/>
      <c r="E27" s="22"/>
      <c r="F27" s="22"/>
      <c r="G27" s="22"/>
      <c r="H27" s="22"/>
      <c r="I27" s="22"/>
      <c r="J27" s="22"/>
      <c r="K27" s="22"/>
      <c r="L27" s="22"/>
      <c r="M27" s="22"/>
      <c r="N27" s="673">
        <f t="shared" si="0"/>
        <v>2619000</v>
      </c>
      <c r="O27" s="23"/>
    </row>
    <row r="28" spans="1:15" ht="32.1" customHeight="1" x14ac:dyDescent="0.25">
      <c r="A28" s="21" t="s">
        <v>176</v>
      </c>
      <c r="B28" s="252" t="s">
        <v>287</v>
      </c>
      <c r="C28" s="252" t="s">
        <v>287</v>
      </c>
      <c r="D28" s="252" t="s">
        <v>287</v>
      </c>
      <c r="E28" s="22"/>
      <c r="F28" s="22"/>
      <c r="G28" s="22"/>
      <c r="H28" s="22"/>
      <c r="I28" s="22"/>
      <c r="J28" s="22"/>
      <c r="K28" s="22"/>
      <c r="L28" s="22"/>
      <c r="M28" s="22"/>
      <c r="N28" s="673">
        <f t="shared" si="0"/>
        <v>0</v>
      </c>
      <c r="O28" s="23"/>
    </row>
    <row r="29" spans="1:15" ht="32.1" customHeight="1" thickBot="1" x14ac:dyDescent="0.3">
      <c r="A29" s="24" t="s">
        <v>34</v>
      </c>
      <c r="B29" s="253">
        <v>2619000</v>
      </c>
      <c r="C29" s="275" t="s">
        <v>287</v>
      </c>
      <c r="D29" s="275" t="s">
        <v>287</v>
      </c>
      <c r="E29" s="25"/>
      <c r="F29" s="25"/>
      <c r="G29" s="25"/>
      <c r="H29" s="25"/>
      <c r="I29" s="25"/>
      <c r="J29" s="25"/>
      <c r="K29" s="25"/>
      <c r="L29" s="25"/>
      <c r="M29" s="25"/>
      <c r="N29" s="674">
        <f t="shared" si="0"/>
        <v>2619000</v>
      </c>
      <c r="O29" s="28"/>
    </row>
    <row r="30" spans="1:15" s="26" customFormat="1" ht="16.5" customHeight="1" x14ac:dyDescent="0.2"/>
    <row r="31" spans="1:15" s="26" customFormat="1" ht="17.25" customHeight="1" x14ac:dyDescent="0.2"/>
    <row r="32" spans="1:15" ht="5.25" customHeight="1" thickBot="1" x14ac:dyDescent="0.3"/>
    <row r="33" spans="1:13" ht="48" customHeight="1" thickBot="1" x14ac:dyDescent="0.3">
      <c r="A33" s="433" t="s">
        <v>177</v>
      </c>
      <c r="B33" s="434"/>
      <c r="C33" s="434"/>
      <c r="D33" s="434"/>
      <c r="E33" s="434"/>
      <c r="F33" s="434"/>
      <c r="G33" s="434"/>
      <c r="H33" s="434"/>
      <c r="I33" s="435"/>
      <c r="J33" s="31"/>
    </row>
    <row r="34" spans="1:13" ht="50.25" customHeight="1" thickBot="1" x14ac:dyDescent="0.3">
      <c r="A34" s="40" t="s">
        <v>178</v>
      </c>
      <c r="B34" s="436" t="str">
        <f>+B12</f>
        <v>Implementrar una (1) estrategia de formación para mujeres, en el reconocimiento, empoderamiento y garantía de sus derechos que fomenten la autonomía en condiciones de equidad.</v>
      </c>
      <c r="C34" s="437"/>
      <c r="D34" s="437"/>
      <c r="E34" s="437"/>
      <c r="F34" s="437"/>
      <c r="G34" s="437"/>
      <c r="H34" s="437"/>
      <c r="I34" s="438"/>
      <c r="J34" s="29"/>
      <c r="M34" s="199"/>
    </row>
    <row r="35" spans="1:13" ht="18.75" customHeight="1" thickBot="1" x14ac:dyDescent="0.3">
      <c r="A35" s="450" t="s">
        <v>38</v>
      </c>
      <c r="B35" s="91">
        <v>2024</v>
      </c>
      <c r="C35" s="91">
        <v>2025</v>
      </c>
      <c r="D35" s="91">
        <v>2026</v>
      </c>
      <c r="E35" s="91">
        <v>2027</v>
      </c>
      <c r="F35" s="91" t="s">
        <v>179</v>
      </c>
      <c r="G35" s="452" t="s">
        <v>40</v>
      </c>
      <c r="H35" s="464" t="s">
        <v>316</v>
      </c>
      <c r="I35" s="464"/>
      <c r="J35" s="29"/>
      <c r="M35" s="199"/>
    </row>
    <row r="36" spans="1:13" ht="50.25" customHeight="1" thickBot="1" x14ac:dyDescent="0.3">
      <c r="A36" s="451"/>
      <c r="B36" s="254">
        <v>1</v>
      </c>
      <c r="C36" s="254">
        <v>1</v>
      </c>
      <c r="D36" s="254">
        <v>1</v>
      </c>
      <c r="E36" s="254">
        <v>1</v>
      </c>
      <c r="F36" s="276">
        <v>1</v>
      </c>
      <c r="G36" s="452"/>
      <c r="H36" s="464"/>
      <c r="I36" s="464"/>
      <c r="J36" s="29"/>
      <c r="M36" s="200"/>
    </row>
    <row r="37" spans="1:13" ht="52.5" customHeight="1" thickBot="1" x14ac:dyDescent="0.3">
      <c r="A37" s="41" t="s">
        <v>42</v>
      </c>
      <c r="B37" s="439" t="s">
        <v>289</v>
      </c>
      <c r="C37" s="440"/>
      <c r="D37" s="445" t="s">
        <v>180</v>
      </c>
      <c r="E37" s="446"/>
      <c r="F37" s="446"/>
      <c r="G37" s="446"/>
      <c r="H37" s="446"/>
      <c r="I37" s="447"/>
    </row>
    <row r="38" spans="1:13" s="30" customFormat="1" ht="48" customHeight="1" thickBot="1" x14ac:dyDescent="0.3">
      <c r="A38" s="450" t="s">
        <v>181</v>
      </c>
      <c r="B38" s="41" t="s">
        <v>182</v>
      </c>
      <c r="C38" s="40" t="s">
        <v>86</v>
      </c>
      <c r="D38" s="431" t="s">
        <v>88</v>
      </c>
      <c r="E38" s="432"/>
      <c r="F38" s="431" t="s">
        <v>90</v>
      </c>
      <c r="G38" s="432"/>
      <c r="H38" s="42" t="s">
        <v>92</v>
      </c>
      <c r="I38" s="44" t="s">
        <v>93</v>
      </c>
      <c r="M38" s="201"/>
    </row>
    <row r="39" spans="1:13" ht="211.5" customHeight="1" thickBot="1" x14ac:dyDescent="0.3">
      <c r="A39" s="451"/>
      <c r="B39" s="271">
        <v>8.3400000000000002E-2</v>
      </c>
      <c r="C39" s="271">
        <v>8.3400000000000002E-2</v>
      </c>
      <c r="D39" s="462" t="s">
        <v>327</v>
      </c>
      <c r="E39" s="463"/>
      <c r="F39" s="462" t="s">
        <v>327</v>
      </c>
      <c r="G39" s="463"/>
      <c r="H39" s="273" t="s">
        <v>319</v>
      </c>
      <c r="I39" s="274" t="s">
        <v>328</v>
      </c>
      <c r="M39" s="199"/>
    </row>
    <row r="40" spans="1:13" s="30" customFormat="1" ht="54" customHeight="1" thickBot="1" x14ac:dyDescent="0.3">
      <c r="A40" s="450" t="s">
        <v>183</v>
      </c>
      <c r="B40" s="43" t="s">
        <v>182</v>
      </c>
      <c r="C40" s="42" t="s">
        <v>86</v>
      </c>
      <c r="D40" s="431" t="s">
        <v>88</v>
      </c>
      <c r="E40" s="432"/>
      <c r="F40" s="431" t="s">
        <v>90</v>
      </c>
      <c r="G40" s="432"/>
      <c r="H40" s="42" t="s">
        <v>92</v>
      </c>
      <c r="I40" s="44" t="s">
        <v>93</v>
      </c>
    </row>
    <row r="41" spans="1:13" ht="223.5" customHeight="1" thickBot="1" x14ac:dyDescent="0.3">
      <c r="A41" s="451"/>
      <c r="B41" s="271">
        <v>8.3400000000000002E-2</v>
      </c>
      <c r="C41" s="271">
        <v>8.3400000000000002E-2</v>
      </c>
      <c r="D41" s="462" t="s">
        <v>329</v>
      </c>
      <c r="E41" s="463"/>
      <c r="F41" s="462" t="s">
        <v>330</v>
      </c>
      <c r="G41" s="463"/>
      <c r="H41" s="273" t="s">
        <v>319</v>
      </c>
      <c r="I41" s="274" t="s">
        <v>328</v>
      </c>
    </row>
    <row r="42" spans="1:13" s="30" customFormat="1" ht="45" customHeight="1" thickBot="1" x14ac:dyDescent="0.3">
      <c r="A42" s="450" t="s">
        <v>184</v>
      </c>
      <c r="B42" s="43" t="s">
        <v>182</v>
      </c>
      <c r="C42" s="42" t="s">
        <v>86</v>
      </c>
      <c r="D42" s="431" t="s">
        <v>88</v>
      </c>
      <c r="E42" s="432"/>
      <c r="F42" s="431" t="s">
        <v>90</v>
      </c>
      <c r="G42" s="432"/>
      <c r="H42" s="42" t="s">
        <v>92</v>
      </c>
      <c r="I42" s="44" t="s">
        <v>93</v>
      </c>
    </row>
    <row r="43" spans="1:13" ht="205.5" customHeight="1" thickBot="1" x14ac:dyDescent="0.3">
      <c r="A43" s="451"/>
      <c r="B43" s="271">
        <v>8.3400000000000002E-2</v>
      </c>
      <c r="C43" s="271">
        <v>8.3400000000000002E-2</v>
      </c>
      <c r="D43" s="462" t="s">
        <v>323</v>
      </c>
      <c r="E43" s="463"/>
      <c r="F43" s="467" t="s">
        <v>324</v>
      </c>
      <c r="G43" s="468"/>
      <c r="H43" s="273" t="s">
        <v>319</v>
      </c>
      <c r="I43" s="274" t="s">
        <v>320</v>
      </c>
    </row>
    <row r="44" spans="1:13" s="30" customFormat="1" ht="44.25" customHeight="1" thickBot="1" x14ac:dyDescent="0.3">
      <c r="A44" s="450" t="s">
        <v>185</v>
      </c>
      <c r="B44" s="43" t="s">
        <v>182</v>
      </c>
      <c r="C44" s="43" t="s">
        <v>86</v>
      </c>
      <c r="D44" s="431" t="s">
        <v>88</v>
      </c>
      <c r="E44" s="432"/>
      <c r="F44" s="431" t="s">
        <v>90</v>
      </c>
      <c r="G44" s="432"/>
      <c r="H44" s="42" t="s">
        <v>92</v>
      </c>
      <c r="I44" s="42" t="s">
        <v>93</v>
      </c>
    </row>
    <row r="45" spans="1:13" ht="211.9" customHeight="1" thickBot="1" x14ac:dyDescent="0.3">
      <c r="A45" s="451"/>
      <c r="B45" s="271">
        <v>8.3400000000000002E-2</v>
      </c>
      <c r="C45" s="271">
        <v>8.3400000000000002E-2</v>
      </c>
      <c r="D45" s="469" t="s">
        <v>402</v>
      </c>
      <c r="E45" s="470"/>
      <c r="F45" s="469" t="s">
        <v>409</v>
      </c>
      <c r="G45" s="470"/>
      <c r="H45" s="273" t="s">
        <v>319</v>
      </c>
      <c r="I45" s="274" t="s">
        <v>320</v>
      </c>
    </row>
    <row r="46" spans="1:13" s="30" customFormat="1" ht="47.25" customHeight="1" thickBot="1" x14ac:dyDescent="0.3">
      <c r="A46" s="450" t="s">
        <v>186</v>
      </c>
      <c r="B46" s="43" t="s">
        <v>182</v>
      </c>
      <c r="C46" s="42" t="s">
        <v>86</v>
      </c>
      <c r="D46" s="431" t="s">
        <v>88</v>
      </c>
      <c r="E46" s="432"/>
      <c r="F46" s="431" t="s">
        <v>90</v>
      </c>
      <c r="G46" s="432"/>
      <c r="H46" s="42" t="s">
        <v>92</v>
      </c>
      <c r="I46" s="44" t="s">
        <v>93</v>
      </c>
    </row>
    <row r="47" spans="1:13" ht="237" customHeight="1" thickBot="1" x14ac:dyDescent="0.3">
      <c r="A47" s="451"/>
      <c r="B47" s="271">
        <v>8.3400000000000002E-2</v>
      </c>
      <c r="C47" s="271">
        <v>8.3400000000000002E-2</v>
      </c>
      <c r="D47" s="481" t="s">
        <v>427</v>
      </c>
      <c r="E47" s="482"/>
      <c r="F47" s="669" t="s">
        <v>439</v>
      </c>
      <c r="G47" s="670"/>
      <c r="H47" s="273" t="s">
        <v>319</v>
      </c>
      <c r="I47" s="274" t="s">
        <v>320</v>
      </c>
    </row>
    <row r="48" spans="1:13" s="30" customFormat="1" ht="52.5" customHeight="1" thickBot="1" x14ac:dyDescent="0.3">
      <c r="A48" s="450" t="s">
        <v>187</v>
      </c>
      <c r="B48" s="43" t="s">
        <v>182</v>
      </c>
      <c r="C48" s="42" t="s">
        <v>86</v>
      </c>
      <c r="D48" s="431" t="s">
        <v>88</v>
      </c>
      <c r="E48" s="432"/>
      <c r="F48" s="431" t="s">
        <v>90</v>
      </c>
      <c r="G48" s="432"/>
      <c r="H48" s="42" t="s">
        <v>92</v>
      </c>
      <c r="I48" s="44" t="s">
        <v>93</v>
      </c>
    </row>
    <row r="49" spans="1:9" ht="120.75" customHeight="1" thickBot="1" x14ac:dyDescent="0.3">
      <c r="A49" s="451"/>
      <c r="B49" s="271">
        <v>8.3400000000000002E-2</v>
      </c>
      <c r="C49" s="36"/>
      <c r="D49" s="361"/>
      <c r="E49" s="362"/>
      <c r="F49" s="361"/>
      <c r="G49" s="362"/>
      <c r="H49" s="32"/>
      <c r="I49" s="34"/>
    </row>
    <row r="50" spans="1:9" ht="35.1" customHeight="1" thickBot="1" x14ac:dyDescent="0.3">
      <c r="A50" s="450" t="s">
        <v>188</v>
      </c>
      <c r="B50" s="41" t="s">
        <v>182</v>
      </c>
      <c r="C50" s="40" t="s">
        <v>86</v>
      </c>
      <c r="D50" s="431" t="s">
        <v>88</v>
      </c>
      <c r="E50" s="432"/>
      <c r="F50" s="431" t="s">
        <v>90</v>
      </c>
      <c r="G50" s="432"/>
      <c r="H50" s="42" t="s">
        <v>92</v>
      </c>
      <c r="I50" s="44" t="s">
        <v>93</v>
      </c>
    </row>
    <row r="51" spans="1:9" ht="120.75" customHeight="1" thickBot="1" x14ac:dyDescent="0.3">
      <c r="A51" s="451"/>
      <c r="B51" s="271">
        <v>8.3400000000000002E-2</v>
      </c>
      <c r="C51" s="36"/>
      <c r="D51" s="361"/>
      <c r="E51" s="456"/>
      <c r="F51" s="361"/>
      <c r="G51" s="362"/>
      <c r="H51" s="32"/>
      <c r="I51" s="34"/>
    </row>
    <row r="52" spans="1:9" ht="35.1" customHeight="1" thickBot="1" x14ac:dyDescent="0.3">
      <c r="A52" s="450" t="s">
        <v>189</v>
      </c>
      <c r="B52" s="41" t="s">
        <v>182</v>
      </c>
      <c r="C52" s="40" t="s">
        <v>86</v>
      </c>
      <c r="D52" s="431" t="s">
        <v>88</v>
      </c>
      <c r="E52" s="432"/>
      <c r="F52" s="431" t="s">
        <v>90</v>
      </c>
      <c r="G52" s="432"/>
      <c r="H52" s="42" t="s">
        <v>92</v>
      </c>
      <c r="I52" s="44" t="s">
        <v>93</v>
      </c>
    </row>
    <row r="53" spans="1:9" ht="120.75" customHeight="1" thickBot="1" x14ac:dyDescent="0.3">
      <c r="A53" s="451"/>
      <c r="B53" s="271">
        <v>8.3400000000000002E-2</v>
      </c>
      <c r="C53" s="36"/>
      <c r="D53" s="361"/>
      <c r="E53" s="456"/>
      <c r="F53" s="361"/>
      <c r="G53" s="362"/>
      <c r="H53" s="52"/>
      <c r="I53" s="34"/>
    </row>
    <row r="54" spans="1:9" ht="35.1" customHeight="1" thickBot="1" x14ac:dyDescent="0.3">
      <c r="A54" s="450" t="s">
        <v>190</v>
      </c>
      <c r="B54" s="41" t="s">
        <v>182</v>
      </c>
      <c r="C54" s="40" t="s">
        <v>86</v>
      </c>
      <c r="D54" s="431" t="s">
        <v>88</v>
      </c>
      <c r="E54" s="432"/>
      <c r="F54" s="431" t="s">
        <v>90</v>
      </c>
      <c r="G54" s="432"/>
      <c r="H54" s="42" t="s">
        <v>92</v>
      </c>
      <c r="I54" s="44" t="s">
        <v>93</v>
      </c>
    </row>
    <row r="55" spans="1:9" ht="120.75" customHeight="1" thickBot="1" x14ac:dyDescent="0.3">
      <c r="A55" s="451"/>
      <c r="B55" s="271">
        <v>8.3400000000000002E-2</v>
      </c>
      <c r="C55" s="36"/>
      <c r="D55" s="361"/>
      <c r="E55" s="362"/>
      <c r="F55" s="361"/>
      <c r="G55" s="362"/>
      <c r="H55" s="32"/>
      <c r="I55" s="32"/>
    </row>
    <row r="56" spans="1:9" ht="35.1" customHeight="1" thickBot="1" x14ac:dyDescent="0.3">
      <c r="A56" s="450" t="s">
        <v>191</v>
      </c>
      <c r="B56" s="41" t="s">
        <v>182</v>
      </c>
      <c r="C56" s="40" t="s">
        <v>86</v>
      </c>
      <c r="D56" s="431" t="s">
        <v>88</v>
      </c>
      <c r="E56" s="432"/>
      <c r="F56" s="431" t="s">
        <v>90</v>
      </c>
      <c r="G56" s="432"/>
      <c r="H56" s="42" t="s">
        <v>92</v>
      </c>
      <c r="I56" s="44" t="s">
        <v>93</v>
      </c>
    </row>
    <row r="57" spans="1:9" ht="120.75" customHeight="1" thickBot="1" x14ac:dyDescent="0.3">
      <c r="A57" s="451"/>
      <c r="B57" s="271">
        <v>8.3400000000000002E-2</v>
      </c>
      <c r="C57" s="36"/>
      <c r="D57" s="361"/>
      <c r="E57" s="362"/>
      <c r="F57" s="361"/>
      <c r="G57" s="362"/>
      <c r="H57" s="32"/>
      <c r="I57" s="34"/>
    </row>
    <row r="58" spans="1:9" ht="35.1" customHeight="1" thickBot="1" x14ac:dyDescent="0.3">
      <c r="A58" s="450" t="s">
        <v>192</v>
      </c>
      <c r="B58" s="41" t="s">
        <v>182</v>
      </c>
      <c r="C58" s="40" t="s">
        <v>86</v>
      </c>
      <c r="D58" s="431" t="s">
        <v>88</v>
      </c>
      <c r="E58" s="432"/>
      <c r="F58" s="431" t="s">
        <v>90</v>
      </c>
      <c r="G58" s="432"/>
      <c r="H58" s="42" t="s">
        <v>92</v>
      </c>
      <c r="I58" s="44" t="s">
        <v>93</v>
      </c>
    </row>
    <row r="59" spans="1:9" ht="120.75" customHeight="1" thickBot="1" x14ac:dyDescent="0.3">
      <c r="A59" s="451"/>
      <c r="B59" s="271">
        <v>8.3400000000000002E-2</v>
      </c>
      <c r="C59" s="36"/>
      <c r="D59" s="361"/>
      <c r="E59" s="362"/>
      <c r="F59" s="456"/>
      <c r="G59" s="456"/>
      <c r="H59" s="32"/>
      <c r="I59" s="32"/>
    </row>
    <row r="60" spans="1:9" ht="35.1" customHeight="1" thickBot="1" x14ac:dyDescent="0.3">
      <c r="A60" s="450" t="s">
        <v>193</v>
      </c>
      <c r="B60" s="42" t="s">
        <v>182</v>
      </c>
      <c r="C60" s="40" t="s">
        <v>86</v>
      </c>
      <c r="D60" s="431" t="s">
        <v>88</v>
      </c>
      <c r="E60" s="432"/>
      <c r="F60" s="431" t="s">
        <v>90</v>
      </c>
      <c r="G60" s="432"/>
      <c r="H60" s="42" t="s">
        <v>92</v>
      </c>
      <c r="I60" s="44" t="s">
        <v>93</v>
      </c>
    </row>
    <row r="61" spans="1:9" ht="120.75" customHeight="1" thickBot="1" x14ac:dyDescent="0.3">
      <c r="A61" s="451"/>
      <c r="B61" s="273">
        <v>8.3400000000000002E-2</v>
      </c>
      <c r="C61" s="36"/>
      <c r="D61" s="361"/>
      <c r="E61" s="362"/>
      <c r="F61" s="361"/>
      <c r="G61" s="362"/>
      <c r="H61" s="32"/>
      <c r="I61" s="32"/>
    </row>
    <row r="62" spans="1:9" x14ac:dyDescent="0.25">
      <c r="B62" s="188">
        <f>+B47+B43+B41+B45+B49+B51+B53+B55+B57+B59+B61</f>
        <v>0.91740000000000022</v>
      </c>
    </row>
    <row r="64" spans="1:9" s="29" customFormat="1" ht="30" customHeight="1" x14ac:dyDescent="0.25">
      <c r="A64" s="1"/>
      <c r="B64" s="1"/>
      <c r="C64" s="1"/>
      <c r="D64" s="1"/>
      <c r="E64" s="1"/>
      <c r="F64" s="1"/>
      <c r="G64" s="1"/>
      <c r="H64" s="1"/>
      <c r="I64" s="1"/>
    </row>
    <row r="65" spans="1:9" ht="34.5" customHeight="1" x14ac:dyDescent="0.25">
      <c r="A65" s="378" t="s">
        <v>56</v>
      </c>
      <c r="B65" s="378"/>
      <c r="C65" s="378"/>
      <c r="D65" s="378"/>
      <c r="E65" s="378"/>
      <c r="F65" s="378"/>
      <c r="G65" s="378"/>
      <c r="H65" s="378"/>
      <c r="I65" s="378"/>
    </row>
    <row r="66" spans="1:9" ht="67.5" customHeight="1" x14ac:dyDescent="0.25">
      <c r="A66" s="45" t="s">
        <v>57</v>
      </c>
      <c r="B66" s="483" t="s">
        <v>388</v>
      </c>
      <c r="C66" s="484"/>
      <c r="D66" s="483" t="s">
        <v>389</v>
      </c>
      <c r="E66" s="484"/>
      <c r="F66" s="483"/>
      <c r="G66" s="484"/>
      <c r="H66" s="471"/>
      <c r="I66" s="472"/>
    </row>
    <row r="67" spans="1:9" ht="45.75" customHeight="1" x14ac:dyDescent="0.25">
      <c r="A67" s="45" t="s">
        <v>194</v>
      </c>
      <c r="B67" s="357">
        <v>16.664999999999999</v>
      </c>
      <c r="C67" s="358"/>
      <c r="D67" s="357">
        <v>16.664999999999999</v>
      </c>
      <c r="E67" s="358"/>
      <c r="F67" s="357"/>
      <c r="G67" s="358"/>
      <c r="H67" s="357"/>
      <c r="I67" s="358"/>
    </row>
    <row r="68" spans="1:9" ht="30" customHeight="1" x14ac:dyDescent="0.25">
      <c r="A68" s="359" t="s">
        <v>156</v>
      </c>
      <c r="B68" s="96" t="s">
        <v>84</v>
      </c>
      <c r="C68" s="96" t="s">
        <v>86</v>
      </c>
      <c r="D68" s="96" t="s">
        <v>84</v>
      </c>
      <c r="E68" s="96" t="s">
        <v>86</v>
      </c>
      <c r="F68" s="96" t="s">
        <v>84</v>
      </c>
      <c r="G68" s="96" t="s">
        <v>86</v>
      </c>
      <c r="H68" s="96" t="s">
        <v>84</v>
      </c>
      <c r="I68" s="96" t="s">
        <v>86</v>
      </c>
    </row>
    <row r="69" spans="1:9" ht="30" customHeight="1" x14ac:dyDescent="0.25">
      <c r="A69" s="360"/>
      <c r="B69" s="255">
        <v>0.05</v>
      </c>
      <c r="C69" s="256">
        <v>0.05</v>
      </c>
      <c r="D69" s="255">
        <v>0.03</v>
      </c>
      <c r="E69" s="256">
        <v>0.03</v>
      </c>
      <c r="F69" s="53"/>
      <c r="G69" s="256"/>
      <c r="H69" s="53">
        <v>0</v>
      </c>
      <c r="I69" s="256"/>
    </row>
    <row r="70" spans="1:9" ht="124.9" customHeight="1" x14ac:dyDescent="0.25">
      <c r="A70" s="45" t="s">
        <v>195</v>
      </c>
      <c r="B70" s="381" t="s">
        <v>331</v>
      </c>
      <c r="C70" s="382"/>
      <c r="D70" s="381" t="s">
        <v>332</v>
      </c>
      <c r="E70" s="382"/>
      <c r="F70" s="385"/>
      <c r="G70" s="474"/>
      <c r="H70" s="385"/>
      <c r="I70" s="386"/>
    </row>
    <row r="71" spans="1:9" ht="124.9" customHeight="1" x14ac:dyDescent="0.25">
      <c r="A71" s="45" t="s">
        <v>196</v>
      </c>
      <c r="B71" s="381" t="s">
        <v>333</v>
      </c>
      <c r="C71" s="382"/>
      <c r="D71" s="381" t="s">
        <v>334</v>
      </c>
      <c r="E71" s="382"/>
      <c r="F71" s="429"/>
      <c r="G71" s="430"/>
      <c r="H71" s="429"/>
      <c r="I71" s="430"/>
    </row>
    <row r="72" spans="1:9" ht="30.75" customHeight="1" x14ac:dyDescent="0.25">
      <c r="A72" s="359" t="s">
        <v>157</v>
      </c>
      <c r="B72" s="96" t="s">
        <v>84</v>
      </c>
      <c r="C72" s="96" t="s">
        <v>86</v>
      </c>
      <c r="D72" s="96" t="s">
        <v>84</v>
      </c>
      <c r="E72" s="96" t="s">
        <v>86</v>
      </c>
      <c r="F72" s="96" t="s">
        <v>84</v>
      </c>
      <c r="G72" s="96" t="s">
        <v>86</v>
      </c>
      <c r="H72" s="96" t="s">
        <v>84</v>
      </c>
      <c r="I72" s="96" t="s">
        <v>86</v>
      </c>
    </row>
    <row r="73" spans="1:9" ht="30.75" customHeight="1" x14ac:dyDescent="0.25">
      <c r="A73" s="360"/>
      <c r="B73" s="255">
        <v>0.03</v>
      </c>
      <c r="C73" s="255">
        <v>0.03</v>
      </c>
      <c r="D73" s="255">
        <v>0.05</v>
      </c>
      <c r="E73" s="255">
        <v>0.05</v>
      </c>
      <c r="F73" s="53"/>
      <c r="G73" s="47"/>
      <c r="H73" s="53"/>
      <c r="I73" s="47"/>
    </row>
    <row r="74" spans="1:9" ht="244.5" customHeight="1" x14ac:dyDescent="0.25">
      <c r="A74" s="45" t="s">
        <v>195</v>
      </c>
      <c r="B74" s="381" t="s">
        <v>335</v>
      </c>
      <c r="C74" s="382"/>
      <c r="D74" s="485" t="s">
        <v>336</v>
      </c>
      <c r="E74" s="486"/>
      <c r="F74" s="385"/>
      <c r="G74" s="474"/>
      <c r="H74" s="425"/>
      <c r="I74" s="426"/>
    </row>
    <row r="75" spans="1:9" ht="79.150000000000006" customHeight="1" x14ac:dyDescent="0.25">
      <c r="A75" s="45" t="s">
        <v>196</v>
      </c>
      <c r="B75" s="381" t="s">
        <v>337</v>
      </c>
      <c r="C75" s="382"/>
      <c r="D75" s="381" t="s">
        <v>338</v>
      </c>
      <c r="E75" s="382"/>
      <c r="F75" s="429"/>
      <c r="G75" s="430"/>
      <c r="H75" s="429"/>
      <c r="I75" s="430"/>
    </row>
    <row r="76" spans="1:9" ht="30.75" customHeight="1" x14ac:dyDescent="0.25">
      <c r="A76" s="359" t="s">
        <v>158</v>
      </c>
      <c r="B76" s="96" t="s">
        <v>84</v>
      </c>
      <c r="C76" s="96" t="s">
        <v>86</v>
      </c>
      <c r="D76" s="96" t="s">
        <v>84</v>
      </c>
      <c r="E76" s="96" t="s">
        <v>86</v>
      </c>
      <c r="F76" s="96" t="s">
        <v>84</v>
      </c>
      <c r="G76" s="96" t="s">
        <v>86</v>
      </c>
      <c r="H76" s="96" t="s">
        <v>84</v>
      </c>
      <c r="I76" s="96" t="s">
        <v>86</v>
      </c>
    </row>
    <row r="77" spans="1:9" ht="30.75" customHeight="1" x14ac:dyDescent="0.25">
      <c r="A77" s="360"/>
      <c r="B77" s="255">
        <v>0.05</v>
      </c>
      <c r="C77" s="256">
        <v>0.05</v>
      </c>
      <c r="D77" s="255">
        <v>0.09</v>
      </c>
      <c r="E77" s="256">
        <v>0.09</v>
      </c>
      <c r="F77" s="255"/>
      <c r="G77" s="47"/>
      <c r="H77" s="255">
        <v>0.1</v>
      </c>
      <c r="I77" s="47"/>
    </row>
    <row r="78" spans="1:9" ht="206.25" customHeight="1" x14ac:dyDescent="0.25">
      <c r="A78" s="45" t="s">
        <v>195</v>
      </c>
      <c r="B78" s="487" t="s">
        <v>339</v>
      </c>
      <c r="C78" s="488"/>
      <c r="D78" s="383" t="s">
        <v>340</v>
      </c>
      <c r="E78" s="384"/>
      <c r="F78" s="385"/>
      <c r="G78" s="474"/>
      <c r="H78" s="429"/>
      <c r="I78" s="430"/>
    </row>
    <row r="79" spans="1:9" ht="255.75" customHeight="1" x14ac:dyDescent="0.25">
      <c r="A79" s="45" t="s">
        <v>196</v>
      </c>
      <c r="B79" s="381" t="s">
        <v>341</v>
      </c>
      <c r="C79" s="382"/>
      <c r="D79" s="381" t="s">
        <v>342</v>
      </c>
      <c r="E79" s="382"/>
      <c r="F79" s="429"/>
      <c r="G79" s="430"/>
      <c r="H79" s="429"/>
      <c r="I79" s="430"/>
    </row>
    <row r="80" spans="1:9" ht="30.75" customHeight="1" x14ac:dyDescent="0.25">
      <c r="A80" s="359" t="s">
        <v>159</v>
      </c>
      <c r="B80" s="96" t="s">
        <v>84</v>
      </c>
      <c r="C80" s="96" t="s">
        <v>86</v>
      </c>
      <c r="D80" s="96" t="s">
        <v>84</v>
      </c>
      <c r="E80" s="96" t="s">
        <v>86</v>
      </c>
      <c r="F80" s="96" t="s">
        <v>84</v>
      </c>
      <c r="G80" s="96" t="s">
        <v>86</v>
      </c>
      <c r="H80" s="96" t="s">
        <v>84</v>
      </c>
      <c r="I80" s="96" t="s">
        <v>86</v>
      </c>
    </row>
    <row r="81" spans="1:9" ht="30.75" customHeight="1" x14ac:dyDescent="0.25">
      <c r="A81" s="360"/>
      <c r="B81" s="256">
        <v>0.1</v>
      </c>
      <c r="C81" s="256">
        <v>0.1</v>
      </c>
      <c r="D81" s="256">
        <v>0.09</v>
      </c>
      <c r="E81" s="256">
        <v>0.09</v>
      </c>
      <c r="F81" s="257"/>
      <c r="G81" s="47"/>
      <c r="H81" s="257"/>
      <c r="I81" s="47"/>
    </row>
    <row r="82" spans="1:9" ht="253.9" customHeight="1" x14ac:dyDescent="0.25">
      <c r="A82" s="45" t="s">
        <v>195</v>
      </c>
      <c r="B82" s="459" t="s">
        <v>403</v>
      </c>
      <c r="C82" s="460"/>
      <c r="D82" s="459" t="s">
        <v>405</v>
      </c>
      <c r="E82" s="460"/>
      <c r="F82" s="489"/>
      <c r="G82" s="490"/>
      <c r="H82" s="370"/>
      <c r="I82" s="371"/>
    </row>
    <row r="83" spans="1:9" ht="81" customHeight="1" x14ac:dyDescent="0.25">
      <c r="A83" s="45" t="s">
        <v>196</v>
      </c>
      <c r="B83" s="365" t="s">
        <v>404</v>
      </c>
      <c r="C83" s="366"/>
      <c r="D83" s="365" t="s">
        <v>406</v>
      </c>
      <c r="E83" s="366"/>
      <c r="F83" s="370"/>
      <c r="G83" s="371"/>
      <c r="H83" s="370"/>
      <c r="I83" s="371"/>
    </row>
    <row r="84" spans="1:9" ht="30" customHeight="1" x14ac:dyDescent="0.25">
      <c r="A84" s="359" t="s">
        <v>161</v>
      </c>
      <c r="B84" s="96" t="s">
        <v>84</v>
      </c>
      <c r="C84" s="96" t="s">
        <v>86</v>
      </c>
      <c r="D84" s="96" t="s">
        <v>84</v>
      </c>
      <c r="E84" s="96" t="s">
        <v>86</v>
      </c>
      <c r="F84" s="96" t="s">
        <v>84</v>
      </c>
      <c r="G84" s="96" t="s">
        <v>86</v>
      </c>
      <c r="H84" s="96" t="s">
        <v>84</v>
      </c>
      <c r="I84" s="96" t="s">
        <v>86</v>
      </c>
    </row>
    <row r="85" spans="1:9" ht="30" customHeight="1" x14ac:dyDescent="0.25">
      <c r="A85" s="360"/>
      <c r="B85" s="255">
        <v>0.1</v>
      </c>
      <c r="C85" s="256">
        <v>0.1</v>
      </c>
      <c r="D85" s="255">
        <v>0.09</v>
      </c>
      <c r="E85" s="256">
        <v>0.09</v>
      </c>
      <c r="F85" s="257"/>
      <c r="G85" s="47"/>
      <c r="H85" s="257"/>
      <c r="I85" s="47"/>
    </row>
    <row r="86" spans="1:9" ht="408.6" customHeight="1" x14ac:dyDescent="0.25">
      <c r="A86" s="45" t="s">
        <v>195</v>
      </c>
      <c r="B86" s="491" t="s">
        <v>428</v>
      </c>
      <c r="C86" s="492"/>
      <c r="D86" s="372" t="s">
        <v>426</v>
      </c>
      <c r="E86" s="373"/>
      <c r="F86" s="363"/>
      <c r="G86" s="364"/>
      <c r="H86" s="373"/>
      <c r="I86" s="373"/>
    </row>
    <row r="87" spans="1:9" ht="80.25" customHeight="1" x14ac:dyDescent="0.25">
      <c r="A87" s="45" t="s">
        <v>196</v>
      </c>
      <c r="B87" s="365" t="s">
        <v>437</v>
      </c>
      <c r="C87" s="366"/>
      <c r="D87" s="365" t="s">
        <v>438</v>
      </c>
      <c r="E87" s="366"/>
      <c r="F87" s="363"/>
      <c r="G87" s="364"/>
      <c r="H87" s="363"/>
      <c r="I87" s="364"/>
    </row>
    <row r="88" spans="1:9" ht="29.25" customHeight="1" x14ac:dyDescent="0.25">
      <c r="A88" s="359" t="s">
        <v>162</v>
      </c>
      <c r="B88" s="96" t="s">
        <v>84</v>
      </c>
      <c r="C88" s="96" t="s">
        <v>86</v>
      </c>
      <c r="D88" s="96" t="s">
        <v>84</v>
      </c>
      <c r="E88" s="96" t="s">
        <v>86</v>
      </c>
      <c r="F88" s="96" t="s">
        <v>84</v>
      </c>
      <c r="G88" s="96" t="s">
        <v>86</v>
      </c>
      <c r="H88" s="96" t="s">
        <v>84</v>
      </c>
      <c r="I88" s="96" t="s">
        <v>86</v>
      </c>
    </row>
    <row r="89" spans="1:9" ht="29.25" customHeight="1" x14ac:dyDescent="0.25">
      <c r="A89" s="360"/>
      <c r="B89" s="257">
        <v>0.1</v>
      </c>
      <c r="C89" s="48"/>
      <c r="D89" s="257">
        <v>0.09</v>
      </c>
      <c r="E89" s="48"/>
      <c r="F89" s="255"/>
      <c r="G89" s="47"/>
      <c r="H89" s="255">
        <v>0.3</v>
      </c>
      <c r="I89" s="47"/>
    </row>
    <row r="90" spans="1:9" ht="80.25" customHeight="1" x14ac:dyDescent="0.25">
      <c r="A90" s="45" t="s">
        <v>195</v>
      </c>
      <c r="B90" s="367"/>
      <c r="C90" s="367"/>
      <c r="D90" s="367"/>
      <c r="E90" s="367"/>
      <c r="F90" s="368"/>
      <c r="G90" s="369"/>
      <c r="H90" s="367"/>
      <c r="I90" s="367"/>
    </row>
    <row r="91" spans="1:9" ht="80.25" customHeight="1" x14ac:dyDescent="0.25">
      <c r="A91" s="45" t="s">
        <v>196</v>
      </c>
      <c r="B91" s="363"/>
      <c r="C91" s="364"/>
      <c r="D91" s="363"/>
      <c r="E91" s="364"/>
      <c r="F91" s="363"/>
      <c r="G91" s="364"/>
      <c r="H91" s="363"/>
      <c r="I91" s="364"/>
    </row>
    <row r="92" spans="1:9" ht="24.95" customHeight="1" x14ac:dyDescent="0.25">
      <c r="A92" s="359" t="s">
        <v>163</v>
      </c>
      <c r="B92" s="96" t="s">
        <v>84</v>
      </c>
      <c r="C92" s="96" t="s">
        <v>86</v>
      </c>
      <c r="D92" s="96" t="s">
        <v>84</v>
      </c>
      <c r="E92" s="96" t="s">
        <v>86</v>
      </c>
      <c r="F92" s="96" t="s">
        <v>84</v>
      </c>
      <c r="G92" s="96" t="s">
        <v>86</v>
      </c>
      <c r="H92" s="96" t="s">
        <v>84</v>
      </c>
      <c r="I92" s="96" t="s">
        <v>86</v>
      </c>
    </row>
    <row r="93" spans="1:9" ht="24.95" customHeight="1" x14ac:dyDescent="0.25">
      <c r="A93" s="360"/>
      <c r="B93" s="257">
        <v>0.1</v>
      </c>
      <c r="C93" s="48"/>
      <c r="D93" s="257">
        <v>0.09</v>
      </c>
      <c r="E93" s="48"/>
      <c r="F93" s="257"/>
      <c r="G93" s="47"/>
      <c r="H93" s="257"/>
      <c r="I93" s="47"/>
    </row>
    <row r="94" spans="1:9" ht="80.25" customHeight="1" x14ac:dyDescent="0.25">
      <c r="A94" s="45" t="s">
        <v>195</v>
      </c>
      <c r="B94" s="367"/>
      <c r="C94" s="367"/>
      <c r="D94" s="367"/>
      <c r="E94" s="367"/>
      <c r="F94" s="368"/>
      <c r="G94" s="369"/>
      <c r="H94" s="367"/>
      <c r="I94" s="367"/>
    </row>
    <row r="95" spans="1:9" ht="80.25" customHeight="1" x14ac:dyDescent="0.25">
      <c r="A95" s="45" t="s">
        <v>196</v>
      </c>
      <c r="B95" s="363"/>
      <c r="C95" s="364"/>
      <c r="D95" s="363"/>
      <c r="E95" s="364"/>
      <c r="F95" s="363"/>
      <c r="G95" s="364"/>
      <c r="H95" s="363"/>
      <c r="I95" s="364"/>
    </row>
    <row r="96" spans="1:9" ht="24.95" customHeight="1" x14ac:dyDescent="0.25">
      <c r="A96" s="359" t="s">
        <v>164</v>
      </c>
      <c r="B96" s="96" t="s">
        <v>84</v>
      </c>
      <c r="C96" s="96" t="s">
        <v>86</v>
      </c>
      <c r="D96" s="96" t="s">
        <v>84</v>
      </c>
      <c r="E96" s="96" t="s">
        <v>86</v>
      </c>
      <c r="F96" s="96" t="s">
        <v>84</v>
      </c>
      <c r="G96" s="96" t="s">
        <v>86</v>
      </c>
      <c r="H96" s="96" t="s">
        <v>84</v>
      </c>
      <c r="I96" s="96" t="s">
        <v>86</v>
      </c>
    </row>
    <row r="97" spans="1:9" ht="24.95" customHeight="1" x14ac:dyDescent="0.25">
      <c r="A97" s="360"/>
      <c r="B97" s="257">
        <v>0.1</v>
      </c>
      <c r="C97" s="48"/>
      <c r="D97" s="257">
        <v>0.09</v>
      </c>
      <c r="E97" s="48"/>
      <c r="F97" s="257"/>
      <c r="G97" s="47"/>
      <c r="H97" s="257"/>
      <c r="I97" s="47"/>
    </row>
    <row r="98" spans="1:9" ht="80.25" customHeight="1" x14ac:dyDescent="0.25">
      <c r="A98" s="45" t="s">
        <v>195</v>
      </c>
      <c r="B98" s="367"/>
      <c r="C98" s="367"/>
      <c r="D98" s="367"/>
      <c r="E98" s="367"/>
      <c r="F98" s="367"/>
      <c r="G98" s="367"/>
      <c r="H98" s="367"/>
      <c r="I98" s="367"/>
    </row>
    <row r="99" spans="1:9" ht="80.25" customHeight="1" x14ac:dyDescent="0.25">
      <c r="A99" s="45" t="s">
        <v>196</v>
      </c>
      <c r="B99" s="363"/>
      <c r="C99" s="364"/>
      <c r="D99" s="363"/>
      <c r="E99" s="364"/>
      <c r="F99" s="363"/>
      <c r="G99" s="364"/>
      <c r="H99" s="363"/>
      <c r="I99" s="364"/>
    </row>
    <row r="100" spans="1:9" ht="24.95" customHeight="1" x14ac:dyDescent="0.25">
      <c r="A100" s="359" t="s">
        <v>166</v>
      </c>
      <c r="B100" s="96" t="s">
        <v>84</v>
      </c>
      <c r="C100" s="96" t="s">
        <v>86</v>
      </c>
      <c r="D100" s="96" t="s">
        <v>84</v>
      </c>
      <c r="E100" s="96" t="s">
        <v>86</v>
      </c>
      <c r="F100" s="96" t="s">
        <v>84</v>
      </c>
      <c r="G100" s="96" t="s">
        <v>86</v>
      </c>
      <c r="H100" s="96" t="s">
        <v>84</v>
      </c>
      <c r="I100" s="96" t="s">
        <v>86</v>
      </c>
    </row>
    <row r="101" spans="1:9" ht="24.95" customHeight="1" x14ac:dyDescent="0.25">
      <c r="A101" s="360"/>
      <c r="B101" s="257">
        <v>0.1</v>
      </c>
      <c r="C101" s="48"/>
      <c r="D101" s="257">
        <v>0.09</v>
      </c>
      <c r="E101" s="48"/>
      <c r="F101" s="255"/>
      <c r="G101" s="47"/>
      <c r="H101" s="255">
        <v>0.3</v>
      </c>
      <c r="I101" s="47"/>
    </row>
    <row r="102" spans="1:9" ht="80.25" customHeight="1" x14ac:dyDescent="0.25">
      <c r="A102" s="45" t="s">
        <v>195</v>
      </c>
      <c r="B102" s="367"/>
      <c r="C102" s="367"/>
      <c r="D102" s="367"/>
      <c r="E102" s="367"/>
      <c r="F102" s="367"/>
      <c r="G102" s="367"/>
      <c r="H102" s="367"/>
      <c r="I102" s="367"/>
    </row>
    <row r="103" spans="1:9" ht="80.25" customHeight="1" x14ac:dyDescent="0.25">
      <c r="A103" s="45" t="s">
        <v>196</v>
      </c>
      <c r="B103" s="363"/>
      <c r="C103" s="364"/>
      <c r="D103" s="363"/>
      <c r="E103" s="364"/>
      <c r="F103" s="363"/>
      <c r="G103" s="364"/>
      <c r="H103" s="363"/>
      <c r="I103" s="364"/>
    </row>
    <row r="104" spans="1:9" ht="24.95" customHeight="1" x14ac:dyDescent="0.25">
      <c r="A104" s="359" t="s">
        <v>167</v>
      </c>
      <c r="B104" s="96" t="s">
        <v>84</v>
      </c>
      <c r="C104" s="96" t="s">
        <v>86</v>
      </c>
      <c r="D104" s="96" t="s">
        <v>84</v>
      </c>
      <c r="E104" s="96" t="s">
        <v>86</v>
      </c>
      <c r="F104" s="96" t="s">
        <v>84</v>
      </c>
      <c r="G104" s="96" t="s">
        <v>86</v>
      </c>
      <c r="H104" s="96" t="s">
        <v>84</v>
      </c>
      <c r="I104" s="96" t="s">
        <v>86</v>
      </c>
    </row>
    <row r="105" spans="1:9" ht="24.95" customHeight="1" x14ac:dyDescent="0.25">
      <c r="A105" s="360"/>
      <c r="B105" s="257">
        <v>0.1</v>
      </c>
      <c r="C105" s="48"/>
      <c r="D105" s="257">
        <v>0.09</v>
      </c>
      <c r="E105" s="48"/>
      <c r="F105" s="257"/>
      <c r="G105" s="47"/>
      <c r="H105" s="257"/>
      <c r="I105" s="47"/>
    </row>
    <row r="106" spans="1:9" ht="80.25" customHeight="1" x14ac:dyDescent="0.25">
      <c r="A106" s="45" t="s">
        <v>195</v>
      </c>
      <c r="B106" s="367"/>
      <c r="C106" s="367"/>
      <c r="D106" s="367"/>
      <c r="E106" s="367"/>
      <c r="F106" s="367"/>
      <c r="G106" s="367"/>
      <c r="H106" s="367"/>
      <c r="I106" s="367"/>
    </row>
    <row r="107" spans="1:9" ht="80.25" customHeight="1" x14ac:dyDescent="0.25">
      <c r="A107" s="45" t="s">
        <v>196</v>
      </c>
      <c r="B107" s="363"/>
      <c r="C107" s="364"/>
      <c r="D107" s="363"/>
      <c r="E107" s="364"/>
      <c r="F107" s="363"/>
      <c r="G107" s="364"/>
      <c r="H107" s="363"/>
      <c r="I107" s="364"/>
    </row>
    <row r="108" spans="1:9" ht="24.95" customHeight="1" x14ac:dyDescent="0.25">
      <c r="A108" s="359" t="s">
        <v>168</v>
      </c>
      <c r="B108" s="96" t="s">
        <v>84</v>
      </c>
      <c r="C108" s="96" t="s">
        <v>86</v>
      </c>
      <c r="D108" s="96" t="s">
        <v>84</v>
      </c>
      <c r="E108" s="96" t="s">
        <v>86</v>
      </c>
      <c r="F108" s="96" t="s">
        <v>84</v>
      </c>
      <c r="G108" s="96" t="s">
        <v>86</v>
      </c>
      <c r="H108" s="96" t="s">
        <v>84</v>
      </c>
      <c r="I108" s="96" t="s">
        <v>86</v>
      </c>
    </row>
    <row r="109" spans="1:9" ht="24.95" customHeight="1" x14ac:dyDescent="0.25">
      <c r="A109" s="360"/>
      <c r="B109" s="257">
        <v>0.1</v>
      </c>
      <c r="C109" s="48"/>
      <c r="D109" s="257">
        <v>0.09</v>
      </c>
      <c r="E109" s="48"/>
      <c r="F109" s="257"/>
      <c r="G109" s="47"/>
      <c r="H109" s="258"/>
      <c r="I109" s="47"/>
    </row>
    <row r="110" spans="1:9" ht="80.25" customHeight="1" x14ac:dyDescent="0.25">
      <c r="A110" s="45" t="s">
        <v>195</v>
      </c>
      <c r="B110" s="367"/>
      <c r="C110" s="367"/>
      <c r="D110" s="367"/>
      <c r="E110" s="367"/>
      <c r="F110" s="367"/>
      <c r="G110" s="367"/>
      <c r="H110" s="367"/>
      <c r="I110" s="367"/>
    </row>
    <row r="111" spans="1:9" ht="80.25" customHeight="1" x14ac:dyDescent="0.25">
      <c r="A111" s="45" t="s">
        <v>196</v>
      </c>
      <c r="B111" s="363"/>
      <c r="C111" s="364"/>
      <c r="D111" s="363"/>
      <c r="E111" s="364"/>
      <c r="F111" s="363"/>
      <c r="G111" s="364"/>
      <c r="H111" s="363"/>
      <c r="I111" s="364"/>
    </row>
    <row r="112" spans="1:9" ht="24.95" customHeight="1" x14ac:dyDescent="0.25">
      <c r="A112" s="359" t="s">
        <v>169</v>
      </c>
      <c r="B112" s="96" t="s">
        <v>84</v>
      </c>
      <c r="C112" s="96" t="s">
        <v>86</v>
      </c>
      <c r="D112" s="96" t="s">
        <v>84</v>
      </c>
      <c r="E112" s="96" t="s">
        <v>86</v>
      </c>
      <c r="F112" s="96" t="s">
        <v>84</v>
      </c>
      <c r="G112" s="96" t="s">
        <v>86</v>
      </c>
      <c r="H112" s="96" t="s">
        <v>84</v>
      </c>
      <c r="I112" s="96" t="s">
        <v>86</v>
      </c>
    </row>
    <row r="113" spans="1:9" ht="24.95" customHeight="1" x14ac:dyDescent="0.25">
      <c r="A113" s="360"/>
      <c r="B113" s="257">
        <v>0.1</v>
      </c>
      <c r="C113" s="48"/>
      <c r="D113" s="257">
        <v>0.09</v>
      </c>
      <c r="E113" s="48"/>
      <c r="F113" s="257"/>
      <c r="G113" s="47"/>
      <c r="H113" s="257">
        <v>0.3</v>
      </c>
      <c r="I113" s="47"/>
    </row>
    <row r="114" spans="1:9" ht="80.25" customHeight="1" x14ac:dyDescent="0.25">
      <c r="A114" s="45" t="s">
        <v>195</v>
      </c>
      <c r="B114" s="461"/>
      <c r="C114" s="461"/>
      <c r="D114" s="461"/>
      <c r="E114" s="461"/>
      <c r="F114" s="461"/>
      <c r="G114" s="461"/>
      <c r="H114" s="461"/>
      <c r="I114" s="461"/>
    </row>
    <row r="115" spans="1:9" ht="80.25" customHeight="1" x14ac:dyDescent="0.25">
      <c r="A115" s="45" t="s">
        <v>196</v>
      </c>
      <c r="B115" s="363"/>
      <c r="C115" s="364"/>
      <c r="D115" s="363"/>
      <c r="E115" s="364"/>
      <c r="F115" s="363"/>
      <c r="G115" s="364"/>
      <c r="H115" s="363"/>
      <c r="I115" s="364"/>
    </row>
    <row r="116" spans="1:9" ht="16.5" x14ac:dyDescent="0.25">
      <c r="A116" s="46" t="s">
        <v>197</v>
      </c>
      <c r="B116" s="49">
        <f t="shared" ref="B116:I116" si="1">(B69+B73+B77+B81+B85+B89+B93+B97+B101+B105+B109+B113)</f>
        <v>1.03</v>
      </c>
      <c r="C116" s="49">
        <f t="shared" si="1"/>
        <v>0.33</v>
      </c>
      <c r="D116" s="49">
        <f t="shared" si="1"/>
        <v>0.97999999999999976</v>
      </c>
      <c r="E116" s="49">
        <f t="shared" si="1"/>
        <v>0.35</v>
      </c>
      <c r="F116" s="49">
        <f t="shared" si="1"/>
        <v>0</v>
      </c>
      <c r="G116" s="49">
        <f t="shared" si="1"/>
        <v>0</v>
      </c>
      <c r="H116" s="49">
        <f t="shared" si="1"/>
        <v>1</v>
      </c>
      <c r="I116" s="49">
        <f t="shared" si="1"/>
        <v>0</v>
      </c>
    </row>
    <row r="121" spans="1:9" ht="37.5" customHeight="1" x14ac:dyDescent="0.25"/>
    <row r="122" spans="1:9" ht="19.5" customHeight="1" x14ac:dyDescent="0.25"/>
    <row r="123" spans="1:9" ht="19.5" customHeight="1" x14ac:dyDescent="0.25"/>
    <row r="124" spans="1:9" ht="34.5" customHeight="1" x14ac:dyDescent="0.25"/>
    <row r="125" spans="1:9" ht="15" customHeight="1" x14ac:dyDescent="0.25"/>
    <row r="126" spans="1:9" ht="15.75" customHeight="1" x14ac:dyDescent="0.25"/>
  </sheetData>
  <mergeCells count="211">
    <mergeCell ref="A112:A113"/>
    <mergeCell ref="B114:C114"/>
    <mergeCell ref="D114:E114"/>
    <mergeCell ref="F114:G114"/>
    <mergeCell ref="H114:I114"/>
    <mergeCell ref="B115:C115"/>
    <mergeCell ref="D115:E115"/>
    <mergeCell ref="F115:G115"/>
    <mergeCell ref="H115:I115"/>
    <mergeCell ref="A108:A109"/>
    <mergeCell ref="B110:C110"/>
    <mergeCell ref="D110:E110"/>
    <mergeCell ref="F110:G110"/>
    <mergeCell ref="H110:I110"/>
    <mergeCell ref="B111:C111"/>
    <mergeCell ref="D111:E111"/>
    <mergeCell ref="F111:G111"/>
    <mergeCell ref="H111:I111"/>
    <mergeCell ref="A104:A105"/>
    <mergeCell ref="B106:C106"/>
    <mergeCell ref="D106:E106"/>
    <mergeCell ref="F106:G106"/>
    <mergeCell ref="H106:I106"/>
    <mergeCell ref="B107:C107"/>
    <mergeCell ref="D107:E107"/>
    <mergeCell ref="F107:G107"/>
    <mergeCell ref="H107:I107"/>
    <mergeCell ref="A100:A101"/>
    <mergeCell ref="B102:C102"/>
    <mergeCell ref="D102:E102"/>
    <mergeCell ref="F102:G102"/>
    <mergeCell ref="H102:I102"/>
    <mergeCell ref="B103:C103"/>
    <mergeCell ref="D103:E103"/>
    <mergeCell ref="F103:G103"/>
    <mergeCell ref="H103:I103"/>
    <mergeCell ref="A96:A97"/>
    <mergeCell ref="B98:C98"/>
    <mergeCell ref="D98:E98"/>
    <mergeCell ref="F98:G98"/>
    <mergeCell ref="H98:I98"/>
    <mergeCell ref="B99:C99"/>
    <mergeCell ref="D99:E99"/>
    <mergeCell ref="F99:G99"/>
    <mergeCell ref="H99:I99"/>
    <mergeCell ref="A92:A93"/>
    <mergeCell ref="B94:C94"/>
    <mergeCell ref="D94:E94"/>
    <mergeCell ref="F94:G94"/>
    <mergeCell ref="H94:I94"/>
    <mergeCell ref="B95:C95"/>
    <mergeCell ref="D95:E95"/>
    <mergeCell ref="F95:G95"/>
    <mergeCell ref="H95:I95"/>
    <mergeCell ref="A88:A89"/>
    <mergeCell ref="B90:C90"/>
    <mergeCell ref="D90:E90"/>
    <mergeCell ref="F90:G90"/>
    <mergeCell ref="H90:I90"/>
    <mergeCell ref="B91:C91"/>
    <mergeCell ref="D91:E91"/>
    <mergeCell ref="F91:G91"/>
    <mergeCell ref="H91:I91"/>
    <mergeCell ref="A84:A85"/>
    <mergeCell ref="B86:C86"/>
    <mergeCell ref="D86:E86"/>
    <mergeCell ref="F86:G86"/>
    <mergeCell ref="H86:I86"/>
    <mergeCell ref="B87:C87"/>
    <mergeCell ref="D87:E87"/>
    <mergeCell ref="F87:G87"/>
    <mergeCell ref="H87:I87"/>
    <mergeCell ref="A80:A81"/>
    <mergeCell ref="B82:C82"/>
    <mergeCell ref="D82:E82"/>
    <mergeCell ref="F82:G82"/>
    <mergeCell ref="H82:I82"/>
    <mergeCell ref="B83:C83"/>
    <mergeCell ref="D83:E83"/>
    <mergeCell ref="F83:G83"/>
    <mergeCell ref="H83:I83"/>
    <mergeCell ref="A76:A77"/>
    <mergeCell ref="B78:C78"/>
    <mergeCell ref="D78:E78"/>
    <mergeCell ref="F78:G78"/>
    <mergeCell ref="H78:I78"/>
    <mergeCell ref="B79:C79"/>
    <mergeCell ref="D79:E79"/>
    <mergeCell ref="F79:G79"/>
    <mergeCell ref="H79:I79"/>
    <mergeCell ref="A72:A73"/>
    <mergeCell ref="B74:C74"/>
    <mergeCell ref="D74:E74"/>
    <mergeCell ref="F74:G74"/>
    <mergeCell ref="H74:I74"/>
    <mergeCell ref="B75:C75"/>
    <mergeCell ref="D75:E75"/>
    <mergeCell ref="F75:G75"/>
    <mergeCell ref="H75:I75"/>
    <mergeCell ref="A68:A69"/>
    <mergeCell ref="B70:C70"/>
    <mergeCell ref="D70:E70"/>
    <mergeCell ref="F70:G70"/>
    <mergeCell ref="H70:I70"/>
    <mergeCell ref="B71:C71"/>
    <mergeCell ref="D71:E71"/>
    <mergeCell ref="F71:G71"/>
    <mergeCell ref="H71:I71"/>
    <mergeCell ref="B66:C66"/>
    <mergeCell ref="D66:E66"/>
    <mergeCell ref="F66:G66"/>
    <mergeCell ref="H66:I66"/>
    <mergeCell ref="B67:C67"/>
    <mergeCell ref="D67:E67"/>
    <mergeCell ref="F67:G67"/>
    <mergeCell ref="H67:I67"/>
    <mergeCell ref="A60:A61"/>
    <mergeCell ref="D60:E60"/>
    <mergeCell ref="F60:G60"/>
    <mergeCell ref="D61:E61"/>
    <mergeCell ref="F61:G61"/>
    <mergeCell ref="A65:I65"/>
    <mergeCell ref="A56:A57"/>
    <mergeCell ref="D56:E56"/>
    <mergeCell ref="F56:G56"/>
    <mergeCell ref="D57:E57"/>
    <mergeCell ref="F57:G57"/>
    <mergeCell ref="A58:A59"/>
    <mergeCell ref="D58:E58"/>
    <mergeCell ref="F58:G58"/>
    <mergeCell ref="D59:E59"/>
    <mergeCell ref="F59:G59"/>
    <mergeCell ref="A52:A53"/>
    <mergeCell ref="D52:E52"/>
    <mergeCell ref="F52:G52"/>
    <mergeCell ref="D53:E53"/>
    <mergeCell ref="F53:G53"/>
    <mergeCell ref="A54:A55"/>
    <mergeCell ref="D54:E54"/>
    <mergeCell ref="F54:G54"/>
    <mergeCell ref="D55:E55"/>
    <mergeCell ref="F55:G55"/>
    <mergeCell ref="A48:A49"/>
    <mergeCell ref="D48:E48"/>
    <mergeCell ref="F48:G48"/>
    <mergeCell ref="D49:E49"/>
    <mergeCell ref="F49:G49"/>
    <mergeCell ref="A50:A51"/>
    <mergeCell ref="D50:E50"/>
    <mergeCell ref="F50:G50"/>
    <mergeCell ref="D51:E51"/>
    <mergeCell ref="F51:G51"/>
    <mergeCell ref="A44:A45"/>
    <mergeCell ref="D44:E44"/>
    <mergeCell ref="F44:G44"/>
    <mergeCell ref="D45:E45"/>
    <mergeCell ref="F45:G45"/>
    <mergeCell ref="A46:A47"/>
    <mergeCell ref="D46:E46"/>
    <mergeCell ref="F46:G46"/>
    <mergeCell ref="D47:E47"/>
    <mergeCell ref="F47:G47"/>
    <mergeCell ref="A40:A41"/>
    <mergeCell ref="D40:E40"/>
    <mergeCell ref="F40:G40"/>
    <mergeCell ref="D41:E41"/>
    <mergeCell ref="F41:G41"/>
    <mergeCell ref="A42:A43"/>
    <mergeCell ref="D42:E42"/>
    <mergeCell ref="F42:G42"/>
    <mergeCell ref="D43:E43"/>
    <mergeCell ref="F43:G43"/>
    <mergeCell ref="B37:C37"/>
    <mergeCell ref="D37:I37"/>
    <mergeCell ref="A38:A39"/>
    <mergeCell ref="D38:E38"/>
    <mergeCell ref="F38:G38"/>
    <mergeCell ref="D39:E39"/>
    <mergeCell ref="F39:G39"/>
    <mergeCell ref="C19:O19"/>
    <mergeCell ref="A21:O21"/>
    <mergeCell ref="A22:O22"/>
    <mergeCell ref="A33:I33"/>
    <mergeCell ref="B34:I34"/>
    <mergeCell ref="A35:A36"/>
    <mergeCell ref="G35:G36"/>
    <mergeCell ref="H35:I36"/>
    <mergeCell ref="A12:A14"/>
    <mergeCell ref="B12:O14"/>
    <mergeCell ref="B16:F16"/>
    <mergeCell ref="G16:H16"/>
    <mergeCell ref="I16:O16"/>
    <mergeCell ref="B18:E18"/>
    <mergeCell ref="G18:I18"/>
    <mergeCell ref="K18:O18"/>
    <mergeCell ref="B6:K6"/>
    <mergeCell ref="M6:O6"/>
    <mergeCell ref="A8:A10"/>
    <mergeCell ref="J8:K10"/>
    <mergeCell ref="M8:O8"/>
    <mergeCell ref="M9:O9"/>
    <mergeCell ref="M10:O10"/>
    <mergeCell ref="A1:A4"/>
    <mergeCell ref="B1:L1"/>
    <mergeCell ref="M1:O1"/>
    <mergeCell ref="B2:L2"/>
    <mergeCell ref="M2:O2"/>
    <mergeCell ref="B3:L3"/>
    <mergeCell ref="M3:O3"/>
    <mergeCell ref="B4:L4"/>
    <mergeCell ref="M4:O4"/>
  </mergeCells>
  <pageMargins left="0.25" right="0.25" top="0.75" bottom="0.75" header="0.3" footer="0.3"/>
  <pageSetup scale="21" orientation="landscape"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EADC31-C898-401B-BA7E-02FCF577287E}">
  <sheetPr>
    <tabColor theme="7" tint="0.39997558519241921"/>
    <pageSetUpPr fitToPage="1"/>
  </sheetPr>
  <dimension ref="A1:Y64"/>
  <sheetViews>
    <sheetView showGridLines="0" topLeftCell="B33" zoomScale="70" zoomScaleNormal="70" workbookViewId="0">
      <selection activeCell="C37" sqref="C37"/>
    </sheetView>
  </sheetViews>
  <sheetFormatPr baseColWidth="10" defaultColWidth="10.85546875" defaultRowHeight="14.25" x14ac:dyDescent="0.25"/>
  <cols>
    <col min="1" max="1" width="42.42578125" style="1" customWidth="1"/>
    <col min="2" max="4" width="35.7109375" style="1" customWidth="1"/>
    <col min="5" max="5" width="43.7109375" style="1" customWidth="1"/>
    <col min="6" max="6" width="41.28515625" style="1" customWidth="1"/>
    <col min="7" max="7" width="48.7109375" style="1" customWidth="1"/>
    <col min="8" max="8" width="35.7109375" style="1" customWidth="1"/>
    <col min="9" max="9" width="68.140625" style="1" customWidth="1"/>
    <col min="10" max="13" width="35.7109375" style="1" customWidth="1"/>
    <col min="14" max="21" width="18.140625" style="1" customWidth="1"/>
    <col min="22" max="22" width="22.7109375" style="1" customWidth="1"/>
    <col min="23" max="23" width="19" style="1" customWidth="1"/>
    <col min="24" max="24" width="19.42578125" style="1" customWidth="1"/>
    <col min="25" max="25" width="20.42578125" style="1" customWidth="1"/>
    <col min="26" max="26" width="22.85546875" style="1" customWidth="1"/>
    <col min="27" max="27" width="18.42578125" style="1" bestFit="1" customWidth="1"/>
    <col min="28" max="28" width="8.42578125" style="1" customWidth="1"/>
    <col min="29" max="29" width="18.42578125" style="1" bestFit="1" customWidth="1"/>
    <col min="30" max="30" width="5.7109375" style="1" customWidth="1"/>
    <col min="31" max="31" width="18.42578125" style="1" bestFit="1" customWidth="1"/>
    <col min="32" max="32" width="4.7109375" style="1" customWidth="1"/>
    <col min="33" max="33" width="23" style="1" bestFit="1" customWidth="1"/>
    <col min="34" max="34" width="10.85546875" style="1"/>
    <col min="35" max="35" width="18.42578125" style="1" bestFit="1" customWidth="1"/>
    <col min="36" max="36" width="16.140625" style="1" customWidth="1"/>
    <col min="37" max="16384" width="10.85546875" style="1"/>
  </cols>
  <sheetData>
    <row r="1" spans="1:25" ht="24" customHeight="1" thickBot="1" x14ac:dyDescent="0.3">
      <c r="A1" s="493"/>
      <c r="B1" s="390" t="s">
        <v>150</v>
      </c>
      <c r="C1" s="391"/>
      <c r="D1" s="391"/>
      <c r="E1" s="391"/>
      <c r="F1" s="391"/>
      <c r="G1" s="391"/>
      <c r="H1" s="392"/>
      <c r="I1" s="55" t="s">
        <v>198</v>
      </c>
      <c r="J1" s="387" t="s">
        <v>270</v>
      </c>
      <c r="K1" s="388"/>
      <c r="L1" s="389"/>
      <c r="M1" s="90"/>
    </row>
    <row r="2" spans="1:25" ht="24" customHeight="1" thickBot="1" x14ac:dyDescent="0.3">
      <c r="A2" s="494"/>
      <c r="B2" s="393" t="s">
        <v>151</v>
      </c>
      <c r="C2" s="394"/>
      <c r="D2" s="394"/>
      <c r="E2" s="394"/>
      <c r="F2" s="394"/>
      <c r="G2" s="394"/>
      <c r="H2" s="395"/>
      <c r="I2" s="55" t="s">
        <v>199</v>
      </c>
      <c r="J2" s="387" t="s">
        <v>271</v>
      </c>
      <c r="K2" s="388"/>
      <c r="L2" s="389"/>
      <c r="M2" s="90"/>
    </row>
    <row r="3" spans="1:25" ht="24" customHeight="1" thickBot="1" x14ac:dyDescent="0.3">
      <c r="A3" s="494"/>
      <c r="B3" s="393" t="s">
        <v>0</v>
      </c>
      <c r="C3" s="394"/>
      <c r="D3" s="394"/>
      <c r="E3" s="394"/>
      <c r="F3" s="394"/>
      <c r="G3" s="394"/>
      <c r="H3" s="395"/>
      <c r="I3" s="55" t="s">
        <v>200</v>
      </c>
      <c r="J3" s="387" t="s">
        <v>272</v>
      </c>
      <c r="K3" s="388"/>
      <c r="L3" s="389"/>
      <c r="M3" s="90"/>
    </row>
    <row r="4" spans="1:25" ht="24" customHeight="1" thickBot="1" x14ac:dyDescent="0.3">
      <c r="A4" s="495"/>
      <c r="B4" s="396" t="s">
        <v>201</v>
      </c>
      <c r="C4" s="397"/>
      <c r="D4" s="397"/>
      <c r="E4" s="397"/>
      <c r="F4" s="397"/>
      <c r="G4" s="397"/>
      <c r="H4" s="398"/>
      <c r="I4" s="55" t="s">
        <v>153</v>
      </c>
      <c r="J4" s="387" t="s">
        <v>274</v>
      </c>
      <c r="K4" s="388"/>
      <c r="L4" s="389"/>
      <c r="M4" s="90"/>
    </row>
    <row r="6" spans="1:25" ht="15" customHeight="1" thickBot="1" x14ac:dyDescent="0.3">
      <c r="A6" s="6"/>
      <c r="B6" s="7"/>
      <c r="C6" s="7"/>
      <c r="D6" s="9"/>
      <c r="E6" s="8"/>
      <c r="F6" s="8"/>
      <c r="G6" s="214"/>
      <c r="H6" s="214"/>
      <c r="I6" s="10"/>
      <c r="J6" s="10"/>
      <c r="K6" s="7"/>
      <c r="L6" s="7"/>
      <c r="M6" s="7"/>
      <c r="N6" s="7"/>
      <c r="O6" s="7"/>
      <c r="P6" s="7"/>
      <c r="Q6" s="7"/>
      <c r="R6" s="7"/>
      <c r="S6" s="7"/>
      <c r="T6" s="11"/>
      <c r="U6" s="7"/>
      <c r="V6" s="7"/>
      <c r="X6" s="12"/>
      <c r="Y6" s="13"/>
    </row>
    <row r="7" spans="1:25" ht="15" customHeight="1" x14ac:dyDescent="0.25">
      <c r="A7" s="496" t="s">
        <v>4</v>
      </c>
      <c r="B7" s="499" t="s">
        <v>307</v>
      </c>
      <c r="C7" s="499"/>
      <c r="D7" s="499"/>
      <c r="E7" s="499"/>
      <c r="F7" s="499"/>
      <c r="G7" s="499"/>
      <c r="H7" s="499"/>
      <c r="I7" s="496" t="s">
        <v>155</v>
      </c>
      <c r="J7" s="502">
        <v>2024110010309</v>
      </c>
      <c r="K7" s="7"/>
      <c r="L7" s="7"/>
      <c r="M7" s="7"/>
      <c r="N7" s="7"/>
      <c r="O7" s="7"/>
      <c r="P7" s="7"/>
      <c r="Q7" s="7"/>
      <c r="R7" s="7"/>
      <c r="S7" s="7"/>
      <c r="T7" s="7"/>
      <c r="U7" s="7"/>
      <c r="V7" s="7"/>
      <c r="W7" s="7"/>
      <c r="X7" s="7"/>
      <c r="Y7" s="7"/>
    </row>
    <row r="8" spans="1:25" ht="15" customHeight="1" x14ac:dyDescent="0.25">
      <c r="A8" s="497"/>
      <c r="B8" s="500"/>
      <c r="C8" s="500"/>
      <c r="D8" s="500"/>
      <c r="E8" s="500"/>
      <c r="F8" s="500"/>
      <c r="G8" s="500"/>
      <c r="H8" s="500"/>
      <c r="I8" s="497"/>
      <c r="J8" s="503"/>
      <c r="K8" s="7"/>
      <c r="L8" s="7"/>
      <c r="M8" s="7"/>
      <c r="N8" s="7"/>
      <c r="O8" s="7"/>
      <c r="P8" s="7"/>
      <c r="Q8" s="7"/>
      <c r="R8" s="7"/>
      <c r="S8" s="7"/>
      <c r="T8" s="7"/>
      <c r="U8" s="7"/>
      <c r="V8" s="7"/>
      <c r="W8" s="7"/>
      <c r="X8" s="7"/>
      <c r="Y8" s="7"/>
    </row>
    <row r="9" spans="1:25" ht="15" customHeight="1" x14ac:dyDescent="0.25">
      <c r="A9" s="497"/>
      <c r="B9" s="500"/>
      <c r="C9" s="500"/>
      <c r="D9" s="500"/>
      <c r="E9" s="500"/>
      <c r="F9" s="500"/>
      <c r="G9" s="500"/>
      <c r="H9" s="500"/>
      <c r="I9" s="497"/>
      <c r="J9" s="503"/>
      <c r="K9" s="7"/>
      <c r="L9" s="7"/>
      <c r="M9" s="7"/>
      <c r="N9" s="7"/>
      <c r="O9" s="7"/>
      <c r="P9" s="7"/>
      <c r="Q9" s="7"/>
      <c r="R9" s="7"/>
      <c r="S9" s="7"/>
      <c r="T9" s="7"/>
      <c r="U9" s="7"/>
      <c r="V9" s="7"/>
      <c r="W9" s="7"/>
      <c r="X9" s="7"/>
      <c r="Y9" s="7"/>
    </row>
    <row r="10" spans="1:25" ht="15" customHeight="1" thickBot="1" x14ac:dyDescent="0.3">
      <c r="A10" s="498"/>
      <c r="B10" s="501"/>
      <c r="C10" s="501"/>
      <c r="D10" s="501"/>
      <c r="E10" s="501"/>
      <c r="F10" s="501"/>
      <c r="G10" s="501"/>
      <c r="H10" s="501"/>
      <c r="I10" s="498"/>
      <c r="J10" s="504"/>
      <c r="K10" s="7"/>
      <c r="L10" s="7"/>
      <c r="M10" s="7"/>
      <c r="N10" s="7"/>
      <c r="O10" s="7"/>
      <c r="P10" s="7"/>
      <c r="Q10" s="7"/>
      <c r="R10" s="7"/>
      <c r="S10" s="7"/>
      <c r="T10" s="7"/>
      <c r="U10" s="7"/>
      <c r="V10" s="7"/>
      <c r="W10" s="7"/>
      <c r="X10" s="7"/>
      <c r="Y10" s="7"/>
    </row>
    <row r="11" spans="1:25" ht="9" customHeight="1" thickBot="1" x14ac:dyDescent="0.3">
      <c r="A11" s="14"/>
      <c r="B11" s="84"/>
      <c r="C11" s="7"/>
      <c r="D11" s="7"/>
      <c r="E11" s="7"/>
      <c r="F11" s="7"/>
      <c r="G11" s="7"/>
      <c r="H11" s="7"/>
      <c r="I11" s="7"/>
      <c r="J11" s="7"/>
      <c r="K11" s="7"/>
      <c r="L11" s="7"/>
      <c r="M11" s="7"/>
      <c r="N11" s="7"/>
      <c r="O11" s="7"/>
      <c r="P11" s="7"/>
      <c r="Q11" s="7"/>
      <c r="R11" s="7"/>
      <c r="S11" s="7"/>
      <c r="T11" s="7"/>
      <c r="U11" s="7"/>
      <c r="V11" s="7"/>
      <c r="W11" s="7"/>
      <c r="X11" s="7"/>
      <c r="Y11" s="7"/>
    </row>
    <row r="12" spans="1:25" s="85" customFormat="1" ht="21.75" customHeight="1" thickBot="1" x14ac:dyDescent="0.3">
      <c r="A12" s="413" t="s">
        <v>6</v>
      </c>
      <c r="B12" s="148" t="s">
        <v>156</v>
      </c>
      <c r="C12" s="167"/>
      <c r="D12" s="148" t="s">
        <v>157</v>
      </c>
      <c r="E12" s="167"/>
      <c r="F12" s="148" t="s">
        <v>158</v>
      </c>
      <c r="G12" s="167"/>
      <c r="H12" s="148" t="s">
        <v>159</v>
      </c>
      <c r="I12" s="168"/>
    </row>
    <row r="13" spans="1:25" s="85" customFormat="1" ht="21.75" customHeight="1" thickBot="1" x14ac:dyDescent="0.3">
      <c r="A13" s="413"/>
      <c r="B13" s="150" t="s">
        <v>161</v>
      </c>
      <c r="C13" s="92" t="s">
        <v>280</v>
      </c>
      <c r="D13" s="148" t="s">
        <v>162</v>
      </c>
      <c r="E13" s="56"/>
      <c r="F13" s="148" t="s">
        <v>163</v>
      </c>
      <c r="G13" s="56"/>
      <c r="H13" s="148" t="s">
        <v>164</v>
      </c>
      <c r="I13" s="168"/>
    </row>
    <row r="14" spans="1:25" s="85" customFormat="1" ht="21.75" customHeight="1" thickBot="1" x14ac:dyDescent="0.3">
      <c r="A14" s="413"/>
      <c r="B14" s="148" t="s">
        <v>166</v>
      </c>
      <c r="C14" s="167"/>
      <c r="D14" s="148" t="s">
        <v>167</v>
      </c>
      <c r="E14" s="56"/>
      <c r="F14" s="148" t="s">
        <v>168</v>
      </c>
      <c r="G14" s="56"/>
      <c r="H14" s="148" t="s">
        <v>169</v>
      </c>
      <c r="I14" s="168"/>
    </row>
    <row r="15" spans="1:25" s="85" customFormat="1" ht="21.75" customHeight="1" thickBot="1" x14ac:dyDescent="0.3">
      <c r="A15" s="1"/>
      <c r="B15" s="1"/>
      <c r="C15" s="1"/>
      <c r="D15" s="1"/>
      <c r="E15" s="1"/>
      <c r="F15" s="1"/>
      <c r="G15" s="1"/>
      <c r="H15" s="1"/>
      <c r="I15" s="1"/>
      <c r="J15" s="1"/>
      <c r="K15" s="1"/>
      <c r="L15" s="97"/>
      <c r="M15" s="98"/>
      <c r="N15" s="98"/>
      <c r="O15" s="98"/>
    </row>
    <row r="16" spans="1:25" s="85" customFormat="1" ht="21.75" customHeight="1" thickBot="1" x14ac:dyDescent="0.3">
      <c r="A16" s="412" t="s">
        <v>8</v>
      </c>
      <c r="B16" s="412"/>
      <c r="C16" s="164" t="s">
        <v>160</v>
      </c>
      <c r="D16" s="374"/>
      <c r="E16" s="374"/>
      <c r="F16" s="374"/>
      <c r="G16" s="1"/>
      <c r="H16" s="1"/>
      <c r="I16" s="1"/>
      <c r="J16" s="1"/>
      <c r="K16" s="1"/>
      <c r="L16" s="97"/>
      <c r="M16" s="98"/>
      <c r="N16" s="98"/>
      <c r="O16" s="98"/>
    </row>
    <row r="17" spans="1:15" s="85" customFormat="1" ht="21.75" customHeight="1" thickBot="1" x14ac:dyDescent="0.3">
      <c r="A17" s="412"/>
      <c r="B17" s="412"/>
      <c r="C17" s="164" t="s">
        <v>165</v>
      </c>
      <c r="D17" s="374"/>
      <c r="E17" s="374"/>
      <c r="F17" s="374"/>
      <c r="G17" s="1"/>
      <c r="H17" s="1"/>
      <c r="I17" s="1"/>
      <c r="J17" s="1"/>
      <c r="K17" s="1"/>
      <c r="L17" s="97"/>
      <c r="M17" s="98"/>
      <c r="N17" s="98"/>
      <c r="O17" s="98"/>
    </row>
    <row r="18" spans="1:15" s="85" customFormat="1" ht="21.75" customHeight="1" thickBot="1" x14ac:dyDescent="0.3">
      <c r="A18" s="412"/>
      <c r="B18" s="412"/>
      <c r="C18" s="164" t="s">
        <v>170</v>
      </c>
      <c r="D18" s="374" t="s">
        <v>280</v>
      </c>
      <c r="E18" s="374"/>
      <c r="F18" s="374"/>
      <c r="G18" s="1"/>
      <c r="H18" s="1"/>
      <c r="I18" s="1"/>
      <c r="J18" s="1"/>
      <c r="K18" s="1"/>
      <c r="L18" s="97"/>
      <c r="M18" s="98"/>
      <c r="N18" s="98"/>
      <c r="O18" s="98"/>
    </row>
    <row r="19" spans="1:15" s="85" customFormat="1" ht="21.75" customHeight="1" x14ac:dyDescent="0.25">
      <c r="A19" s="1"/>
      <c r="B19" s="1"/>
      <c r="C19" s="1"/>
      <c r="D19" s="1"/>
      <c r="E19" s="1"/>
      <c r="F19" s="1"/>
      <c r="G19" s="1"/>
      <c r="H19" s="1"/>
      <c r="I19" s="1"/>
      <c r="J19" s="1"/>
      <c r="K19" s="1"/>
      <c r="L19" s="97"/>
      <c r="M19" s="98"/>
      <c r="N19" s="98"/>
      <c r="O19" s="98"/>
    </row>
    <row r="20" spans="1:15" s="26" customFormat="1" ht="16.5" customHeight="1" x14ac:dyDescent="0.2"/>
    <row r="21" spans="1:15" ht="5.25" customHeight="1" thickBot="1" x14ac:dyDescent="0.3"/>
    <row r="22" spans="1:15" ht="48" customHeight="1" thickBot="1" x14ac:dyDescent="0.3">
      <c r="A22" s="505" t="s">
        <v>202</v>
      </c>
      <c r="B22" s="505"/>
      <c r="C22" s="505"/>
      <c r="D22" s="505"/>
      <c r="E22" s="505"/>
      <c r="F22" s="505"/>
      <c r="G22" s="505"/>
      <c r="H22" s="505"/>
      <c r="I22" s="505"/>
      <c r="J22" s="505"/>
    </row>
    <row r="23" spans="1:15" ht="69.95" customHeight="1" thickBot="1" x14ac:dyDescent="0.3">
      <c r="A23" s="154" t="s">
        <v>21</v>
      </c>
      <c r="B23" s="506" t="s">
        <v>343</v>
      </c>
      <c r="C23" s="507"/>
      <c r="D23" s="508"/>
      <c r="E23" s="155" t="s">
        <v>71</v>
      </c>
      <c r="F23" s="277" t="s">
        <v>344</v>
      </c>
      <c r="G23" s="155" t="s">
        <v>73</v>
      </c>
      <c r="H23" s="506" t="s">
        <v>345</v>
      </c>
      <c r="I23" s="507"/>
      <c r="J23" s="508"/>
    </row>
    <row r="24" spans="1:15" ht="50.25" customHeight="1" thickBot="1" x14ac:dyDescent="0.3">
      <c r="A24" s="127" t="s">
        <v>75</v>
      </c>
      <c r="B24" s="506" t="s">
        <v>346</v>
      </c>
      <c r="C24" s="507"/>
      <c r="D24" s="507"/>
      <c r="E24" s="507"/>
      <c r="F24" s="507"/>
      <c r="G24" s="507"/>
      <c r="H24" s="507"/>
      <c r="I24" s="507"/>
      <c r="J24" s="508"/>
    </row>
    <row r="25" spans="1:15" ht="50.25" customHeight="1" thickBot="1" x14ac:dyDescent="0.3">
      <c r="A25" s="509" t="s">
        <v>77</v>
      </c>
      <c r="B25" s="156">
        <v>2024</v>
      </c>
      <c r="C25" s="157">
        <v>2025</v>
      </c>
      <c r="D25" s="157">
        <v>2026</v>
      </c>
      <c r="E25" s="157">
        <v>2027</v>
      </c>
      <c r="F25" s="158" t="s">
        <v>203</v>
      </c>
      <c r="G25" s="159" t="s">
        <v>79</v>
      </c>
      <c r="H25" s="511" t="s">
        <v>81</v>
      </c>
      <c r="I25" s="512"/>
      <c r="J25" s="513"/>
    </row>
    <row r="26" spans="1:15" ht="50.25" customHeight="1" thickBot="1" x14ac:dyDescent="0.3">
      <c r="A26" s="510"/>
      <c r="B26" s="278">
        <v>25</v>
      </c>
      <c r="C26" s="279">
        <v>29</v>
      </c>
      <c r="D26" s="279">
        <v>30</v>
      </c>
      <c r="E26" s="279">
        <v>31</v>
      </c>
      <c r="F26" s="280">
        <f>+E26</f>
        <v>31</v>
      </c>
      <c r="G26" s="281">
        <v>25</v>
      </c>
      <c r="H26" s="506" t="s">
        <v>347</v>
      </c>
      <c r="I26" s="507"/>
      <c r="J26" s="508"/>
    </row>
    <row r="27" spans="1:15" ht="52.5" customHeight="1" thickBot="1" x14ac:dyDescent="0.3">
      <c r="A27" s="127"/>
      <c r="B27" s="514" t="s">
        <v>348</v>
      </c>
      <c r="C27" s="515"/>
      <c r="D27" s="515"/>
      <c r="E27" s="515"/>
      <c r="F27" s="515"/>
      <c r="G27" s="515"/>
      <c r="H27" s="515"/>
      <c r="I27" s="515"/>
      <c r="J27" s="516"/>
    </row>
    <row r="28" spans="1:15" s="30" customFormat="1" ht="56.25" customHeight="1" thickBot="1" x14ac:dyDescent="0.3">
      <c r="A28" s="509" t="s">
        <v>181</v>
      </c>
      <c r="B28" s="127" t="s">
        <v>182</v>
      </c>
      <c r="C28" s="154" t="s">
        <v>86</v>
      </c>
      <c r="D28" s="517" t="s">
        <v>88</v>
      </c>
      <c r="E28" s="518"/>
      <c r="F28" s="517" t="s">
        <v>90</v>
      </c>
      <c r="G28" s="518"/>
      <c r="H28" s="128" t="s">
        <v>92</v>
      </c>
      <c r="I28" s="126" t="s">
        <v>93</v>
      </c>
      <c r="J28" s="126" t="s">
        <v>95</v>
      </c>
    </row>
    <row r="29" spans="1:15" ht="177.6" customHeight="1" thickBot="1" x14ac:dyDescent="0.3">
      <c r="A29" s="510"/>
      <c r="B29" s="282">
        <v>25</v>
      </c>
      <c r="C29" s="283">
        <v>25</v>
      </c>
      <c r="D29" s="506" t="s">
        <v>349</v>
      </c>
      <c r="E29" s="508"/>
      <c r="F29" s="506" t="s">
        <v>350</v>
      </c>
      <c r="G29" s="508"/>
      <c r="H29" s="246" t="s">
        <v>319</v>
      </c>
      <c r="I29" s="284" t="s">
        <v>351</v>
      </c>
      <c r="J29" s="284" t="s">
        <v>352</v>
      </c>
    </row>
    <row r="30" spans="1:15" s="30" customFormat="1" ht="45" customHeight="1" thickBot="1" x14ac:dyDescent="0.3">
      <c r="A30" s="509" t="s">
        <v>183</v>
      </c>
      <c r="B30" s="125" t="s">
        <v>182</v>
      </c>
      <c r="C30" s="128" t="s">
        <v>86</v>
      </c>
      <c r="D30" s="517" t="s">
        <v>88</v>
      </c>
      <c r="E30" s="518"/>
      <c r="F30" s="517" t="s">
        <v>90</v>
      </c>
      <c r="G30" s="518"/>
      <c r="H30" s="128" t="s">
        <v>92</v>
      </c>
      <c r="I30" s="126" t="s">
        <v>93</v>
      </c>
      <c r="J30" s="126" t="s">
        <v>95</v>
      </c>
    </row>
    <row r="31" spans="1:15" ht="164.45" customHeight="1" thickBot="1" x14ac:dyDescent="0.3">
      <c r="A31" s="510"/>
      <c r="B31" s="282">
        <v>25</v>
      </c>
      <c r="C31" s="283">
        <v>25</v>
      </c>
      <c r="D31" s="506" t="s">
        <v>353</v>
      </c>
      <c r="E31" s="508"/>
      <c r="F31" s="506" t="s">
        <v>350</v>
      </c>
      <c r="G31" s="508"/>
      <c r="H31" s="246" t="s">
        <v>319</v>
      </c>
      <c r="I31" s="284" t="s">
        <v>351</v>
      </c>
      <c r="J31" s="284" t="s">
        <v>352</v>
      </c>
    </row>
    <row r="32" spans="1:15" s="30" customFormat="1" ht="54" customHeight="1" thickBot="1" x14ac:dyDescent="0.3">
      <c r="A32" s="509" t="s">
        <v>184</v>
      </c>
      <c r="B32" s="125" t="s">
        <v>182</v>
      </c>
      <c r="C32" s="128" t="s">
        <v>86</v>
      </c>
      <c r="D32" s="517" t="s">
        <v>88</v>
      </c>
      <c r="E32" s="518"/>
      <c r="F32" s="517" t="s">
        <v>90</v>
      </c>
      <c r="G32" s="518"/>
      <c r="H32" s="128" t="s">
        <v>92</v>
      </c>
      <c r="I32" s="126" t="s">
        <v>93</v>
      </c>
      <c r="J32" s="126" t="s">
        <v>95</v>
      </c>
    </row>
    <row r="33" spans="1:10" ht="206.45" customHeight="1" thickBot="1" x14ac:dyDescent="0.3">
      <c r="A33" s="510"/>
      <c r="B33" s="282">
        <v>25</v>
      </c>
      <c r="C33" s="283">
        <v>25</v>
      </c>
      <c r="D33" s="506" t="s">
        <v>353</v>
      </c>
      <c r="E33" s="508"/>
      <c r="F33" s="519" t="s">
        <v>354</v>
      </c>
      <c r="G33" s="520"/>
      <c r="H33" s="246" t="s">
        <v>319</v>
      </c>
      <c r="I33" s="284" t="s">
        <v>351</v>
      </c>
      <c r="J33" s="284" t="s">
        <v>355</v>
      </c>
    </row>
    <row r="34" spans="1:10" s="30" customFormat="1" ht="47.25" customHeight="1" thickBot="1" x14ac:dyDescent="0.3">
      <c r="A34" s="509" t="s">
        <v>185</v>
      </c>
      <c r="B34" s="125" t="s">
        <v>182</v>
      </c>
      <c r="C34" s="125" t="s">
        <v>86</v>
      </c>
      <c r="D34" s="517" t="s">
        <v>88</v>
      </c>
      <c r="E34" s="518"/>
      <c r="F34" s="517" t="s">
        <v>90</v>
      </c>
      <c r="G34" s="518"/>
      <c r="H34" s="128" t="s">
        <v>92</v>
      </c>
      <c r="I34" s="128" t="s">
        <v>93</v>
      </c>
      <c r="J34" s="126" t="s">
        <v>95</v>
      </c>
    </row>
    <row r="35" spans="1:10" ht="388.9" customHeight="1" thickBot="1" x14ac:dyDescent="0.3">
      <c r="A35" s="510"/>
      <c r="B35" s="282">
        <v>25</v>
      </c>
      <c r="C35" s="282">
        <v>25</v>
      </c>
      <c r="D35" s="523" t="s">
        <v>407</v>
      </c>
      <c r="E35" s="524"/>
      <c r="F35" s="523" t="s">
        <v>354</v>
      </c>
      <c r="G35" s="524"/>
      <c r="H35" s="246" t="s">
        <v>319</v>
      </c>
      <c r="I35" s="284" t="s">
        <v>351</v>
      </c>
      <c r="J35" s="284" t="s">
        <v>355</v>
      </c>
    </row>
    <row r="36" spans="1:10" s="30" customFormat="1" ht="47.25" customHeight="1" thickBot="1" x14ac:dyDescent="0.3">
      <c r="A36" s="509" t="s">
        <v>186</v>
      </c>
      <c r="B36" s="125" t="s">
        <v>182</v>
      </c>
      <c r="C36" s="128" t="s">
        <v>86</v>
      </c>
      <c r="D36" s="517" t="s">
        <v>88</v>
      </c>
      <c r="E36" s="518"/>
      <c r="F36" s="517" t="s">
        <v>90</v>
      </c>
      <c r="G36" s="518"/>
      <c r="H36" s="128" t="s">
        <v>92</v>
      </c>
      <c r="I36" s="126" t="s">
        <v>93</v>
      </c>
      <c r="J36" s="126" t="s">
        <v>95</v>
      </c>
    </row>
    <row r="37" spans="1:10" ht="298.89999999999998" customHeight="1" thickBot="1" x14ac:dyDescent="0.3">
      <c r="A37" s="510"/>
      <c r="B37" s="282">
        <v>25</v>
      </c>
      <c r="C37" s="94">
        <v>25</v>
      </c>
      <c r="D37" s="521" t="s">
        <v>429</v>
      </c>
      <c r="E37" s="522"/>
      <c r="F37" s="523" t="s">
        <v>354</v>
      </c>
      <c r="G37" s="524"/>
      <c r="H37" s="246" t="s">
        <v>319</v>
      </c>
      <c r="I37" s="284" t="s">
        <v>351</v>
      </c>
      <c r="J37" s="284" t="s">
        <v>355</v>
      </c>
    </row>
    <row r="38" spans="1:10" s="30" customFormat="1" ht="48.75" customHeight="1" thickBot="1" x14ac:dyDescent="0.3">
      <c r="A38" s="509" t="s">
        <v>187</v>
      </c>
      <c r="B38" s="125" t="s">
        <v>182</v>
      </c>
      <c r="C38" s="128" t="s">
        <v>86</v>
      </c>
      <c r="D38" s="517" t="s">
        <v>88</v>
      </c>
      <c r="E38" s="518"/>
      <c r="F38" s="517" t="s">
        <v>90</v>
      </c>
      <c r="G38" s="518"/>
      <c r="H38" s="128" t="s">
        <v>92</v>
      </c>
      <c r="I38" s="126" t="s">
        <v>93</v>
      </c>
      <c r="J38" s="126" t="s">
        <v>95</v>
      </c>
    </row>
    <row r="39" spans="1:10" ht="79.900000000000006" customHeight="1" thickBot="1" x14ac:dyDescent="0.3">
      <c r="A39" s="510"/>
      <c r="B39" s="282">
        <v>25</v>
      </c>
      <c r="C39" s="95"/>
      <c r="D39" s="525"/>
      <c r="E39" s="522"/>
      <c r="F39" s="525"/>
      <c r="G39" s="522"/>
      <c r="H39" s="93"/>
      <c r="I39" s="162"/>
      <c r="J39" s="162"/>
    </row>
    <row r="40" spans="1:10" ht="46.5" customHeight="1" thickBot="1" x14ac:dyDescent="0.3">
      <c r="A40" s="509" t="s">
        <v>188</v>
      </c>
      <c r="B40" s="128" t="s">
        <v>182</v>
      </c>
      <c r="C40" s="154" t="s">
        <v>86</v>
      </c>
      <c r="D40" s="517" t="s">
        <v>88</v>
      </c>
      <c r="E40" s="518"/>
      <c r="F40" s="517" t="s">
        <v>90</v>
      </c>
      <c r="G40" s="518"/>
      <c r="H40" s="128" t="s">
        <v>92</v>
      </c>
      <c r="I40" s="126" t="s">
        <v>93</v>
      </c>
      <c r="J40" s="126" t="s">
        <v>95</v>
      </c>
    </row>
    <row r="41" spans="1:10" ht="72" customHeight="1" thickBot="1" x14ac:dyDescent="0.3">
      <c r="A41" s="510"/>
      <c r="B41" s="285">
        <v>27</v>
      </c>
      <c r="C41" s="95"/>
      <c r="D41" s="525"/>
      <c r="E41" s="526"/>
      <c r="F41" s="525"/>
      <c r="G41" s="522"/>
      <c r="H41" s="93"/>
      <c r="I41" s="162"/>
      <c r="J41" s="162"/>
    </row>
    <row r="42" spans="1:10" ht="48.75" customHeight="1" thickBot="1" x14ac:dyDescent="0.3">
      <c r="A42" s="509" t="s">
        <v>189</v>
      </c>
      <c r="B42" s="127" t="s">
        <v>182</v>
      </c>
      <c r="C42" s="154" t="s">
        <v>86</v>
      </c>
      <c r="D42" s="517" t="s">
        <v>88</v>
      </c>
      <c r="E42" s="518"/>
      <c r="F42" s="517" t="s">
        <v>90</v>
      </c>
      <c r="G42" s="518"/>
      <c r="H42" s="128" t="s">
        <v>92</v>
      </c>
      <c r="I42" s="126" t="s">
        <v>93</v>
      </c>
      <c r="J42" s="126" t="s">
        <v>95</v>
      </c>
    </row>
    <row r="43" spans="1:10" ht="87" customHeight="1" thickBot="1" x14ac:dyDescent="0.3">
      <c r="A43" s="510"/>
      <c r="B43" s="285">
        <v>27</v>
      </c>
      <c r="C43" s="95"/>
      <c r="D43" s="525"/>
      <c r="E43" s="526"/>
      <c r="F43" s="525"/>
      <c r="G43" s="522"/>
      <c r="H43" s="163"/>
      <c r="I43" s="93"/>
      <c r="J43" s="162"/>
    </row>
    <row r="44" spans="1:10" ht="42.75" customHeight="1" thickBot="1" x14ac:dyDescent="0.3">
      <c r="A44" s="509" t="s">
        <v>190</v>
      </c>
      <c r="B44" s="127" t="s">
        <v>182</v>
      </c>
      <c r="C44" s="154" t="s">
        <v>86</v>
      </c>
      <c r="D44" s="517" t="s">
        <v>88</v>
      </c>
      <c r="E44" s="518"/>
      <c r="F44" s="517" t="s">
        <v>90</v>
      </c>
      <c r="G44" s="518"/>
      <c r="H44" s="128" t="s">
        <v>92</v>
      </c>
      <c r="I44" s="126" t="s">
        <v>93</v>
      </c>
      <c r="J44" s="126" t="s">
        <v>95</v>
      </c>
    </row>
    <row r="45" spans="1:10" ht="78.599999999999994" customHeight="1" thickBot="1" x14ac:dyDescent="0.3">
      <c r="A45" s="510"/>
      <c r="B45" s="285">
        <v>27</v>
      </c>
      <c r="C45" s="95"/>
      <c r="D45" s="525"/>
      <c r="E45" s="522"/>
      <c r="F45" s="525"/>
      <c r="G45" s="522"/>
      <c r="H45" s="93"/>
      <c r="I45" s="93"/>
      <c r="J45" s="93"/>
    </row>
    <row r="46" spans="1:10" ht="45" customHeight="1" thickBot="1" x14ac:dyDescent="0.3">
      <c r="A46" s="509" t="s">
        <v>191</v>
      </c>
      <c r="B46" s="127" t="s">
        <v>182</v>
      </c>
      <c r="C46" s="154" t="s">
        <v>86</v>
      </c>
      <c r="D46" s="517" t="s">
        <v>88</v>
      </c>
      <c r="E46" s="518"/>
      <c r="F46" s="517" t="s">
        <v>90</v>
      </c>
      <c r="G46" s="518"/>
      <c r="H46" s="128" t="s">
        <v>92</v>
      </c>
      <c r="I46" s="126" t="s">
        <v>93</v>
      </c>
      <c r="J46" s="126" t="s">
        <v>95</v>
      </c>
    </row>
    <row r="47" spans="1:10" ht="75.599999999999994" customHeight="1" thickBot="1" x14ac:dyDescent="0.3">
      <c r="A47" s="510"/>
      <c r="B47" s="285">
        <v>27</v>
      </c>
      <c r="C47" s="95"/>
      <c r="D47" s="525"/>
      <c r="E47" s="522"/>
      <c r="F47" s="525"/>
      <c r="G47" s="522"/>
      <c r="H47" s="93"/>
      <c r="I47" s="162"/>
      <c r="J47" s="162"/>
    </row>
    <row r="48" spans="1:10" ht="46.5" customHeight="1" thickBot="1" x14ac:dyDescent="0.3">
      <c r="A48" s="509" t="s">
        <v>192</v>
      </c>
      <c r="B48" s="127" t="s">
        <v>182</v>
      </c>
      <c r="C48" s="154" t="s">
        <v>86</v>
      </c>
      <c r="D48" s="517" t="s">
        <v>88</v>
      </c>
      <c r="E48" s="518"/>
      <c r="F48" s="517" t="s">
        <v>90</v>
      </c>
      <c r="G48" s="518"/>
      <c r="H48" s="128" t="s">
        <v>92</v>
      </c>
      <c r="I48" s="126" t="s">
        <v>93</v>
      </c>
      <c r="J48" s="126" t="s">
        <v>95</v>
      </c>
    </row>
    <row r="49" spans="1:13" ht="72" customHeight="1" thickBot="1" x14ac:dyDescent="0.3">
      <c r="A49" s="510"/>
      <c r="B49" s="285">
        <v>27</v>
      </c>
      <c r="C49" s="95"/>
      <c r="D49" s="525"/>
      <c r="E49" s="522"/>
      <c r="F49" s="526"/>
      <c r="G49" s="526"/>
      <c r="H49" s="93"/>
      <c r="I49" s="93"/>
      <c r="J49" s="93"/>
    </row>
    <row r="50" spans="1:13" ht="48.75" customHeight="1" thickBot="1" x14ac:dyDescent="0.3">
      <c r="A50" s="509" t="s">
        <v>193</v>
      </c>
      <c r="B50" s="127" t="s">
        <v>182</v>
      </c>
      <c r="C50" s="154" t="s">
        <v>86</v>
      </c>
      <c r="D50" s="517" t="s">
        <v>88</v>
      </c>
      <c r="E50" s="518"/>
      <c r="F50" s="517" t="s">
        <v>90</v>
      </c>
      <c r="G50" s="518"/>
      <c r="H50" s="128" t="s">
        <v>92</v>
      </c>
      <c r="I50" s="126" t="s">
        <v>93</v>
      </c>
      <c r="J50" s="126" t="s">
        <v>95</v>
      </c>
    </row>
    <row r="51" spans="1:13" ht="72.599999999999994" customHeight="1" thickBot="1" x14ac:dyDescent="0.3">
      <c r="A51" s="510"/>
      <c r="B51" s="285">
        <v>29</v>
      </c>
      <c r="C51" s="95"/>
      <c r="D51" s="525"/>
      <c r="E51" s="522"/>
      <c r="F51" s="525"/>
      <c r="G51" s="522"/>
      <c r="H51" s="93"/>
      <c r="I51" s="93"/>
      <c r="J51" s="93"/>
    </row>
    <row r="52" spans="1:13" x14ac:dyDescent="0.25">
      <c r="B52" s="1">
        <f>B29+B31+B33+B35+B37+B39+B41+B43+B45+B47+B49+B51</f>
        <v>314</v>
      </c>
    </row>
    <row r="53" spans="1:13" ht="18" x14ac:dyDescent="0.25">
      <c r="A53" s="54" t="s">
        <v>204</v>
      </c>
    </row>
    <row r="54" spans="1:13" ht="18" customHeight="1" x14ac:dyDescent="0.25">
      <c r="A54" s="37"/>
    </row>
    <row r="55" spans="1:13" ht="23.25" x14ac:dyDescent="0.25">
      <c r="A55" s="527" t="s">
        <v>205</v>
      </c>
      <c r="B55" s="38" t="s">
        <v>156</v>
      </c>
      <c r="C55" s="38" t="s">
        <v>157</v>
      </c>
      <c r="D55" s="38" t="s">
        <v>158</v>
      </c>
      <c r="E55" s="38" t="s">
        <v>159</v>
      </c>
      <c r="F55" s="38" t="s">
        <v>161</v>
      </c>
      <c r="G55" s="38" t="s">
        <v>162</v>
      </c>
      <c r="H55" s="38" t="s">
        <v>163</v>
      </c>
      <c r="I55" s="38" t="s">
        <v>164</v>
      </c>
      <c r="J55" s="38" t="s">
        <v>166</v>
      </c>
      <c r="K55" s="38" t="s">
        <v>167</v>
      </c>
      <c r="L55" s="38" t="s">
        <v>168</v>
      </c>
      <c r="M55" s="38" t="s">
        <v>169</v>
      </c>
    </row>
    <row r="56" spans="1:13" ht="24.75" customHeight="1" x14ac:dyDescent="0.25">
      <c r="A56" s="527"/>
      <c r="B56" s="39"/>
      <c r="C56" s="39"/>
      <c r="D56" s="39"/>
      <c r="E56" s="39"/>
      <c r="F56" s="39"/>
      <c r="G56" s="39"/>
      <c r="H56" s="39"/>
      <c r="I56" s="39"/>
      <c r="J56" s="39"/>
      <c r="K56" s="39"/>
      <c r="L56" s="39"/>
      <c r="M56" s="39"/>
    </row>
    <row r="57" spans="1:13" s="29" customFormat="1" ht="13.15" customHeight="1" x14ac:dyDescent="0.25">
      <c r="A57" s="1"/>
      <c r="B57" s="1"/>
      <c r="C57" s="1"/>
      <c r="D57" s="1"/>
      <c r="E57" s="1"/>
      <c r="F57" s="1"/>
      <c r="G57" s="1"/>
      <c r="H57" s="1"/>
      <c r="I57" s="1"/>
    </row>
    <row r="58" spans="1:13" ht="15" thickBot="1" x14ac:dyDescent="0.3"/>
    <row r="59" spans="1:13" ht="44.25" customHeight="1" thickBot="1" x14ac:dyDescent="0.3">
      <c r="A59" s="207" t="s">
        <v>206</v>
      </c>
      <c r="B59" s="189" t="s">
        <v>207</v>
      </c>
      <c r="C59" s="169"/>
      <c r="D59" s="208" t="s">
        <v>208</v>
      </c>
      <c r="E59" s="189" t="s">
        <v>207</v>
      </c>
      <c r="F59" s="169"/>
      <c r="G59" s="208" t="s">
        <v>209</v>
      </c>
      <c r="H59" s="189" t="s">
        <v>210</v>
      </c>
      <c r="I59" s="206"/>
      <c r="J59" s="162"/>
    </row>
    <row r="60" spans="1:13" ht="15.75" thickBot="1" x14ac:dyDescent="0.3">
      <c r="A60" s="209"/>
      <c r="B60" s="189" t="s">
        <v>211</v>
      </c>
      <c r="C60" s="286" t="s">
        <v>356</v>
      </c>
      <c r="D60" s="210"/>
      <c r="E60" s="189" t="s">
        <v>211</v>
      </c>
      <c r="F60" s="286" t="s">
        <v>357</v>
      </c>
      <c r="G60" s="210"/>
      <c r="H60" s="189" t="s">
        <v>212</v>
      </c>
      <c r="I60" s="215"/>
      <c r="J60" s="162"/>
    </row>
    <row r="61" spans="1:13" ht="15.75" thickBot="1" x14ac:dyDescent="0.3">
      <c r="A61" s="209"/>
      <c r="B61" s="189" t="s">
        <v>213</v>
      </c>
      <c r="C61" s="169"/>
      <c r="D61" s="210"/>
      <c r="E61" s="189" t="s">
        <v>213</v>
      </c>
      <c r="F61" s="286" t="s">
        <v>358</v>
      </c>
      <c r="G61" s="210"/>
      <c r="H61" s="189" t="s">
        <v>214</v>
      </c>
      <c r="I61" s="215"/>
      <c r="J61" s="162"/>
    </row>
    <row r="62" spans="1:13" ht="39.75" customHeight="1" thickBot="1" x14ac:dyDescent="0.3">
      <c r="A62" s="209"/>
      <c r="B62" s="189" t="s">
        <v>207</v>
      </c>
      <c r="C62" s="169"/>
      <c r="D62" s="210"/>
      <c r="E62" s="189" t="s">
        <v>207</v>
      </c>
      <c r="F62" s="286"/>
      <c r="G62" s="210"/>
      <c r="H62" s="189" t="s">
        <v>210</v>
      </c>
      <c r="I62" s="206"/>
      <c r="J62" s="162"/>
    </row>
    <row r="63" spans="1:13" ht="15.75" thickBot="1" x14ac:dyDescent="0.3">
      <c r="A63" s="209"/>
      <c r="B63" s="189" t="s">
        <v>211</v>
      </c>
      <c r="C63" s="169"/>
      <c r="D63" s="210"/>
      <c r="E63" s="189" t="s">
        <v>211</v>
      </c>
      <c r="F63" s="286" t="s">
        <v>366</v>
      </c>
      <c r="G63" s="210"/>
      <c r="H63" s="189" t="s">
        <v>212</v>
      </c>
      <c r="I63" s="206"/>
      <c r="J63" s="162"/>
    </row>
    <row r="64" spans="1:13" ht="34.5" customHeight="1" thickBot="1" x14ac:dyDescent="0.3">
      <c r="A64" s="211"/>
      <c r="B64" s="189" t="s">
        <v>213</v>
      </c>
      <c r="C64" s="169"/>
      <c r="D64" s="212"/>
      <c r="E64" s="189" t="s">
        <v>213</v>
      </c>
      <c r="F64" s="286" t="s">
        <v>367</v>
      </c>
      <c r="G64" s="212"/>
      <c r="H64" s="189" t="s">
        <v>214</v>
      </c>
      <c r="I64" s="206"/>
      <c r="J64" s="162"/>
    </row>
  </sheetData>
  <mergeCells count="87">
    <mergeCell ref="A55:A56"/>
    <mergeCell ref="A46:A47"/>
    <mergeCell ref="D46:E46"/>
    <mergeCell ref="F46:G46"/>
    <mergeCell ref="D47:E47"/>
    <mergeCell ref="F47:G47"/>
    <mergeCell ref="A48:A49"/>
    <mergeCell ref="D48:E48"/>
    <mergeCell ref="F48:G48"/>
    <mergeCell ref="D49:E49"/>
    <mergeCell ref="F49:G49"/>
    <mergeCell ref="A50:A51"/>
    <mergeCell ref="D50:E50"/>
    <mergeCell ref="F50:G50"/>
    <mergeCell ref="D51:E51"/>
    <mergeCell ref="F51:G51"/>
    <mergeCell ref="A42:A43"/>
    <mergeCell ref="D42:E42"/>
    <mergeCell ref="F42:G42"/>
    <mergeCell ref="D43:E43"/>
    <mergeCell ref="F43:G43"/>
    <mergeCell ref="A44:A45"/>
    <mergeCell ref="D44:E44"/>
    <mergeCell ref="F44:G44"/>
    <mergeCell ref="D45:E45"/>
    <mergeCell ref="F45:G45"/>
    <mergeCell ref="A38:A39"/>
    <mergeCell ref="D38:E38"/>
    <mergeCell ref="F38:G38"/>
    <mergeCell ref="D39:E39"/>
    <mergeCell ref="F39:G39"/>
    <mergeCell ref="A40:A41"/>
    <mergeCell ref="D40:E40"/>
    <mergeCell ref="F40:G40"/>
    <mergeCell ref="D41:E41"/>
    <mergeCell ref="F41:G41"/>
    <mergeCell ref="A34:A35"/>
    <mergeCell ref="D34:E34"/>
    <mergeCell ref="F34:G34"/>
    <mergeCell ref="D35:E35"/>
    <mergeCell ref="F35:G35"/>
    <mergeCell ref="A36:A37"/>
    <mergeCell ref="D36:E36"/>
    <mergeCell ref="F36:G36"/>
    <mergeCell ref="D37:E37"/>
    <mergeCell ref="F37:G37"/>
    <mergeCell ref="A30:A31"/>
    <mergeCell ref="D30:E30"/>
    <mergeCell ref="F30:G30"/>
    <mergeCell ref="D31:E31"/>
    <mergeCell ref="F31:G31"/>
    <mergeCell ref="A32:A33"/>
    <mergeCell ref="D32:E32"/>
    <mergeCell ref="F32:G32"/>
    <mergeCell ref="D33:E33"/>
    <mergeCell ref="F33:G33"/>
    <mergeCell ref="A28:A29"/>
    <mergeCell ref="D28:E28"/>
    <mergeCell ref="F28:G28"/>
    <mergeCell ref="D29:E29"/>
    <mergeCell ref="F29:G29"/>
    <mergeCell ref="B24:J24"/>
    <mergeCell ref="A25:A26"/>
    <mergeCell ref="H25:J25"/>
    <mergeCell ref="H26:J26"/>
    <mergeCell ref="B27:J27"/>
    <mergeCell ref="I7:I10"/>
    <mergeCell ref="J7:J10"/>
    <mergeCell ref="A12:A14"/>
    <mergeCell ref="A22:J22"/>
    <mergeCell ref="B23:D23"/>
    <mergeCell ref="H23:J23"/>
    <mergeCell ref="A16:B18"/>
    <mergeCell ref="D16:F16"/>
    <mergeCell ref="D17:F17"/>
    <mergeCell ref="D18:F18"/>
    <mergeCell ref="A1:A4"/>
    <mergeCell ref="B1:H1"/>
    <mergeCell ref="B4:H4"/>
    <mergeCell ref="A7:A10"/>
    <mergeCell ref="B7:H10"/>
    <mergeCell ref="J4:L4"/>
    <mergeCell ref="J1:L1"/>
    <mergeCell ref="B2:H2"/>
    <mergeCell ref="J2:L2"/>
    <mergeCell ref="B3:H3"/>
    <mergeCell ref="J3:L3"/>
  </mergeCells>
  <dataValidations count="1">
    <dataValidation type="list" allowBlank="1" showInputMessage="1" showErrorMessage="1" sqref="H26:J26" xr:uid="{AF5DAE26-D37A-4953-88CE-016F9A998532}">
      <formula1>#REF!</formula1>
    </dataValidation>
  </dataValidations>
  <pageMargins left="0.25" right="0.25" top="0.75" bottom="0.75" header="0.3" footer="0.3"/>
  <pageSetup scale="21" orientation="landscape"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B2DF9F-8FF5-412A-B538-E8A4296B9E30}">
  <sheetPr>
    <tabColor theme="7" tint="0.39997558519241921"/>
    <pageSetUpPr fitToPage="1"/>
  </sheetPr>
  <dimension ref="A1:Y64"/>
  <sheetViews>
    <sheetView showGridLines="0" topLeftCell="C59" zoomScale="80" zoomScaleNormal="80" workbookViewId="0">
      <selection activeCell="F37" sqref="F37:G37"/>
    </sheetView>
  </sheetViews>
  <sheetFormatPr baseColWidth="10" defaultColWidth="10.85546875" defaultRowHeight="14.25" x14ac:dyDescent="0.25"/>
  <cols>
    <col min="1" max="1" width="42.42578125" style="1" customWidth="1"/>
    <col min="2" max="5" width="35.7109375" style="1" customWidth="1"/>
    <col min="6" max="6" width="41.28515625" style="1" customWidth="1"/>
    <col min="7" max="13" width="35.7109375" style="1" customWidth="1"/>
    <col min="14" max="21" width="18.140625" style="1" customWidth="1"/>
    <col min="22" max="22" width="22.7109375" style="1" customWidth="1"/>
    <col min="23" max="23" width="19" style="1" customWidth="1"/>
    <col min="24" max="24" width="19.42578125" style="1" customWidth="1"/>
    <col min="25" max="25" width="20.42578125" style="1" customWidth="1"/>
    <col min="26" max="26" width="22.85546875" style="1" customWidth="1"/>
    <col min="27" max="27" width="18.42578125" style="1" bestFit="1" customWidth="1"/>
    <col min="28" max="28" width="8.42578125" style="1" customWidth="1"/>
    <col min="29" max="29" width="18.42578125" style="1" bestFit="1" customWidth="1"/>
    <col min="30" max="30" width="5.7109375" style="1" customWidth="1"/>
    <col min="31" max="31" width="18.42578125" style="1" bestFit="1" customWidth="1"/>
    <col min="32" max="32" width="4.7109375" style="1" customWidth="1"/>
    <col min="33" max="33" width="23" style="1" bestFit="1" customWidth="1"/>
    <col min="34" max="34" width="10.85546875" style="1"/>
    <col min="35" max="35" width="18.42578125" style="1" bestFit="1" customWidth="1"/>
    <col min="36" max="36" width="16.140625" style="1" customWidth="1"/>
    <col min="37" max="16384" width="10.85546875" style="1"/>
  </cols>
  <sheetData>
    <row r="1" spans="1:25" ht="24" customHeight="1" thickBot="1" x14ac:dyDescent="0.3">
      <c r="A1" s="493"/>
      <c r="B1" s="390" t="s">
        <v>150</v>
      </c>
      <c r="C1" s="391"/>
      <c r="D1" s="391"/>
      <c r="E1" s="391"/>
      <c r="F1" s="391"/>
      <c r="G1" s="391"/>
      <c r="H1" s="392"/>
      <c r="I1" s="55" t="s">
        <v>198</v>
      </c>
      <c r="J1" s="387" t="s">
        <v>270</v>
      </c>
      <c r="K1" s="388"/>
      <c r="L1" s="389"/>
      <c r="M1" s="90"/>
    </row>
    <row r="2" spans="1:25" ht="24" customHeight="1" thickBot="1" x14ac:dyDescent="0.3">
      <c r="A2" s="494"/>
      <c r="B2" s="393" t="s">
        <v>151</v>
      </c>
      <c r="C2" s="394"/>
      <c r="D2" s="394"/>
      <c r="E2" s="394"/>
      <c r="F2" s="394"/>
      <c r="G2" s="394"/>
      <c r="H2" s="395"/>
      <c r="I2" s="55" t="s">
        <v>199</v>
      </c>
      <c r="J2" s="387" t="s">
        <v>271</v>
      </c>
      <c r="K2" s="388"/>
      <c r="L2" s="389"/>
      <c r="M2" s="90"/>
    </row>
    <row r="3" spans="1:25" ht="24" customHeight="1" thickBot="1" x14ac:dyDescent="0.3">
      <c r="A3" s="494"/>
      <c r="B3" s="393" t="s">
        <v>0</v>
      </c>
      <c r="C3" s="394"/>
      <c r="D3" s="394"/>
      <c r="E3" s="394"/>
      <c r="F3" s="394"/>
      <c r="G3" s="394"/>
      <c r="H3" s="395"/>
      <c r="I3" s="55" t="s">
        <v>200</v>
      </c>
      <c r="J3" s="387" t="s">
        <v>272</v>
      </c>
      <c r="K3" s="388"/>
      <c r="L3" s="389"/>
      <c r="M3" s="90"/>
    </row>
    <row r="4" spans="1:25" ht="24" customHeight="1" thickBot="1" x14ac:dyDescent="0.3">
      <c r="A4" s="495"/>
      <c r="B4" s="396" t="s">
        <v>201</v>
      </c>
      <c r="C4" s="397"/>
      <c r="D4" s="397"/>
      <c r="E4" s="397"/>
      <c r="F4" s="397"/>
      <c r="G4" s="397"/>
      <c r="H4" s="398"/>
      <c r="I4" s="55" t="s">
        <v>153</v>
      </c>
      <c r="J4" s="387" t="s">
        <v>274</v>
      </c>
      <c r="K4" s="388"/>
      <c r="L4" s="389"/>
      <c r="M4" s="90"/>
    </row>
    <row r="6" spans="1:25" ht="15" customHeight="1" thickBot="1" x14ac:dyDescent="0.3">
      <c r="A6" s="6"/>
      <c r="B6" s="7"/>
      <c r="C6" s="7"/>
      <c r="D6" s="9"/>
      <c r="E6" s="8"/>
      <c r="F6" s="8"/>
      <c r="G6" s="214"/>
      <c r="H6" s="214"/>
      <c r="I6" s="10"/>
      <c r="J6" s="10"/>
      <c r="K6" s="7"/>
      <c r="L6" s="7"/>
      <c r="M6" s="7"/>
      <c r="N6" s="7"/>
      <c r="O6" s="7"/>
      <c r="P6" s="7"/>
      <c r="Q6" s="7"/>
      <c r="R6" s="7"/>
      <c r="S6" s="7"/>
      <c r="T6" s="11"/>
      <c r="U6" s="7"/>
      <c r="V6" s="7"/>
      <c r="X6" s="12"/>
      <c r="Y6" s="13"/>
    </row>
    <row r="7" spans="1:25" ht="15" customHeight="1" x14ac:dyDescent="0.25">
      <c r="A7" s="496" t="s">
        <v>4</v>
      </c>
      <c r="B7" s="499" t="s">
        <v>307</v>
      </c>
      <c r="C7" s="499"/>
      <c r="D7" s="499"/>
      <c r="E7" s="499"/>
      <c r="F7" s="499"/>
      <c r="G7" s="499"/>
      <c r="H7" s="499"/>
      <c r="I7" s="496" t="s">
        <v>155</v>
      </c>
      <c r="J7" s="502">
        <v>2024110010309</v>
      </c>
      <c r="K7" s="7"/>
      <c r="L7" s="7"/>
      <c r="M7" s="7"/>
      <c r="N7" s="7"/>
      <c r="O7" s="7"/>
      <c r="P7" s="7"/>
      <c r="Q7" s="7"/>
      <c r="R7" s="7"/>
      <c r="S7" s="7"/>
      <c r="T7" s="7"/>
      <c r="U7" s="7"/>
      <c r="V7" s="7"/>
      <c r="W7" s="7"/>
      <c r="X7" s="7"/>
      <c r="Y7" s="7"/>
    </row>
    <row r="8" spans="1:25" ht="15" customHeight="1" x14ac:dyDescent="0.25">
      <c r="A8" s="497"/>
      <c r="B8" s="500"/>
      <c r="C8" s="500"/>
      <c r="D8" s="500"/>
      <c r="E8" s="500"/>
      <c r="F8" s="500"/>
      <c r="G8" s="500"/>
      <c r="H8" s="500"/>
      <c r="I8" s="497"/>
      <c r="J8" s="503"/>
      <c r="K8" s="7"/>
      <c r="L8" s="7"/>
      <c r="M8" s="7"/>
      <c r="N8" s="7"/>
      <c r="O8" s="7"/>
      <c r="P8" s="7"/>
      <c r="Q8" s="7"/>
      <c r="R8" s="7"/>
      <c r="S8" s="7"/>
      <c r="T8" s="7"/>
      <c r="U8" s="7"/>
      <c r="V8" s="7"/>
      <c r="W8" s="7"/>
      <c r="X8" s="7"/>
      <c r="Y8" s="7"/>
    </row>
    <row r="9" spans="1:25" ht="15" customHeight="1" x14ac:dyDescent="0.25">
      <c r="A9" s="497"/>
      <c r="B9" s="500"/>
      <c r="C9" s="500"/>
      <c r="D9" s="500"/>
      <c r="E9" s="500"/>
      <c r="F9" s="500"/>
      <c r="G9" s="500"/>
      <c r="H9" s="500"/>
      <c r="I9" s="497"/>
      <c r="J9" s="503"/>
      <c r="K9" s="7"/>
      <c r="L9" s="7"/>
      <c r="M9" s="7"/>
      <c r="N9" s="7"/>
      <c r="O9" s="7"/>
      <c r="P9" s="7"/>
      <c r="Q9" s="7"/>
      <c r="R9" s="7"/>
      <c r="S9" s="7"/>
      <c r="T9" s="7"/>
      <c r="U9" s="7"/>
      <c r="V9" s="7"/>
      <c r="W9" s="7"/>
      <c r="X9" s="7"/>
      <c r="Y9" s="7"/>
    </row>
    <row r="10" spans="1:25" ht="15" customHeight="1" thickBot="1" x14ac:dyDescent="0.3">
      <c r="A10" s="498"/>
      <c r="B10" s="501"/>
      <c r="C10" s="501"/>
      <c r="D10" s="501"/>
      <c r="E10" s="501"/>
      <c r="F10" s="501"/>
      <c r="G10" s="501"/>
      <c r="H10" s="501"/>
      <c r="I10" s="498"/>
      <c r="J10" s="504"/>
      <c r="K10" s="7"/>
      <c r="L10" s="7"/>
      <c r="M10" s="7"/>
      <c r="N10" s="7"/>
      <c r="O10" s="7"/>
      <c r="P10" s="7"/>
      <c r="Q10" s="7"/>
      <c r="R10" s="7"/>
      <c r="S10" s="7"/>
      <c r="T10" s="7"/>
      <c r="U10" s="7"/>
      <c r="V10" s="7"/>
      <c r="W10" s="7"/>
      <c r="X10" s="7"/>
      <c r="Y10" s="7"/>
    </row>
    <row r="11" spans="1:25" ht="9" customHeight="1" thickBot="1" x14ac:dyDescent="0.3">
      <c r="A11" s="14"/>
      <c r="B11" s="84"/>
      <c r="C11" s="7"/>
      <c r="D11" s="7"/>
      <c r="E11" s="7"/>
      <c r="F11" s="7"/>
      <c r="G11" s="7"/>
      <c r="H11" s="7"/>
      <c r="I11" s="7"/>
      <c r="J11" s="7"/>
      <c r="K11" s="7"/>
      <c r="L11" s="7"/>
      <c r="M11" s="7"/>
      <c r="N11" s="7"/>
      <c r="O11" s="7"/>
      <c r="P11" s="7"/>
      <c r="Q11" s="7"/>
      <c r="R11" s="7"/>
      <c r="S11" s="7"/>
      <c r="T11" s="7"/>
      <c r="U11" s="7"/>
      <c r="V11" s="7"/>
      <c r="W11" s="7"/>
      <c r="X11" s="7"/>
      <c r="Y11" s="7"/>
    </row>
    <row r="12" spans="1:25" s="85" customFormat="1" ht="21.75" customHeight="1" thickBot="1" x14ac:dyDescent="0.3">
      <c r="A12" s="413" t="s">
        <v>6</v>
      </c>
      <c r="B12" s="148" t="s">
        <v>156</v>
      </c>
      <c r="C12" s="167"/>
      <c r="D12" s="148" t="s">
        <v>157</v>
      </c>
      <c r="E12" s="167"/>
      <c r="F12" s="148" t="s">
        <v>158</v>
      </c>
      <c r="G12" s="167"/>
      <c r="H12" s="148" t="s">
        <v>159</v>
      </c>
      <c r="I12" s="168"/>
    </row>
    <row r="13" spans="1:25" s="85" customFormat="1" ht="21.75" customHeight="1" thickBot="1" x14ac:dyDescent="0.3">
      <c r="A13" s="413"/>
      <c r="B13" s="150" t="s">
        <v>161</v>
      </c>
      <c r="C13" s="92" t="s">
        <v>280</v>
      </c>
      <c r="D13" s="148" t="s">
        <v>162</v>
      </c>
      <c r="E13" s="56"/>
      <c r="F13" s="148" t="s">
        <v>163</v>
      </c>
      <c r="G13" s="56"/>
      <c r="H13" s="148" t="s">
        <v>164</v>
      </c>
      <c r="I13" s="168"/>
    </row>
    <row r="14" spans="1:25" s="85" customFormat="1" ht="21.75" customHeight="1" thickBot="1" x14ac:dyDescent="0.3">
      <c r="A14" s="413"/>
      <c r="B14" s="148" t="s">
        <v>166</v>
      </c>
      <c r="C14" s="167"/>
      <c r="D14" s="148" t="s">
        <v>167</v>
      </c>
      <c r="E14" s="56"/>
      <c r="F14" s="148" t="s">
        <v>168</v>
      </c>
      <c r="G14" s="56"/>
      <c r="H14" s="148" t="s">
        <v>169</v>
      </c>
      <c r="I14" s="168"/>
    </row>
    <row r="15" spans="1:25" s="85" customFormat="1" ht="21.75" customHeight="1" thickBot="1" x14ac:dyDescent="0.3">
      <c r="A15" s="1"/>
      <c r="B15" s="1"/>
      <c r="C15" s="1"/>
      <c r="D15" s="1"/>
      <c r="E15" s="1"/>
      <c r="F15" s="1"/>
      <c r="G15" s="1"/>
      <c r="H15" s="1"/>
      <c r="I15" s="1"/>
      <c r="J15" s="1"/>
      <c r="K15" s="1"/>
      <c r="L15" s="97"/>
      <c r="M15" s="98"/>
      <c r="N15" s="98"/>
      <c r="O15" s="98"/>
    </row>
    <row r="16" spans="1:25" s="85" customFormat="1" ht="21.75" customHeight="1" thickBot="1" x14ac:dyDescent="0.3">
      <c r="A16" s="412" t="s">
        <v>8</v>
      </c>
      <c r="B16" s="412"/>
      <c r="C16" s="164" t="s">
        <v>160</v>
      </c>
      <c r="D16" s="374"/>
      <c r="E16" s="374"/>
      <c r="F16" s="374"/>
      <c r="G16" s="1"/>
      <c r="H16" s="1"/>
      <c r="I16" s="1"/>
      <c r="J16" s="1"/>
      <c r="K16" s="1"/>
      <c r="L16" s="97"/>
      <c r="M16" s="98"/>
      <c r="N16" s="98"/>
      <c r="O16" s="98"/>
    </row>
    <row r="17" spans="1:15" s="85" customFormat="1" ht="21.75" customHeight="1" thickBot="1" x14ac:dyDescent="0.3">
      <c r="A17" s="412"/>
      <c r="B17" s="412"/>
      <c r="C17" s="164" t="s">
        <v>165</v>
      </c>
      <c r="D17" s="374"/>
      <c r="E17" s="374"/>
      <c r="F17" s="374"/>
      <c r="G17" s="1"/>
      <c r="H17" s="1"/>
      <c r="I17" s="1"/>
      <c r="J17" s="1"/>
      <c r="K17" s="1"/>
      <c r="L17" s="97"/>
      <c r="M17" s="98"/>
      <c r="N17" s="98"/>
      <c r="O17" s="98"/>
    </row>
    <row r="18" spans="1:15" s="85" customFormat="1" ht="21.75" customHeight="1" thickBot="1" x14ac:dyDescent="0.3">
      <c r="A18" s="412"/>
      <c r="B18" s="412"/>
      <c r="C18" s="164" t="s">
        <v>170</v>
      </c>
      <c r="D18" s="374" t="s">
        <v>280</v>
      </c>
      <c r="E18" s="374"/>
      <c r="F18" s="374"/>
      <c r="G18" s="1"/>
      <c r="H18" s="1"/>
      <c r="I18" s="1"/>
      <c r="J18" s="1"/>
      <c r="K18" s="1"/>
      <c r="L18" s="97"/>
      <c r="M18" s="98"/>
      <c r="N18" s="98"/>
      <c r="O18" s="98"/>
    </row>
    <row r="19" spans="1:15" s="85" customFormat="1" ht="21.75" customHeight="1" x14ac:dyDescent="0.25">
      <c r="A19" s="1"/>
      <c r="B19" s="1"/>
      <c r="C19" s="1"/>
      <c r="D19" s="1"/>
      <c r="E19" s="1"/>
      <c r="F19" s="1"/>
      <c r="G19" s="1"/>
      <c r="H19" s="1"/>
      <c r="I19" s="1"/>
      <c r="J19" s="1"/>
      <c r="K19" s="1"/>
      <c r="L19" s="97"/>
      <c r="M19" s="98"/>
      <c r="N19" s="98"/>
      <c r="O19" s="98"/>
    </row>
    <row r="20" spans="1:15" s="26" customFormat="1" ht="16.5" customHeight="1" x14ac:dyDescent="0.2"/>
    <row r="21" spans="1:15" ht="5.25" customHeight="1" thickBot="1" x14ac:dyDescent="0.3"/>
    <row r="22" spans="1:15" ht="48" customHeight="1" thickBot="1" x14ac:dyDescent="0.3">
      <c r="A22" s="505" t="s">
        <v>202</v>
      </c>
      <c r="B22" s="505"/>
      <c r="C22" s="505"/>
      <c r="D22" s="505"/>
      <c r="E22" s="505"/>
      <c r="F22" s="505"/>
      <c r="G22" s="505"/>
      <c r="H22" s="505"/>
      <c r="I22" s="505"/>
      <c r="J22" s="505"/>
    </row>
    <row r="23" spans="1:15" ht="69.95" customHeight="1" thickBot="1" x14ac:dyDescent="0.3">
      <c r="A23" s="154" t="s">
        <v>21</v>
      </c>
      <c r="B23" s="506" t="s">
        <v>359</v>
      </c>
      <c r="C23" s="507"/>
      <c r="D23" s="508"/>
      <c r="E23" s="155" t="s">
        <v>71</v>
      </c>
      <c r="F23" s="277" t="s">
        <v>344</v>
      </c>
      <c r="G23" s="155" t="s">
        <v>73</v>
      </c>
      <c r="H23" s="506" t="s">
        <v>360</v>
      </c>
      <c r="I23" s="507"/>
      <c r="J23" s="508"/>
    </row>
    <row r="24" spans="1:15" ht="50.25" customHeight="1" thickBot="1" x14ac:dyDescent="0.3">
      <c r="A24" s="127" t="s">
        <v>75</v>
      </c>
      <c r="B24" s="506" t="s">
        <v>361</v>
      </c>
      <c r="C24" s="507"/>
      <c r="D24" s="507"/>
      <c r="E24" s="507"/>
      <c r="F24" s="507"/>
      <c r="G24" s="507"/>
      <c r="H24" s="507"/>
      <c r="I24" s="507"/>
      <c r="J24" s="508"/>
    </row>
    <row r="25" spans="1:15" ht="50.25" customHeight="1" thickBot="1" x14ac:dyDescent="0.3">
      <c r="A25" s="509" t="s">
        <v>77</v>
      </c>
      <c r="B25" s="156">
        <v>2024</v>
      </c>
      <c r="C25" s="157">
        <v>2025</v>
      </c>
      <c r="D25" s="157">
        <v>2026</v>
      </c>
      <c r="E25" s="157">
        <v>2027</v>
      </c>
      <c r="F25" s="158" t="s">
        <v>203</v>
      </c>
      <c r="G25" s="159" t="s">
        <v>79</v>
      </c>
      <c r="H25" s="511" t="s">
        <v>81</v>
      </c>
      <c r="I25" s="512"/>
      <c r="J25" s="513"/>
    </row>
    <row r="26" spans="1:15" ht="50.25" customHeight="1" thickBot="1" x14ac:dyDescent="0.3">
      <c r="A26" s="510"/>
      <c r="B26" s="287">
        <v>362</v>
      </c>
      <c r="C26" s="288">
        <v>3450</v>
      </c>
      <c r="D26" s="288">
        <v>3450</v>
      </c>
      <c r="E26" s="288">
        <v>1738</v>
      </c>
      <c r="F26" s="280">
        <f>SUM(B26:E26)</f>
        <v>9000</v>
      </c>
      <c r="G26" s="289">
        <f>+B26</f>
        <v>362</v>
      </c>
      <c r="H26" s="519" t="s">
        <v>288</v>
      </c>
      <c r="I26" s="529"/>
      <c r="J26" s="520"/>
    </row>
    <row r="27" spans="1:15" ht="52.5" customHeight="1" thickBot="1" x14ac:dyDescent="0.3">
      <c r="A27" s="127"/>
      <c r="B27" s="514" t="s">
        <v>362</v>
      </c>
      <c r="C27" s="515"/>
      <c r="D27" s="515"/>
      <c r="E27" s="515"/>
      <c r="F27" s="515"/>
      <c r="G27" s="515"/>
      <c r="H27" s="515"/>
      <c r="I27" s="515"/>
      <c r="J27" s="516"/>
    </row>
    <row r="28" spans="1:15" s="30" customFormat="1" ht="56.25" customHeight="1" thickBot="1" x14ac:dyDescent="0.3">
      <c r="A28" s="509" t="s">
        <v>181</v>
      </c>
      <c r="B28" s="127" t="s">
        <v>182</v>
      </c>
      <c r="C28" s="154" t="s">
        <v>86</v>
      </c>
      <c r="D28" s="517" t="s">
        <v>88</v>
      </c>
      <c r="E28" s="518"/>
      <c r="F28" s="517" t="s">
        <v>90</v>
      </c>
      <c r="G28" s="518"/>
      <c r="H28" s="128" t="s">
        <v>92</v>
      </c>
      <c r="I28" s="126" t="s">
        <v>93</v>
      </c>
      <c r="J28" s="126" t="s">
        <v>95</v>
      </c>
    </row>
    <row r="29" spans="1:15" ht="79.150000000000006" customHeight="1" thickBot="1" x14ac:dyDescent="0.3">
      <c r="A29" s="510"/>
      <c r="B29" s="160">
        <v>0</v>
      </c>
      <c r="C29" s="94">
        <v>0</v>
      </c>
      <c r="D29" s="521"/>
      <c r="E29" s="528"/>
      <c r="F29" s="521"/>
      <c r="G29" s="528"/>
      <c r="H29" s="213"/>
      <c r="I29" s="161"/>
      <c r="J29" s="161"/>
    </row>
    <row r="30" spans="1:15" s="30" customFormat="1" ht="45" customHeight="1" thickBot="1" x14ac:dyDescent="0.3">
      <c r="A30" s="509" t="s">
        <v>183</v>
      </c>
      <c r="B30" s="125" t="s">
        <v>182</v>
      </c>
      <c r="C30" s="128" t="s">
        <v>86</v>
      </c>
      <c r="D30" s="517" t="s">
        <v>88</v>
      </c>
      <c r="E30" s="518"/>
      <c r="F30" s="517" t="s">
        <v>90</v>
      </c>
      <c r="G30" s="518"/>
      <c r="H30" s="128" t="s">
        <v>92</v>
      </c>
      <c r="I30" s="126" t="s">
        <v>93</v>
      </c>
      <c r="J30" s="126" t="s">
        <v>95</v>
      </c>
    </row>
    <row r="31" spans="1:15" ht="79.150000000000006" customHeight="1" thickBot="1" x14ac:dyDescent="0.3">
      <c r="A31" s="510"/>
      <c r="B31" s="160">
        <v>0</v>
      </c>
      <c r="C31" s="160">
        <v>0</v>
      </c>
      <c r="D31" s="530"/>
      <c r="E31" s="531"/>
      <c r="F31" s="521"/>
      <c r="G31" s="528"/>
      <c r="H31" s="161"/>
      <c r="I31" s="161"/>
      <c r="J31" s="161"/>
    </row>
    <row r="32" spans="1:15" s="30" customFormat="1" ht="54" customHeight="1" thickBot="1" x14ac:dyDescent="0.3">
      <c r="A32" s="509" t="s">
        <v>184</v>
      </c>
      <c r="B32" s="125" t="s">
        <v>182</v>
      </c>
      <c r="C32" s="128" t="s">
        <v>86</v>
      </c>
      <c r="D32" s="517" t="s">
        <v>88</v>
      </c>
      <c r="E32" s="518"/>
      <c r="F32" s="517" t="s">
        <v>90</v>
      </c>
      <c r="G32" s="518"/>
      <c r="H32" s="128" t="s">
        <v>92</v>
      </c>
      <c r="I32" s="126" t="s">
        <v>93</v>
      </c>
      <c r="J32" s="126" t="s">
        <v>95</v>
      </c>
    </row>
    <row r="33" spans="1:10" ht="150" customHeight="1" thickBot="1" x14ac:dyDescent="0.3">
      <c r="A33" s="510"/>
      <c r="B33" s="246">
        <v>345</v>
      </c>
      <c r="C33" s="283">
        <f>19+373</f>
        <v>392</v>
      </c>
      <c r="D33" s="506" t="s">
        <v>363</v>
      </c>
      <c r="E33" s="508"/>
      <c r="F33" s="506" t="s">
        <v>363</v>
      </c>
      <c r="G33" s="508"/>
      <c r="H33" s="290" t="s">
        <v>319</v>
      </c>
      <c r="I33" s="284" t="s">
        <v>364</v>
      </c>
      <c r="J33" s="284" t="s">
        <v>365</v>
      </c>
    </row>
    <row r="34" spans="1:10" s="30" customFormat="1" ht="47.25" customHeight="1" thickBot="1" x14ac:dyDescent="0.3">
      <c r="A34" s="509" t="s">
        <v>185</v>
      </c>
      <c r="B34" s="125" t="s">
        <v>182</v>
      </c>
      <c r="C34" s="125" t="s">
        <v>86</v>
      </c>
      <c r="D34" s="517" t="s">
        <v>88</v>
      </c>
      <c r="E34" s="518"/>
      <c r="F34" s="517" t="s">
        <v>90</v>
      </c>
      <c r="G34" s="518"/>
      <c r="H34" s="128" t="s">
        <v>92</v>
      </c>
      <c r="I34" s="128" t="s">
        <v>93</v>
      </c>
      <c r="J34" s="126" t="s">
        <v>95</v>
      </c>
    </row>
    <row r="35" spans="1:10" ht="133.15" customHeight="1" thickBot="1" x14ac:dyDescent="0.3">
      <c r="A35" s="510"/>
      <c r="B35" s="246">
        <v>345</v>
      </c>
      <c r="C35" s="334">
        <v>74</v>
      </c>
      <c r="D35" s="523" t="s">
        <v>408</v>
      </c>
      <c r="E35" s="524"/>
      <c r="F35" s="523" t="s">
        <v>411</v>
      </c>
      <c r="G35" s="524"/>
      <c r="H35" s="290" t="s">
        <v>319</v>
      </c>
      <c r="I35" s="284" t="s">
        <v>364</v>
      </c>
      <c r="J35" s="284" t="s">
        <v>365</v>
      </c>
    </row>
    <row r="36" spans="1:10" s="30" customFormat="1" ht="47.25" customHeight="1" thickBot="1" x14ac:dyDescent="0.3">
      <c r="A36" s="509" t="s">
        <v>186</v>
      </c>
      <c r="B36" s="125" t="s">
        <v>182</v>
      </c>
      <c r="C36" s="128" t="s">
        <v>86</v>
      </c>
      <c r="D36" s="517" t="s">
        <v>88</v>
      </c>
      <c r="E36" s="518"/>
      <c r="F36" s="517" t="s">
        <v>90</v>
      </c>
      <c r="G36" s="518"/>
      <c r="H36" s="128" t="s">
        <v>92</v>
      </c>
      <c r="I36" s="126" t="s">
        <v>93</v>
      </c>
      <c r="J36" s="126" t="s">
        <v>95</v>
      </c>
    </row>
    <row r="37" spans="1:10" ht="159.6" customHeight="1" thickBot="1" x14ac:dyDescent="0.3">
      <c r="A37" s="510"/>
      <c r="B37" s="246">
        <v>345</v>
      </c>
      <c r="C37" s="94">
        <v>247</v>
      </c>
      <c r="D37" s="523" t="s">
        <v>432</v>
      </c>
      <c r="E37" s="524"/>
      <c r="F37" s="671" t="s">
        <v>440</v>
      </c>
      <c r="G37" s="672"/>
      <c r="H37" s="290" t="s">
        <v>319</v>
      </c>
      <c r="I37" s="284" t="s">
        <v>364</v>
      </c>
      <c r="J37" s="284" t="s">
        <v>365</v>
      </c>
    </row>
    <row r="38" spans="1:10" s="30" customFormat="1" ht="48.75" customHeight="1" thickBot="1" x14ac:dyDescent="0.3">
      <c r="A38" s="509" t="s">
        <v>187</v>
      </c>
      <c r="B38" s="125" t="s">
        <v>182</v>
      </c>
      <c r="C38" s="128" t="s">
        <v>86</v>
      </c>
      <c r="D38" s="517" t="s">
        <v>88</v>
      </c>
      <c r="E38" s="518"/>
      <c r="F38" s="517" t="s">
        <v>90</v>
      </c>
      <c r="G38" s="518"/>
      <c r="H38" s="128" t="s">
        <v>92</v>
      </c>
      <c r="I38" s="126" t="s">
        <v>93</v>
      </c>
      <c r="J38" s="126" t="s">
        <v>95</v>
      </c>
    </row>
    <row r="39" spans="1:10" ht="79.900000000000006" customHeight="1" thickBot="1" x14ac:dyDescent="0.3">
      <c r="A39" s="510"/>
      <c r="B39" s="246">
        <v>345</v>
      </c>
      <c r="C39" s="95"/>
      <c r="D39" s="525"/>
      <c r="E39" s="522"/>
      <c r="F39" s="525"/>
      <c r="G39" s="522"/>
      <c r="H39" s="93"/>
      <c r="I39" s="162"/>
      <c r="J39" s="162"/>
    </row>
    <row r="40" spans="1:10" ht="46.5" customHeight="1" thickBot="1" x14ac:dyDescent="0.3">
      <c r="A40" s="509" t="s">
        <v>188</v>
      </c>
      <c r="B40" s="128" t="s">
        <v>182</v>
      </c>
      <c r="C40" s="154" t="s">
        <v>86</v>
      </c>
      <c r="D40" s="517" t="s">
        <v>88</v>
      </c>
      <c r="E40" s="518"/>
      <c r="F40" s="517" t="s">
        <v>90</v>
      </c>
      <c r="G40" s="518"/>
      <c r="H40" s="128" t="s">
        <v>92</v>
      </c>
      <c r="I40" s="126" t="s">
        <v>93</v>
      </c>
      <c r="J40" s="126" t="s">
        <v>95</v>
      </c>
    </row>
    <row r="41" spans="1:10" ht="72" customHeight="1" thickBot="1" x14ac:dyDescent="0.3">
      <c r="A41" s="510"/>
      <c r="B41" s="246">
        <v>345</v>
      </c>
      <c r="C41" s="95"/>
      <c r="D41" s="525"/>
      <c r="E41" s="526"/>
      <c r="F41" s="525"/>
      <c r="G41" s="522"/>
      <c r="H41" s="93"/>
      <c r="I41" s="162"/>
      <c r="J41" s="162"/>
    </row>
    <row r="42" spans="1:10" ht="48.75" customHeight="1" thickBot="1" x14ac:dyDescent="0.3">
      <c r="A42" s="509" t="s">
        <v>189</v>
      </c>
      <c r="B42" s="127" t="s">
        <v>182</v>
      </c>
      <c r="C42" s="154" t="s">
        <v>86</v>
      </c>
      <c r="D42" s="517" t="s">
        <v>88</v>
      </c>
      <c r="E42" s="518"/>
      <c r="F42" s="517" t="s">
        <v>90</v>
      </c>
      <c r="G42" s="518"/>
      <c r="H42" s="128" t="s">
        <v>92</v>
      </c>
      <c r="I42" s="126" t="s">
        <v>93</v>
      </c>
      <c r="J42" s="126" t="s">
        <v>95</v>
      </c>
    </row>
    <row r="43" spans="1:10" ht="87" customHeight="1" thickBot="1" x14ac:dyDescent="0.3">
      <c r="A43" s="510"/>
      <c r="B43" s="246">
        <v>345</v>
      </c>
      <c r="C43" s="95"/>
      <c r="D43" s="525"/>
      <c r="E43" s="526"/>
      <c r="F43" s="525"/>
      <c r="G43" s="522"/>
      <c r="H43" s="163"/>
      <c r="I43" s="93"/>
      <c r="J43" s="162"/>
    </row>
    <row r="44" spans="1:10" ht="42.75" customHeight="1" thickBot="1" x14ac:dyDescent="0.3">
      <c r="A44" s="509" t="s">
        <v>190</v>
      </c>
      <c r="B44" s="127" t="s">
        <v>182</v>
      </c>
      <c r="C44" s="154" t="s">
        <v>86</v>
      </c>
      <c r="D44" s="517" t="s">
        <v>88</v>
      </c>
      <c r="E44" s="518"/>
      <c r="F44" s="517" t="s">
        <v>90</v>
      </c>
      <c r="G44" s="518"/>
      <c r="H44" s="128" t="s">
        <v>92</v>
      </c>
      <c r="I44" s="126" t="s">
        <v>93</v>
      </c>
      <c r="J44" s="126" t="s">
        <v>95</v>
      </c>
    </row>
    <row r="45" spans="1:10" ht="78.599999999999994" customHeight="1" thickBot="1" x14ac:dyDescent="0.3">
      <c r="A45" s="510"/>
      <c r="B45" s="246">
        <v>345</v>
      </c>
      <c r="C45" s="95"/>
      <c r="D45" s="525"/>
      <c r="E45" s="522"/>
      <c r="F45" s="525"/>
      <c r="G45" s="522"/>
      <c r="H45" s="93"/>
      <c r="I45" s="93"/>
      <c r="J45" s="93"/>
    </row>
    <row r="46" spans="1:10" ht="45" customHeight="1" thickBot="1" x14ac:dyDescent="0.3">
      <c r="A46" s="509" t="s">
        <v>191</v>
      </c>
      <c r="B46" s="127" t="s">
        <v>182</v>
      </c>
      <c r="C46" s="154" t="s">
        <v>86</v>
      </c>
      <c r="D46" s="517" t="s">
        <v>88</v>
      </c>
      <c r="E46" s="518"/>
      <c r="F46" s="517" t="s">
        <v>90</v>
      </c>
      <c r="G46" s="518"/>
      <c r="H46" s="128" t="s">
        <v>92</v>
      </c>
      <c r="I46" s="126" t="s">
        <v>93</v>
      </c>
      <c r="J46" s="126" t="s">
        <v>95</v>
      </c>
    </row>
    <row r="47" spans="1:10" ht="75.599999999999994" customHeight="1" thickBot="1" x14ac:dyDescent="0.3">
      <c r="A47" s="510"/>
      <c r="B47" s="246">
        <v>345</v>
      </c>
      <c r="C47" s="95"/>
      <c r="D47" s="525"/>
      <c r="E47" s="522"/>
      <c r="F47" s="525"/>
      <c r="G47" s="522"/>
      <c r="H47" s="93"/>
      <c r="I47" s="162"/>
      <c r="J47" s="162"/>
    </row>
    <row r="48" spans="1:10" ht="46.5" customHeight="1" thickBot="1" x14ac:dyDescent="0.3">
      <c r="A48" s="509" t="s">
        <v>192</v>
      </c>
      <c r="B48" s="127" t="s">
        <v>182</v>
      </c>
      <c r="C48" s="154" t="s">
        <v>86</v>
      </c>
      <c r="D48" s="517" t="s">
        <v>88</v>
      </c>
      <c r="E48" s="518"/>
      <c r="F48" s="517" t="s">
        <v>90</v>
      </c>
      <c r="G48" s="518"/>
      <c r="H48" s="128" t="s">
        <v>92</v>
      </c>
      <c r="I48" s="126" t="s">
        <v>93</v>
      </c>
      <c r="J48" s="126" t="s">
        <v>95</v>
      </c>
    </row>
    <row r="49" spans="1:13" ht="72" customHeight="1" thickBot="1" x14ac:dyDescent="0.3">
      <c r="A49" s="510"/>
      <c r="B49" s="246">
        <v>345</v>
      </c>
      <c r="C49" s="95"/>
      <c r="D49" s="525"/>
      <c r="E49" s="522"/>
      <c r="F49" s="526"/>
      <c r="G49" s="526"/>
      <c r="H49" s="93"/>
      <c r="I49" s="93"/>
      <c r="J49" s="93"/>
    </row>
    <row r="50" spans="1:13" ht="48.75" customHeight="1" thickBot="1" x14ac:dyDescent="0.3">
      <c r="A50" s="509" t="s">
        <v>193</v>
      </c>
      <c r="B50" s="127" t="s">
        <v>182</v>
      </c>
      <c r="C50" s="154" t="s">
        <v>86</v>
      </c>
      <c r="D50" s="517" t="s">
        <v>88</v>
      </c>
      <c r="E50" s="518"/>
      <c r="F50" s="517" t="s">
        <v>90</v>
      </c>
      <c r="G50" s="518"/>
      <c r="H50" s="128" t="s">
        <v>92</v>
      </c>
      <c r="I50" s="126" t="s">
        <v>93</v>
      </c>
      <c r="J50" s="126" t="s">
        <v>95</v>
      </c>
    </row>
    <row r="51" spans="1:13" ht="72.599999999999994" customHeight="1" thickBot="1" x14ac:dyDescent="0.3">
      <c r="A51" s="510"/>
      <c r="B51" s="246">
        <v>345</v>
      </c>
      <c r="C51" s="95"/>
      <c r="D51" s="525"/>
      <c r="E51" s="522"/>
      <c r="F51" s="525"/>
      <c r="G51" s="522"/>
      <c r="H51" s="93"/>
      <c r="I51" s="93"/>
      <c r="J51" s="93"/>
    </row>
    <row r="52" spans="1:13" x14ac:dyDescent="0.25">
      <c r="B52" s="1">
        <f>B29+B31+B33+B35+B37+B39+B41+B43+B45+B47+B49+B51</f>
        <v>3450</v>
      </c>
      <c r="C52" s="1">
        <f>C29+C31+C33+C35+C37+C39+C41+C43+C45+C47+C49+C51</f>
        <v>713</v>
      </c>
    </row>
    <row r="53" spans="1:13" ht="18" x14ac:dyDescent="0.25">
      <c r="A53" s="54" t="s">
        <v>204</v>
      </c>
    </row>
    <row r="54" spans="1:13" ht="18" customHeight="1" x14ac:dyDescent="0.25">
      <c r="A54" s="37"/>
    </row>
    <row r="55" spans="1:13" ht="23.25" x14ac:dyDescent="0.25">
      <c r="A55" s="527" t="s">
        <v>205</v>
      </c>
      <c r="B55" s="38" t="s">
        <v>156</v>
      </c>
      <c r="C55" s="38" t="s">
        <v>157</v>
      </c>
      <c r="D55" s="38" t="s">
        <v>158</v>
      </c>
      <c r="E55" s="38" t="s">
        <v>159</v>
      </c>
      <c r="F55" s="38" t="s">
        <v>161</v>
      </c>
      <c r="G55" s="38" t="s">
        <v>162</v>
      </c>
      <c r="H55" s="38" t="s">
        <v>163</v>
      </c>
      <c r="I55" s="38" t="s">
        <v>164</v>
      </c>
      <c r="J55" s="38" t="s">
        <v>166</v>
      </c>
      <c r="K55" s="38" t="s">
        <v>167</v>
      </c>
      <c r="L55" s="38" t="s">
        <v>168</v>
      </c>
      <c r="M55" s="38" t="s">
        <v>169</v>
      </c>
    </row>
    <row r="56" spans="1:13" ht="24.75" customHeight="1" x14ac:dyDescent="0.25">
      <c r="A56" s="527"/>
      <c r="B56" s="39"/>
      <c r="C56" s="39"/>
      <c r="D56" s="39"/>
      <c r="E56" s="39"/>
      <c r="F56" s="39"/>
      <c r="G56" s="39"/>
      <c r="H56" s="39"/>
      <c r="I56" s="39"/>
      <c r="J56" s="39"/>
      <c r="K56" s="39"/>
      <c r="L56" s="39"/>
      <c r="M56" s="39"/>
    </row>
    <row r="57" spans="1:13" s="29" customFormat="1" ht="13.15" customHeight="1" x14ac:dyDescent="0.25">
      <c r="A57" s="1"/>
      <c r="B57" s="1"/>
      <c r="C57" s="1"/>
      <c r="D57" s="1"/>
      <c r="E57" s="1"/>
      <c r="F57" s="1"/>
      <c r="G57" s="1"/>
      <c r="H57" s="1"/>
      <c r="I57" s="1"/>
    </row>
    <row r="58" spans="1:13" ht="15" thickBot="1" x14ac:dyDescent="0.3"/>
    <row r="59" spans="1:13" ht="44.25" customHeight="1" thickBot="1" x14ac:dyDescent="0.3">
      <c r="A59" s="207" t="s">
        <v>206</v>
      </c>
      <c r="B59" s="189" t="s">
        <v>207</v>
      </c>
      <c r="C59" s="169"/>
      <c r="D59" s="208" t="s">
        <v>208</v>
      </c>
      <c r="E59" s="189" t="s">
        <v>207</v>
      </c>
      <c r="F59" s="169"/>
      <c r="G59" s="208" t="s">
        <v>209</v>
      </c>
      <c r="H59" s="189" t="s">
        <v>210</v>
      </c>
      <c r="I59" s="206"/>
      <c r="J59" s="162"/>
    </row>
    <row r="60" spans="1:13" ht="15.75" thickBot="1" x14ac:dyDescent="0.3">
      <c r="A60" s="209"/>
      <c r="B60" s="189" t="s">
        <v>211</v>
      </c>
      <c r="C60" s="286" t="s">
        <v>356</v>
      </c>
      <c r="D60" s="210"/>
      <c r="E60" s="189" t="s">
        <v>211</v>
      </c>
      <c r="F60" s="286" t="s">
        <v>357</v>
      </c>
      <c r="G60" s="210"/>
      <c r="H60" s="189" t="s">
        <v>212</v>
      </c>
      <c r="I60" s="215"/>
      <c r="J60" s="162"/>
    </row>
    <row r="61" spans="1:13" ht="15.75" thickBot="1" x14ac:dyDescent="0.3">
      <c r="A61" s="209"/>
      <c r="B61" s="189" t="s">
        <v>213</v>
      </c>
      <c r="C61" s="169"/>
      <c r="D61" s="210"/>
      <c r="E61" s="189" t="s">
        <v>213</v>
      </c>
      <c r="F61" s="286" t="s">
        <v>358</v>
      </c>
      <c r="G61" s="210"/>
      <c r="H61" s="189" t="s">
        <v>214</v>
      </c>
      <c r="I61" s="215"/>
      <c r="J61" s="162"/>
    </row>
    <row r="62" spans="1:13" ht="39.75" customHeight="1" thickBot="1" x14ac:dyDescent="0.3">
      <c r="A62" s="209"/>
      <c r="B62" s="189" t="s">
        <v>207</v>
      </c>
      <c r="C62" s="169"/>
      <c r="D62" s="210"/>
      <c r="E62" s="189" t="s">
        <v>207</v>
      </c>
      <c r="F62" s="286"/>
      <c r="G62" s="210"/>
      <c r="H62" s="189" t="s">
        <v>210</v>
      </c>
      <c r="I62" s="206"/>
      <c r="J62" s="162"/>
    </row>
    <row r="63" spans="1:13" ht="15.75" thickBot="1" x14ac:dyDescent="0.3">
      <c r="A63" s="209"/>
      <c r="B63" s="189" t="s">
        <v>211</v>
      </c>
      <c r="C63" s="169"/>
      <c r="D63" s="210"/>
      <c r="E63" s="189" t="s">
        <v>211</v>
      </c>
      <c r="F63" s="286" t="s">
        <v>366</v>
      </c>
      <c r="G63" s="210"/>
      <c r="H63" s="189" t="s">
        <v>212</v>
      </c>
      <c r="I63" s="206"/>
      <c r="J63" s="162"/>
    </row>
    <row r="64" spans="1:13" ht="34.5" customHeight="1" thickBot="1" x14ac:dyDescent="0.3">
      <c r="A64" s="211"/>
      <c r="B64" s="189" t="s">
        <v>213</v>
      </c>
      <c r="C64" s="169"/>
      <c r="D64" s="212"/>
      <c r="E64" s="189" t="s">
        <v>213</v>
      </c>
      <c r="F64" s="286" t="s">
        <v>367</v>
      </c>
      <c r="G64" s="212"/>
      <c r="H64" s="189" t="s">
        <v>214</v>
      </c>
      <c r="I64" s="206"/>
      <c r="J64" s="162"/>
    </row>
  </sheetData>
  <mergeCells count="87">
    <mergeCell ref="A55:A56"/>
    <mergeCell ref="A46:A47"/>
    <mergeCell ref="D46:E46"/>
    <mergeCell ref="F46:G46"/>
    <mergeCell ref="D47:E47"/>
    <mergeCell ref="F47:G47"/>
    <mergeCell ref="A48:A49"/>
    <mergeCell ref="D48:E48"/>
    <mergeCell ref="F48:G48"/>
    <mergeCell ref="D49:E49"/>
    <mergeCell ref="F49:G49"/>
    <mergeCell ref="A50:A51"/>
    <mergeCell ref="D50:E50"/>
    <mergeCell ref="F50:G50"/>
    <mergeCell ref="D51:E51"/>
    <mergeCell ref="F51:G51"/>
    <mergeCell ref="A42:A43"/>
    <mergeCell ref="D42:E42"/>
    <mergeCell ref="F42:G42"/>
    <mergeCell ref="D43:E43"/>
    <mergeCell ref="F43:G43"/>
    <mergeCell ref="A44:A45"/>
    <mergeCell ref="D44:E44"/>
    <mergeCell ref="F44:G44"/>
    <mergeCell ref="D45:E45"/>
    <mergeCell ref="F45:G45"/>
    <mergeCell ref="A38:A39"/>
    <mergeCell ref="D38:E38"/>
    <mergeCell ref="F38:G38"/>
    <mergeCell ref="D39:E39"/>
    <mergeCell ref="F39:G39"/>
    <mergeCell ref="A40:A41"/>
    <mergeCell ref="D40:E40"/>
    <mergeCell ref="F40:G40"/>
    <mergeCell ref="D41:E41"/>
    <mergeCell ref="F41:G41"/>
    <mergeCell ref="A1:A4"/>
    <mergeCell ref="B24:J24"/>
    <mergeCell ref="A36:A37"/>
    <mergeCell ref="D36:E36"/>
    <mergeCell ref="F36:G36"/>
    <mergeCell ref="D37:E37"/>
    <mergeCell ref="F37:G37"/>
    <mergeCell ref="A34:A35"/>
    <mergeCell ref="D34:E34"/>
    <mergeCell ref="F34:G34"/>
    <mergeCell ref="D35:E35"/>
    <mergeCell ref="F35:G35"/>
    <mergeCell ref="A30:A31"/>
    <mergeCell ref="D30:E30"/>
    <mergeCell ref="F30:G30"/>
    <mergeCell ref="D31:E31"/>
    <mergeCell ref="F31:G31"/>
    <mergeCell ref="A32:A33"/>
    <mergeCell ref="D32:E32"/>
    <mergeCell ref="F32:G32"/>
    <mergeCell ref="D33:E33"/>
    <mergeCell ref="F33:G33"/>
    <mergeCell ref="A7:A10"/>
    <mergeCell ref="H23:J23"/>
    <mergeCell ref="A12:A14"/>
    <mergeCell ref="A16:B18"/>
    <mergeCell ref="B1:H1"/>
    <mergeCell ref="B2:H2"/>
    <mergeCell ref="B3:H3"/>
    <mergeCell ref="D16:F16"/>
    <mergeCell ref="D17:F17"/>
    <mergeCell ref="D18:F18"/>
    <mergeCell ref="I7:I10"/>
    <mergeCell ref="J7:J10"/>
    <mergeCell ref="B23:D23"/>
    <mergeCell ref="A22:J22"/>
    <mergeCell ref="B4:H4"/>
    <mergeCell ref="B7:H10"/>
    <mergeCell ref="A25:A26"/>
    <mergeCell ref="H25:J25"/>
    <mergeCell ref="H26:J26"/>
    <mergeCell ref="D28:E28"/>
    <mergeCell ref="F28:G28"/>
    <mergeCell ref="B27:J27"/>
    <mergeCell ref="A28:A29"/>
    <mergeCell ref="J1:L1"/>
    <mergeCell ref="J2:L2"/>
    <mergeCell ref="J3:L3"/>
    <mergeCell ref="J4:L4"/>
    <mergeCell ref="D29:E29"/>
    <mergeCell ref="F29:G29"/>
  </mergeCells>
  <dataValidations count="1">
    <dataValidation type="list" allowBlank="1" showInputMessage="1" showErrorMessage="1" sqref="H26:J26" xr:uid="{A52E3955-10F7-4770-8A91-5F4747E11A48}">
      <formula1>#REF!</formula1>
    </dataValidation>
  </dataValidations>
  <pageMargins left="0.25" right="0.25" top="0.75" bottom="0.75" header="0.3" footer="0.3"/>
  <pageSetup scale="21" orientation="landscape" r:id="rId1"/>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69E17F-E790-4A18-B91C-EE2A12AAB45B}">
  <sheetPr>
    <tabColor theme="4" tint="0.59999389629810485"/>
    <pageSetUpPr fitToPage="1"/>
  </sheetPr>
  <dimension ref="A1:O40"/>
  <sheetViews>
    <sheetView showGridLines="0" topLeftCell="D21" zoomScale="70" zoomScaleNormal="70" workbookViewId="0">
      <selection activeCell="G22" sqref="G22:G23"/>
    </sheetView>
  </sheetViews>
  <sheetFormatPr baseColWidth="10" defaultColWidth="10.85546875" defaultRowHeight="14.25" x14ac:dyDescent="0.25"/>
  <cols>
    <col min="1" max="1" width="49.7109375" style="1" customWidth="1"/>
    <col min="2" max="13" width="35.7109375" style="1" customWidth="1"/>
    <col min="14" max="15" width="18.140625" style="1" customWidth="1"/>
    <col min="16" max="16" width="8.42578125" style="1" customWidth="1"/>
    <col min="17" max="17" width="18.42578125" style="1" bestFit="1" customWidth="1"/>
    <col min="18" max="18" width="5.7109375" style="1" customWidth="1"/>
    <col min="19" max="19" width="18.42578125" style="1" bestFit="1" customWidth="1"/>
    <col min="20" max="20" width="4.7109375" style="1" customWidth="1"/>
    <col min="21" max="21" width="23" style="1" bestFit="1" customWidth="1"/>
    <col min="22" max="22" width="10.85546875" style="1"/>
    <col min="23" max="23" width="18.42578125" style="1" bestFit="1" customWidth="1"/>
    <col min="24" max="24" width="16.140625" style="1" customWidth="1"/>
    <col min="25" max="16384" width="10.85546875" style="1"/>
  </cols>
  <sheetData>
    <row r="1" spans="1:15" s="85" customFormat="1" ht="32.25" customHeight="1" thickBot="1" x14ac:dyDescent="0.3">
      <c r="A1" s="409"/>
      <c r="B1" s="390" t="s">
        <v>150</v>
      </c>
      <c r="C1" s="391"/>
      <c r="D1" s="391"/>
      <c r="E1" s="391"/>
      <c r="F1" s="391"/>
      <c r="G1" s="391"/>
      <c r="H1" s="391"/>
      <c r="I1" s="392"/>
      <c r="J1" s="387" t="s">
        <v>270</v>
      </c>
      <c r="K1" s="388"/>
      <c r="L1" s="389"/>
    </row>
    <row r="2" spans="1:15" s="85" customFormat="1" ht="30.75" customHeight="1" thickBot="1" x14ac:dyDescent="0.3">
      <c r="A2" s="410"/>
      <c r="B2" s="393" t="s">
        <v>151</v>
      </c>
      <c r="C2" s="394"/>
      <c r="D2" s="394"/>
      <c r="E2" s="394"/>
      <c r="F2" s="394"/>
      <c r="G2" s="394"/>
      <c r="H2" s="394"/>
      <c r="I2" s="395"/>
      <c r="J2" s="387" t="s">
        <v>271</v>
      </c>
      <c r="K2" s="388"/>
      <c r="L2" s="389"/>
    </row>
    <row r="3" spans="1:15" s="85" customFormat="1" ht="24" customHeight="1" thickBot="1" x14ac:dyDescent="0.3">
      <c r="A3" s="410"/>
      <c r="B3" s="393" t="s">
        <v>0</v>
      </c>
      <c r="C3" s="394"/>
      <c r="D3" s="394"/>
      <c r="E3" s="394"/>
      <c r="F3" s="394"/>
      <c r="G3" s="394"/>
      <c r="H3" s="394"/>
      <c r="I3" s="395"/>
      <c r="J3" s="387" t="s">
        <v>272</v>
      </c>
      <c r="K3" s="388"/>
      <c r="L3" s="389"/>
    </row>
    <row r="4" spans="1:15" s="85" customFormat="1" ht="21.75" customHeight="1" thickBot="1" x14ac:dyDescent="0.3">
      <c r="A4" s="411"/>
      <c r="B4" s="396" t="s">
        <v>215</v>
      </c>
      <c r="C4" s="397"/>
      <c r="D4" s="397"/>
      <c r="E4" s="397"/>
      <c r="F4" s="397"/>
      <c r="G4" s="397"/>
      <c r="H4" s="397"/>
      <c r="I4" s="398"/>
      <c r="J4" s="387" t="s">
        <v>275</v>
      </c>
      <c r="K4" s="388"/>
      <c r="L4" s="389"/>
    </row>
    <row r="5" spans="1:15" s="85" customFormat="1" ht="21.75" customHeight="1" thickBot="1" x14ac:dyDescent="0.3">
      <c r="A5" s="86"/>
      <c r="B5" s="87"/>
      <c r="C5" s="87"/>
      <c r="D5" s="87"/>
      <c r="E5" s="87"/>
      <c r="F5" s="87"/>
      <c r="G5" s="87"/>
      <c r="H5" s="87"/>
      <c r="I5" s="87"/>
      <c r="J5" s="88"/>
      <c r="K5" s="88"/>
      <c r="L5" s="88"/>
    </row>
    <row r="6" spans="1:15" ht="40.35" customHeight="1" thickBot="1" x14ac:dyDescent="0.3">
      <c r="A6" s="55" t="s">
        <v>154</v>
      </c>
      <c r="B6" s="419" t="s">
        <v>307</v>
      </c>
      <c r="C6" s="420"/>
      <c r="D6" s="420"/>
      <c r="E6" s="420"/>
      <c r="F6" s="420"/>
      <c r="G6" s="420"/>
      <c r="H6" s="420"/>
      <c r="I6" s="421"/>
      <c r="J6" s="205" t="s">
        <v>155</v>
      </c>
      <c r="K6" s="553">
        <v>2024110010309</v>
      </c>
      <c r="L6" s="554"/>
      <c r="M6" s="552"/>
      <c r="N6" s="552"/>
      <c r="O6" s="552"/>
    </row>
    <row r="7" spans="1:15" s="85" customFormat="1" ht="21.75" customHeight="1" thickBot="1" x14ac:dyDescent="0.3">
      <c r="A7" s="86"/>
      <c r="B7" s="87"/>
      <c r="C7" s="87"/>
      <c r="D7" s="87"/>
      <c r="E7" s="87"/>
      <c r="F7" s="87"/>
      <c r="G7" s="87"/>
      <c r="H7" s="87"/>
      <c r="I7" s="87"/>
      <c r="J7" s="87"/>
      <c r="K7" s="87"/>
      <c r="L7" s="87"/>
      <c r="M7" s="88"/>
      <c r="N7" s="88"/>
      <c r="O7" s="88"/>
    </row>
    <row r="8" spans="1:15" s="85" customFormat="1" ht="21.75" customHeight="1" thickBot="1" x14ac:dyDescent="0.3">
      <c r="A8" s="555" t="s">
        <v>6</v>
      </c>
      <c r="B8" s="165" t="s">
        <v>156</v>
      </c>
      <c r="C8" s="132"/>
      <c r="D8" s="165" t="s">
        <v>157</v>
      </c>
      <c r="E8" s="132"/>
      <c r="F8" s="165" t="s">
        <v>158</v>
      </c>
      <c r="G8" s="133"/>
      <c r="H8" s="165" t="s">
        <v>159</v>
      </c>
      <c r="I8" s="134"/>
      <c r="J8" s="564" t="s">
        <v>8</v>
      </c>
      <c r="K8" s="164" t="s">
        <v>160</v>
      </c>
      <c r="L8" s="89"/>
      <c r="M8" s="552"/>
      <c r="N8" s="552"/>
      <c r="O8" s="552"/>
    </row>
    <row r="9" spans="1:15" s="85" customFormat="1" ht="21.75" customHeight="1" thickBot="1" x14ac:dyDescent="0.3">
      <c r="A9" s="555"/>
      <c r="B9" s="166" t="s">
        <v>161</v>
      </c>
      <c r="C9" s="135" t="s">
        <v>280</v>
      </c>
      <c r="D9" s="165" t="s">
        <v>162</v>
      </c>
      <c r="E9" s="136"/>
      <c r="F9" s="165" t="s">
        <v>163</v>
      </c>
      <c r="G9" s="136"/>
      <c r="H9" s="165" t="s">
        <v>164</v>
      </c>
      <c r="I9" s="134"/>
      <c r="J9" s="564"/>
      <c r="K9" s="164" t="s">
        <v>165</v>
      </c>
      <c r="L9" s="89"/>
      <c r="M9" s="552"/>
      <c r="N9" s="552"/>
      <c r="O9" s="552"/>
    </row>
    <row r="10" spans="1:15" s="85" customFormat="1" ht="21.75" customHeight="1" thickBot="1" x14ac:dyDescent="0.3">
      <c r="A10" s="555"/>
      <c r="B10" s="165" t="s">
        <v>166</v>
      </c>
      <c r="C10" s="132"/>
      <c r="D10" s="165" t="s">
        <v>167</v>
      </c>
      <c r="E10" s="136"/>
      <c r="F10" s="165" t="s">
        <v>168</v>
      </c>
      <c r="G10" s="136"/>
      <c r="H10" s="165" t="s">
        <v>169</v>
      </c>
      <c r="I10" s="134"/>
      <c r="J10" s="564"/>
      <c r="K10" s="164" t="s">
        <v>170</v>
      </c>
      <c r="L10" s="89" t="s">
        <v>308</v>
      </c>
      <c r="M10" s="552"/>
      <c r="N10" s="552"/>
      <c r="O10" s="552"/>
    </row>
    <row r="11" spans="1:15" ht="15" thickBot="1" x14ac:dyDescent="0.3"/>
    <row r="12" spans="1:15" ht="32.1" customHeight="1" thickBot="1" x14ac:dyDescent="0.3">
      <c r="A12" s="556" t="s">
        <v>216</v>
      </c>
      <c r="B12" s="557"/>
      <c r="C12" s="557"/>
      <c r="D12" s="557"/>
      <c r="E12" s="557"/>
      <c r="F12" s="557"/>
      <c r="G12" s="557"/>
      <c r="H12" s="557"/>
      <c r="I12" s="557"/>
      <c r="J12" s="557"/>
      <c r="K12" s="557"/>
      <c r="L12" s="558"/>
    </row>
    <row r="13" spans="1:15" ht="32.1" customHeight="1" thickBot="1" x14ac:dyDescent="0.3">
      <c r="A13" s="534" t="s">
        <v>217</v>
      </c>
      <c r="B13" s="536" t="s">
        <v>101</v>
      </c>
      <c r="C13" s="562" t="s">
        <v>13</v>
      </c>
      <c r="D13" s="541" t="s">
        <v>181</v>
      </c>
      <c r="E13" s="542"/>
      <c r="F13" s="543"/>
      <c r="G13" s="541" t="s">
        <v>183</v>
      </c>
      <c r="H13" s="542"/>
      <c r="I13" s="543"/>
      <c r="J13" s="375" t="s">
        <v>184</v>
      </c>
      <c r="K13" s="376"/>
      <c r="L13" s="377"/>
    </row>
    <row r="14" spans="1:15" ht="32.1" customHeight="1" thickBot="1" x14ac:dyDescent="0.3">
      <c r="A14" s="535"/>
      <c r="B14" s="565"/>
      <c r="C14" s="563"/>
      <c r="D14" s="119" t="s">
        <v>26</v>
      </c>
      <c r="E14" s="117" t="s">
        <v>28</v>
      </c>
      <c r="F14" s="118" t="s">
        <v>106</v>
      </c>
      <c r="G14" s="119" t="s">
        <v>26</v>
      </c>
      <c r="H14" s="117" t="s">
        <v>28</v>
      </c>
      <c r="I14" s="118" t="s">
        <v>106</v>
      </c>
      <c r="J14" s="119" t="s">
        <v>26</v>
      </c>
      <c r="K14" s="117" t="s">
        <v>28</v>
      </c>
      <c r="L14" s="118" t="s">
        <v>106</v>
      </c>
    </row>
    <row r="15" spans="1:15" ht="151.5" customHeight="1" x14ac:dyDescent="0.25">
      <c r="A15" s="259" t="s">
        <v>309</v>
      </c>
      <c r="B15" s="260" t="s">
        <v>281</v>
      </c>
      <c r="C15" s="539" t="s">
        <v>310</v>
      </c>
      <c r="D15" s="546">
        <f>+ACTIVIDAD_1!B25+ACTIVIDAD_2!B25</f>
        <v>2095183940</v>
      </c>
      <c r="E15" s="548">
        <f>+ACTIVIDAD_1!B26+ACTIVIDAD_2!B26</f>
        <v>0</v>
      </c>
      <c r="F15" s="566">
        <v>25</v>
      </c>
      <c r="G15" s="546">
        <f>+ACTIVIDAD_1!C25+ACTIVIDAD_2!C25</f>
        <v>4641270768</v>
      </c>
      <c r="H15" s="548">
        <f>+ACTIVIDAD_1!C26+ACTIVIDAD_2!C26</f>
        <v>10818041</v>
      </c>
      <c r="I15" s="566">
        <v>25</v>
      </c>
      <c r="J15" s="546">
        <f>+ACTIVIDAD_1!D25+ACTIVIDAD_2!D25</f>
        <v>57378586</v>
      </c>
      <c r="K15" s="548">
        <f>+ACTIVIDAD_1!D26+ACTIVIDAD_2!D26</f>
        <v>406993520</v>
      </c>
      <c r="L15" s="566">
        <v>25</v>
      </c>
    </row>
    <row r="16" spans="1:15" ht="144" customHeight="1" x14ac:dyDescent="0.25">
      <c r="A16" s="259" t="s">
        <v>309</v>
      </c>
      <c r="B16" s="261" t="s">
        <v>311</v>
      </c>
      <c r="C16" s="540"/>
      <c r="D16" s="547"/>
      <c r="E16" s="549"/>
      <c r="F16" s="567"/>
      <c r="G16" s="547"/>
      <c r="H16" s="549"/>
      <c r="I16" s="567"/>
      <c r="J16" s="547"/>
      <c r="K16" s="549"/>
      <c r="L16" s="567"/>
    </row>
    <row r="17" spans="1:13" s="26" customFormat="1" ht="169.5" customHeight="1" x14ac:dyDescent="0.2">
      <c r="A17" s="259" t="s">
        <v>312</v>
      </c>
      <c r="B17" s="261" t="s">
        <v>313</v>
      </c>
      <c r="C17" s="264" t="s">
        <v>314</v>
      </c>
      <c r="D17" s="262">
        <f>+ACTIVIDAD_3!B25</f>
        <v>356144475</v>
      </c>
      <c r="E17" s="263">
        <f>+[1]ACTIVIDAD_2!B26</f>
        <v>1019185000</v>
      </c>
      <c r="F17" s="265"/>
      <c r="G17" s="262">
        <f>+ACTIVIDAD_3!C25</f>
        <v>1291607700</v>
      </c>
      <c r="H17" s="263">
        <f>+ACTIVIDAD_3!C26</f>
        <v>1400000</v>
      </c>
      <c r="I17" s="337">
        <v>19</v>
      </c>
      <c r="J17" s="266">
        <f>+ACTIVIDAD_3!D25</f>
        <v>36050000</v>
      </c>
      <c r="K17" s="267">
        <f>+ACTIVIDAD_3!D26</f>
        <v>91327020</v>
      </c>
      <c r="L17" s="337">
        <v>373</v>
      </c>
      <c r="M17" s="1"/>
    </row>
    <row r="18" spans="1:13" ht="15" customHeight="1" thickBot="1" x14ac:dyDescent="0.3"/>
    <row r="19" spans="1:13" ht="35.1" customHeight="1" thickBot="1" x14ac:dyDescent="0.3">
      <c r="A19" s="556" t="s">
        <v>218</v>
      </c>
      <c r="B19" s="557"/>
      <c r="C19" s="557"/>
      <c r="D19" s="557"/>
      <c r="E19" s="557"/>
      <c r="F19" s="557"/>
      <c r="G19" s="557"/>
      <c r="H19" s="557"/>
      <c r="I19" s="557"/>
      <c r="J19" s="557"/>
      <c r="K19" s="557"/>
      <c r="L19" s="558"/>
    </row>
    <row r="20" spans="1:13" ht="35.1" customHeight="1" x14ac:dyDescent="0.25">
      <c r="A20" s="534" t="s">
        <v>217</v>
      </c>
      <c r="B20" s="536" t="s">
        <v>101</v>
      </c>
      <c r="C20" s="562" t="s">
        <v>13</v>
      </c>
      <c r="D20" s="541" t="s">
        <v>185</v>
      </c>
      <c r="E20" s="542"/>
      <c r="F20" s="543"/>
      <c r="G20" s="541" t="s">
        <v>186</v>
      </c>
      <c r="H20" s="542"/>
      <c r="I20" s="543"/>
      <c r="J20" s="541" t="s">
        <v>187</v>
      </c>
      <c r="K20" s="542"/>
      <c r="L20" s="543"/>
    </row>
    <row r="21" spans="1:13" ht="35.1" customHeight="1" thickBot="1" x14ac:dyDescent="0.3">
      <c r="A21" s="538"/>
      <c r="B21" s="568"/>
      <c r="C21" s="569"/>
      <c r="D21" s="119" t="s">
        <v>26</v>
      </c>
      <c r="E21" s="117" t="s">
        <v>28</v>
      </c>
      <c r="F21" s="118" t="s">
        <v>106</v>
      </c>
      <c r="G21" s="119" t="s">
        <v>26</v>
      </c>
      <c r="H21" s="117" t="s">
        <v>28</v>
      </c>
      <c r="I21" s="118" t="s">
        <v>106</v>
      </c>
      <c r="J21" s="119" t="s">
        <v>26</v>
      </c>
      <c r="K21" s="117" t="s">
        <v>28</v>
      </c>
      <c r="L21" s="118" t="s">
        <v>106</v>
      </c>
    </row>
    <row r="22" spans="1:13" ht="90" customHeight="1" x14ac:dyDescent="0.25">
      <c r="A22" s="326" t="s">
        <v>309</v>
      </c>
      <c r="B22" s="327" t="s">
        <v>281</v>
      </c>
      <c r="C22" s="544" t="s">
        <v>310</v>
      </c>
      <c r="D22" s="546">
        <f>+ACTIVIDAD_1!E25+ACTIVIDAD_2!E25</f>
        <v>-62319233</v>
      </c>
      <c r="E22" s="548">
        <f>+ACTIVIDAD_1!E26+ACTIVIDAD_2!E26</f>
        <v>673200454</v>
      </c>
      <c r="F22" s="550">
        <v>25</v>
      </c>
      <c r="G22" s="546">
        <f>+ACTIVIDAD_1!F25+ACTIVIDAD_2!F25</f>
        <v>390646123</v>
      </c>
      <c r="H22" s="548">
        <f>+ACTIVIDAD_1!F26+ACTIVIDAD_2!F26</f>
        <v>639108508</v>
      </c>
      <c r="I22" s="532">
        <v>25</v>
      </c>
      <c r="J22" s="546"/>
      <c r="K22" s="548"/>
      <c r="L22" s="532"/>
    </row>
    <row r="23" spans="1:13" ht="90" customHeight="1" x14ac:dyDescent="0.25">
      <c r="A23" s="328" t="s">
        <v>309</v>
      </c>
      <c r="B23" s="261" t="s">
        <v>311</v>
      </c>
      <c r="C23" s="545"/>
      <c r="D23" s="547"/>
      <c r="E23" s="549"/>
      <c r="F23" s="551"/>
      <c r="G23" s="547"/>
      <c r="H23" s="549"/>
      <c r="I23" s="533"/>
      <c r="J23" s="547"/>
      <c r="K23" s="549"/>
      <c r="L23" s="533"/>
    </row>
    <row r="24" spans="1:13" ht="90" customHeight="1" thickBot="1" x14ac:dyDescent="0.3">
      <c r="A24" s="329" t="s">
        <v>312</v>
      </c>
      <c r="B24" s="330" t="s">
        <v>313</v>
      </c>
      <c r="C24" s="333" t="s">
        <v>314</v>
      </c>
      <c r="D24" s="331">
        <f>+ACTIVIDAD_3!E25</f>
        <v>-44938096</v>
      </c>
      <c r="E24" s="25">
        <f>+ACTIVIDAD_3!E26</f>
        <v>158600224</v>
      </c>
      <c r="F24" s="336">
        <v>74</v>
      </c>
      <c r="G24" s="331">
        <f>+ACTIVIDAD_3!F25</f>
        <v>21127696</v>
      </c>
      <c r="H24" s="25">
        <f>+ACTIVIDAD_3!F26</f>
        <v>156866390</v>
      </c>
      <c r="I24" s="28">
        <v>247</v>
      </c>
      <c r="J24" s="331"/>
      <c r="K24" s="25"/>
      <c r="L24" s="28"/>
    </row>
    <row r="26" spans="1:13" ht="15" thickBot="1" x14ac:dyDescent="0.3"/>
    <row r="27" spans="1:13" ht="35.1" customHeight="1" thickBot="1" x14ac:dyDescent="0.3">
      <c r="A27" s="559" t="s">
        <v>219</v>
      </c>
      <c r="B27" s="560"/>
      <c r="C27" s="560"/>
      <c r="D27" s="560"/>
      <c r="E27" s="560"/>
      <c r="F27" s="560"/>
      <c r="G27" s="560"/>
      <c r="H27" s="560"/>
      <c r="I27" s="560"/>
      <c r="J27" s="560"/>
      <c r="K27" s="560"/>
      <c r="L27" s="561"/>
    </row>
    <row r="28" spans="1:13" ht="35.1" customHeight="1" x14ac:dyDescent="0.25">
      <c r="A28" s="534" t="s">
        <v>217</v>
      </c>
      <c r="B28" s="536" t="s">
        <v>101</v>
      </c>
      <c r="C28" s="562" t="s">
        <v>13</v>
      </c>
      <c r="D28" s="541" t="s">
        <v>188</v>
      </c>
      <c r="E28" s="542"/>
      <c r="F28" s="543"/>
      <c r="G28" s="541" t="s">
        <v>189</v>
      </c>
      <c r="H28" s="542"/>
      <c r="I28" s="543"/>
      <c r="J28" s="541" t="s">
        <v>190</v>
      </c>
      <c r="K28" s="542"/>
      <c r="L28" s="543"/>
    </row>
    <row r="29" spans="1:13" ht="35.1" customHeight="1" thickBot="1" x14ac:dyDescent="0.3">
      <c r="A29" s="535"/>
      <c r="B29" s="537"/>
      <c r="C29" s="563"/>
      <c r="D29" s="119" t="s">
        <v>26</v>
      </c>
      <c r="E29" s="117" t="s">
        <v>28</v>
      </c>
      <c r="F29" s="118" t="s">
        <v>106</v>
      </c>
      <c r="G29" s="119" t="s">
        <v>26</v>
      </c>
      <c r="H29" s="117" t="s">
        <v>28</v>
      </c>
      <c r="I29" s="118" t="s">
        <v>106</v>
      </c>
      <c r="J29" s="119" t="s">
        <v>26</v>
      </c>
      <c r="K29" s="117" t="s">
        <v>28</v>
      </c>
      <c r="L29" s="118" t="s">
        <v>106</v>
      </c>
    </row>
    <row r="30" spans="1:13" ht="81" customHeight="1" x14ac:dyDescent="0.25">
      <c r="A30" s="259" t="s">
        <v>309</v>
      </c>
      <c r="B30" s="260" t="s">
        <v>281</v>
      </c>
      <c r="C30" s="539" t="s">
        <v>310</v>
      </c>
      <c r="D30" s="120"/>
      <c r="E30" s="115"/>
      <c r="F30" s="116"/>
      <c r="G30" s="120"/>
      <c r="H30" s="115"/>
      <c r="I30" s="116"/>
      <c r="J30" s="120"/>
      <c r="K30" s="115"/>
      <c r="L30" s="116"/>
    </row>
    <row r="31" spans="1:13" ht="94.5" customHeight="1" x14ac:dyDescent="0.25">
      <c r="A31" s="259" t="s">
        <v>309</v>
      </c>
      <c r="B31" s="261" t="s">
        <v>311</v>
      </c>
      <c r="C31" s="540"/>
      <c r="D31" s="121"/>
      <c r="E31" s="22"/>
      <c r="F31" s="23"/>
      <c r="G31" s="121"/>
      <c r="H31" s="22"/>
      <c r="I31" s="23"/>
      <c r="J31" s="121"/>
      <c r="K31" s="22"/>
      <c r="L31" s="23"/>
    </row>
    <row r="32" spans="1:13" ht="94.5" customHeight="1" x14ac:dyDescent="0.25">
      <c r="A32" s="259" t="s">
        <v>312</v>
      </c>
      <c r="B32" s="261" t="s">
        <v>313</v>
      </c>
      <c r="C32" s="268" t="s">
        <v>314</v>
      </c>
      <c r="D32" s="22"/>
      <c r="E32" s="22"/>
      <c r="F32" s="22"/>
      <c r="G32" s="22"/>
      <c r="H32" s="22"/>
      <c r="I32" s="22"/>
      <c r="J32" s="22"/>
      <c r="K32" s="22"/>
      <c r="L32" s="22"/>
    </row>
    <row r="34" spans="1:12" ht="15" thickBot="1" x14ac:dyDescent="0.3"/>
    <row r="35" spans="1:12" ht="35.1" customHeight="1" thickBot="1" x14ac:dyDescent="0.3">
      <c r="A35" s="559" t="s">
        <v>220</v>
      </c>
      <c r="B35" s="560"/>
      <c r="C35" s="560"/>
      <c r="D35" s="560"/>
      <c r="E35" s="560"/>
      <c r="F35" s="560"/>
      <c r="G35" s="560"/>
      <c r="H35" s="560"/>
      <c r="I35" s="560"/>
      <c r="J35" s="560"/>
      <c r="K35" s="560"/>
      <c r="L35" s="561"/>
    </row>
    <row r="36" spans="1:12" ht="35.1" customHeight="1" x14ac:dyDescent="0.25">
      <c r="A36" s="534" t="s">
        <v>217</v>
      </c>
      <c r="B36" s="536" t="s">
        <v>101</v>
      </c>
      <c r="C36" s="562" t="s">
        <v>13</v>
      </c>
      <c r="D36" s="541" t="s">
        <v>191</v>
      </c>
      <c r="E36" s="542"/>
      <c r="F36" s="543"/>
      <c r="G36" s="541" t="s">
        <v>221</v>
      </c>
      <c r="H36" s="542"/>
      <c r="I36" s="543"/>
      <c r="J36" s="541" t="s">
        <v>193</v>
      </c>
      <c r="K36" s="542"/>
      <c r="L36" s="543"/>
    </row>
    <row r="37" spans="1:12" ht="35.1" customHeight="1" thickBot="1" x14ac:dyDescent="0.3">
      <c r="A37" s="535"/>
      <c r="B37" s="537"/>
      <c r="C37" s="563"/>
      <c r="D37" s="119" t="s">
        <v>26</v>
      </c>
      <c r="E37" s="117" t="s">
        <v>28</v>
      </c>
      <c r="F37" s="118" t="s">
        <v>106</v>
      </c>
      <c r="G37" s="119" t="s">
        <v>26</v>
      </c>
      <c r="H37" s="117" t="s">
        <v>28</v>
      </c>
      <c r="I37" s="118" t="s">
        <v>106</v>
      </c>
      <c r="J37" s="119" t="s">
        <v>26</v>
      </c>
      <c r="K37" s="117" t="s">
        <v>28</v>
      </c>
      <c r="L37" s="118" t="s">
        <v>106</v>
      </c>
    </row>
    <row r="38" spans="1:12" ht="99" customHeight="1" x14ac:dyDescent="0.25">
      <c r="A38" s="259" t="s">
        <v>309</v>
      </c>
      <c r="B38" s="260" t="s">
        <v>281</v>
      </c>
      <c r="C38" s="539" t="s">
        <v>310</v>
      </c>
      <c r="D38" s="120"/>
      <c r="E38" s="115"/>
      <c r="F38" s="116"/>
      <c r="G38" s="120"/>
      <c r="H38" s="115"/>
      <c r="I38" s="116"/>
      <c r="J38" s="120"/>
      <c r="K38" s="115"/>
      <c r="L38" s="116"/>
    </row>
    <row r="39" spans="1:12" ht="93.75" customHeight="1" x14ac:dyDescent="0.25">
      <c r="A39" s="259" t="s">
        <v>309</v>
      </c>
      <c r="B39" s="261" t="s">
        <v>311</v>
      </c>
      <c r="C39" s="540"/>
      <c r="D39" s="121"/>
      <c r="E39" s="22"/>
      <c r="F39" s="23"/>
      <c r="G39" s="121"/>
      <c r="H39" s="22"/>
      <c r="I39" s="23"/>
      <c r="J39" s="121"/>
      <c r="K39" s="22"/>
      <c r="L39" s="23"/>
    </row>
    <row r="40" spans="1:12" ht="93.75" customHeight="1" x14ac:dyDescent="0.25">
      <c r="A40" s="259" t="s">
        <v>312</v>
      </c>
      <c r="B40" s="261" t="s">
        <v>313</v>
      </c>
      <c r="C40" s="264" t="s">
        <v>314</v>
      </c>
      <c r="D40" s="121"/>
      <c r="E40" s="22"/>
      <c r="F40" s="23"/>
      <c r="G40" s="121"/>
      <c r="H40" s="22"/>
      <c r="I40" s="23"/>
      <c r="J40" s="121"/>
      <c r="K40" s="22"/>
      <c r="L40" s="23"/>
    </row>
  </sheetData>
  <mergeCells count="67">
    <mergeCell ref="C38:C39"/>
    <mergeCell ref="H15:H16"/>
    <mergeCell ref="I15:I16"/>
    <mergeCell ref="J15:J16"/>
    <mergeCell ref="K15:K16"/>
    <mergeCell ref="G22:G23"/>
    <mergeCell ref="H22:H23"/>
    <mergeCell ref="I22:I23"/>
    <mergeCell ref="J22:J23"/>
    <mergeCell ref="K22:K23"/>
    <mergeCell ref="A19:L19"/>
    <mergeCell ref="A27:L27"/>
    <mergeCell ref="J20:L20"/>
    <mergeCell ref="J28:L28"/>
    <mergeCell ref="B20:B21"/>
    <mergeCell ref="C20:C21"/>
    <mergeCell ref="L15:L16"/>
    <mergeCell ref="C15:C16"/>
    <mergeCell ref="D15:D16"/>
    <mergeCell ref="E15:E16"/>
    <mergeCell ref="F15:F16"/>
    <mergeCell ref="G15:G16"/>
    <mergeCell ref="A8:A10"/>
    <mergeCell ref="A12:L12"/>
    <mergeCell ref="A35:L35"/>
    <mergeCell ref="C36:C37"/>
    <mergeCell ref="D36:F36"/>
    <mergeCell ref="G36:I36"/>
    <mergeCell ref="J36:L36"/>
    <mergeCell ref="G20:I20"/>
    <mergeCell ref="B28:B29"/>
    <mergeCell ref="J8:J10"/>
    <mergeCell ref="C28:C29"/>
    <mergeCell ref="D28:F28"/>
    <mergeCell ref="G28:I28"/>
    <mergeCell ref="A13:A14"/>
    <mergeCell ref="B13:B14"/>
    <mergeCell ref="C13:C14"/>
    <mergeCell ref="B6:I6"/>
    <mergeCell ref="K6:L6"/>
    <mergeCell ref="M6:O6"/>
    <mergeCell ref="A1:A4"/>
    <mergeCell ref="J1:L1"/>
    <mergeCell ref="J2:L2"/>
    <mergeCell ref="J3:L3"/>
    <mergeCell ref="J4:L4"/>
    <mergeCell ref="B1:I1"/>
    <mergeCell ref="B2:I2"/>
    <mergeCell ref="B3:I3"/>
    <mergeCell ref="B4:I4"/>
    <mergeCell ref="M8:O8"/>
    <mergeCell ref="M9:O9"/>
    <mergeCell ref="M10:O10"/>
    <mergeCell ref="D13:F13"/>
    <mergeCell ref="G13:I13"/>
    <mergeCell ref="J13:L13"/>
    <mergeCell ref="L22:L23"/>
    <mergeCell ref="A36:A37"/>
    <mergeCell ref="B36:B37"/>
    <mergeCell ref="A20:A21"/>
    <mergeCell ref="A28:A29"/>
    <mergeCell ref="C30:C31"/>
    <mergeCell ref="D20:F20"/>
    <mergeCell ref="C22:C23"/>
    <mergeCell ref="D22:D23"/>
    <mergeCell ref="E22:E23"/>
    <mergeCell ref="F22:F23"/>
  </mergeCells>
  <pageMargins left="0.25" right="0.25" top="0.75" bottom="0.75" header="0.3" footer="0.3"/>
  <pageSetup scale="21" orientation="landscape" r:id="rId1"/>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B252B6-A15E-447C-AAF8-2BD3EC4632CA}">
  <sheetPr>
    <tabColor rgb="FFFFC000"/>
  </sheetPr>
  <dimension ref="A1:BJ69"/>
  <sheetViews>
    <sheetView topLeftCell="U15" zoomScale="70" zoomScaleNormal="70" workbookViewId="0">
      <selection activeCell="Y23" sqref="Y23"/>
    </sheetView>
  </sheetViews>
  <sheetFormatPr baseColWidth="10" defaultColWidth="10.85546875" defaultRowHeight="14.25" x14ac:dyDescent="0.25"/>
  <cols>
    <col min="1" max="1" width="25.42578125" style="83" customWidth="1"/>
    <col min="2" max="2" width="29.85546875" style="83" customWidth="1"/>
    <col min="3" max="3" width="21.42578125" style="83" customWidth="1"/>
    <col min="4" max="4" width="21.7109375" style="83" customWidth="1"/>
    <col min="5" max="5" width="20.7109375" style="83" bestFit="1" customWidth="1"/>
    <col min="6" max="6" width="21.85546875" style="83" customWidth="1"/>
    <col min="7" max="7" width="20.7109375" style="83" bestFit="1" customWidth="1"/>
    <col min="8" max="8" width="21.42578125" style="83" customWidth="1"/>
    <col min="9" max="9" width="20.7109375" style="83" bestFit="1" customWidth="1"/>
    <col min="10" max="10" width="22.28515625" style="83" customWidth="1"/>
    <col min="11" max="11" width="20.7109375" style="83" bestFit="1" customWidth="1"/>
    <col min="12" max="12" width="23" style="83" customWidth="1"/>
    <col min="13" max="13" width="20.7109375" style="83" bestFit="1" customWidth="1"/>
    <col min="14" max="14" width="22.28515625" style="83" customWidth="1"/>
    <col min="15" max="15" width="20.7109375" style="83" bestFit="1" customWidth="1"/>
    <col min="16" max="17" width="20.42578125" style="83" customWidth="1"/>
    <col min="18" max="18" width="17.28515625" style="83" bestFit="1" customWidth="1"/>
    <col min="19" max="19" width="20.7109375" style="83" bestFit="1" customWidth="1"/>
    <col min="20" max="20" width="21.140625" style="83" customWidth="1"/>
    <col min="21" max="21" width="20.7109375" style="83" bestFit="1" customWidth="1"/>
    <col min="22" max="22" width="19.85546875" style="83" bestFit="1" customWidth="1"/>
    <col min="23" max="23" width="21.85546875" style="83" customWidth="1"/>
    <col min="24" max="24" width="17.28515625" style="83" bestFit="1" customWidth="1"/>
    <col min="25" max="25" width="20.7109375" style="83" bestFit="1" customWidth="1"/>
    <col min="26" max="26" width="20.42578125" style="83" customWidth="1"/>
    <col min="27" max="27" width="17.42578125" style="83" customWidth="1"/>
    <col min="28" max="28" width="30.28515625" style="83" bestFit="1" customWidth="1"/>
    <col min="29" max="29" width="22.85546875" style="83" customWidth="1"/>
    <col min="30" max="30" width="17" style="83" customWidth="1"/>
    <col min="31" max="31" width="19.85546875" style="83" bestFit="1" customWidth="1"/>
    <col min="32" max="32" width="22" style="83" customWidth="1"/>
    <col min="33" max="36" width="20.42578125" style="83" bestFit="1" customWidth="1"/>
    <col min="37" max="16384" width="10.85546875" style="83"/>
  </cols>
  <sheetData>
    <row r="1" spans="1:62" s="1" customFormat="1" ht="20.25" customHeight="1" x14ac:dyDescent="0.25">
      <c r="A1" s="493"/>
      <c r="B1" s="594" t="s">
        <v>279</v>
      </c>
      <c r="C1" s="595"/>
      <c r="D1" s="595"/>
      <c r="E1" s="595"/>
      <c r="F1" s="595"/>
      <c r="G1" s="595"/>
      <c r="H1" s="595"/>
      <c r="I1" s="595"/>
      <c r="J1" s="595"/>
      <c r="K1" s="595"/>
      <c r="L1" s="595"/>
      <c r="M1" s="595"/>
      <c r="N1" s="595"/>
      <c r="O1" s="595"/>
      <c r="P1" s="595"/>
      <c r="Q1" s="595"/>
      <c r="R1" s="595"/>
      <c r="S1" s="595"/>
      <c r="T1" s="595"/>
      <c r="U1" s="595"/>
      <c r="V1" s="595"/>
      <c r="W1" s="595"/>
      <c r="X1" s="595"/>
      <c r="Y1" s="595"/>
      <c r="Z1" s="595"/>
      <c r="AA1" s="595"/>
      <c r="AB1" s="595"/>
      <c r="AC1" s="595"/>
      <c r="AD1" s="595"/>
      <c r="AE1" s="595"/>
      <c r="AF1" s="596"/>
      <c r="AG1" s="83"/>
      <c r="AH1" s="83"/>
      <c r="AI1" s="83"/>
      <c r="AJ1" s="83"/>
      <c r="AK1" s="83"/>
      <c r="AL1" s="83"/>
      <c r="AM1" s="83"/>
      <c r="AN1" s="83"/>
      <c r="AO1" s="83"/>
      <c r="AP1" s="83"/>
      <c r="AQ1" s="83"/>
      <c r="AR1" s="83"/>
      <c r="AS1" s="83"/>
      <c r="AT1" s="83"/>
      <c r="AU1" s="83"/>
      <c r="AV1" s="83"/>
      <c r="AW1" s="83"/>
      <c r="AX1" s="83"/>
      <c r="AY1" s="83"/>
      <c r="AZ1" s="83"/>
      <c r="BA1" s="83"/>
      <c r="BB1" s="83"/>
      <c r="BC1" s="83"/>
      <c r="BD1" s="83"/>
      <c r="BE1" s="83"/>
      <c r="BF1" s="83"/>
      <c r="BG1" s="83"/>
      <c r="BH1" s="83"/>
      <c r="BI1" s="83"/>
      <c r="BJ1" s="83"/>
    </row>
    <row r="2" spans="1:62" s="1" customFormat="1" ht="18.75" customHeight="1" x14ac:dyDescent="0.25">
      <c r="A2" s="494"/>
      <c r="B2" s="597"/>
      <c r="C2" s="598"/>
      <c r="D2" s="598"/>
      <c r="E2" s="598"/>
      <c r="F2" s="598"/>
      <c r="G2" s="598"/>
      <c r="H2" s="598"/>
      <c r="I2" s="598"/>
      <c r="J2" s="598"/>
      <c r="K2" s="598"/>
      <c r="L2" s="598"/>
      <c r="M2" s="598"/>
      <c r="N2" s="598"/>
      <c r="O2" s="598"/>
      <c r="P2" s="598"/>
      <c r="Q2" s="598"/>
      <c r="R2" s="598"/>
      <c r="S2" s="598"/>
      <c r="T2" s="598"/>
      <c r="U2" s="598"/>
      <c r="V2" s="598"/>
      <c r="W2" s="598"/>
      <c r="X2" s="598"/>
      <c r="Y2" s="598"/>
      <c r="Z2" s="598"/>
      <c r="AA2" s="598"/>
      <c r="AB2" s="598"/>
      <c r="AC2" s="598"/>
      <c r="AD2" s="598"/>
      <c r="AE2" s="598"/>
      <c r="AF2" s="599"/>
      <c r="AG2" s="83"/>
      <c r="AH2" s="83"/>
      <c r="AI2" s="83"/>
      <c r="AJ2" s="83"/>
      <c r="AK2" s="83"/>
      <c r="AL2" s="83"/>
      <c r="AM2" s="83"/>
      <c r="AN2" s="83"/>
      <c r="AO2" s="83"/>
      <c r="AP2" s="83"/>
      <c r="AQ2" s="83"/>
      <c r="AR2" s="83"/>
      <c r="AS2" s="83"/>
      <c r="AT2" s="83"/>
      <c r="AU2" s="83"/>
      <c r="AV2" s="83"/>
      <c r="AW2" s="83"/>
      <c r="AX2" s="83"/>
      <c r="AY2" s="83"/>
      <c r="AZ2" s="83"/>
      <c r="BA2" s="83"/>
      <c r="BB2" s="83"/>
      <c r="BC2" s="83"/>
      <c r="BD2" s="83"/>
      <c r="BE2" s="83"/>
      <c r="BF2" s="83"/>
      <c r="BG2" s="83"/>
      <c r="BH2" s="83"/>
      <c r="BI2" s="83"/>
      <c r="BJ2" s="83"/>
    </row>
    <row r="3" spans="1:62" s="1" customFormat="1" ht="14.25" customHeight="1" x14ac:dyDescent="0.25">
      <c r="A3" s="494"/>
      <c r="B3" s="597"/>
      <c r="C3" s="598"/>
      <c r="D3" s="598"/>
      <c r="E3" s="598"/>
      <c r="F3" s="598"/>
      <c r="G3" s="598"/>
      <c r="H3" s="598"/>
      <c r="I3" s="598"/>
      <c r="J3" s="598"/>
      <c r="K3" s="598"/>
      <c r="L3" s="598"/>
      <c r="M3" s="598"/>
      <c r="N3" s="598"/>
      <c r="O3" s="598"/>
      <c r="P3" s="598"/>
      <c r="Q3" s="598"/>
      <c r="R3" s="598"/>
      <c r="S3" s="598"/>
      <c r="T3" s="598"/>
      <c r="U3" s="598"/>
      <c r="V3" s="598"/>
      <c r="W3" s="598"/>
      <c r="X3" s="598"/>
      <c r="Y3" s="598"/>
      <c r="Z3" s="598"/>
      <c r="AA3" s="598"/>
      <c r="AB3" s="598"/>
      <c r="AC3" s="598"/>
      <c r="AD3" s="598"/>
      <c r="AE3" s="598"/>
      <c r="AF3" s="599"/>
      <c r="AG3" s="83"/>
      <c r="AH3" s="83"/>
      <c r="AI3" s="83"/>
      <c r="AJ3" s="83"/>
      <c r="AK3" s="83"/>
      <c r="AL3" s="83"/>
      <c r="AM3" s="83"/>
      <c r="AN3" s="83"/>
      <c r="AO3" s="83"/>
      <c r="AP3" s="83"/>
      <c r="AQ3" s="83"/>
      <c r="AR3" s="83"/>
      <c r="AS3" s="83"/>
      <c r="AT3" s="83"/>
      <c r="AU3" s="83"/>
      <c r="AV3" s="83"/>
      <c r="AW3" s="83"/>
      <c r="AX3" s="83"/>
      <c r="AY3" s="83"/>
      <c r="AZ3" s="83"/>
      <c r="BA3" s="83"/>
      <c r="BB3" s="83"/>
      <c r="BC3" s="83"/>
      <c r="BD3" s="83"/>
      <c r="BE3" s="83"/>
      <c r="BF3" s="83"/>
      <c r="BG3" s="83"/>
      <c r="BH3" s="83"/>
      <c r="BI3" s="83"/>
      <c r="BJ3" s="83"/>
    </row>
    <row r="4" spans="1:62" s="1" customFormat="1" ht="33" customHeight="1" thickBot="1" x14ac:dyDescent="0.3">
      <c r="A4" s="495"/>
      <c r="B4" s="600"/>
      <c r="C4" s="601"/>
      <c r="D4" s="601"/>
      <c r="E4" s="601"/>
      <c r="F4" s="601"/>
      <c r="G4" s="601"/>
      <c r="H4" s="601"/>
      <c r="I4" s="601"/>
      <c r="J4" s="601"/>
      <c r="K4" s="601"/>
      <c r="L4" s="601"/>
      <c r="M4" s="601"/>
      <c r="N4" s="601"/>
      <c r="O4" s="601"/>
      <c r="P4" s="601"/>
      <c r="Q4" s="601"/>
      <c r="R4" s="601"/>
      <c r="S4" s="601"/>
      <c r="T4" s="601"/>
      <c r="U4" s="601"/>
      <c r="V4" s="601"/>
      <c r="W4" s="601"/>
      <c r="X4" s="601"/>
      <c r="Y4" s="601"/>
      <c r="Z4" s="601"/>
      <c r="AA4" s="601"/>
      <c r="AB4" s="601"/>
      <c r="AC4" s="601"/>
      <c r="AD4" s="601"/>
      <c r="AE4" s="601"/>
      <c r="AF4" s="602"/>
      <c r="AG4" s="83"/>
      <c r="AH4" s="83"/>
      <c r="AI4" s="83"/>
      <c r="AJ4" s="83"/>
      <c r="AK4" s="83"/>
      <c r="AL4" s="83"/>
      <c r="AM4" s="83"/>
      <c r="AN4" s="83"/>
      <c r="AO4" s="83"/>
      <c r="AP4" s="83"/>
      <c r="AQ4" s="83"/>
      <c r="AR4" s="83"/>
      <c r="AS4" s="83"/>
      <c r="AT4" s="83"/>
      <c r="AU4" s="83"/>
      <c r="AV4" s="83"/>
      <c r="AW4" s="83"/>
      <c r="AX4" s="83"/>
      <c r="AY4" s="83"/>
      <c r="AZ4" s="83"/>
      <c r="BA4" s="83"/>
      <c r="BB4" s="83"/>
      <c r="BC4" s="83"/>
      <c r="BD4" s="83"/>
      <c r="BE4" s="83"/>
      <c r="BF4" s="83"/>
      <c r="BG4" s="83"/>
      <c r="BH4" s="83"/>
      <c r="BI4" s="83"/>
      <c r="BJ4" s="83"/>
    </row>
    <row r="5" spans="1:62" s="1" customFormat="1" ht="15" x14ac:dyDescent="0.25">
      <c r="B5" s="100"/>
      <c r="C5" s="100"/>
      <c r="D5" s="100"/>
      <c r="E5" s="100"/>
      <c r="F5" s="100"/>
      <c r="G5" s="100"/>
      <c r="H5" s="100"/>
      <c r="I5" s="100"/>
      <c r="J5" s="100"/>
      <c r="K5" s="99"/>
      <c r="L5" s="99"/>
      <c r="M5" s="99"/>
      <c r="N5" s="99"/>
      <c r="O5" s="99"/>
      <c r="P5" s="83"/>
      <c r="Q5" s="83"/>
      <c r="R5" s="83"/>
      <c r="S5" s="83"/>
      <c r="T5" s="83"/>
      <c r="U5" s="83"/>
      <c r="V5" s="83"/>
      <c r="W5" s="83"/>
      <c r="X5" s="83"/>
      <c r="Y5" s="83"/>
      <c r="Z5" s="83"/>
      <c r="AA5" s="83"/>
      <c r="AB5" s="83"/>
      <c r="AC5" s="83"/>
      <c r="AD5" s="83"/>
      <c r="AE5" s="83"/>
      <c r="AF5" s="83"/>
      <c r="AG5" s="83"/>
      <c r="AH5" s="83"/>
      <c r="AI5" s="83"/>
      <c r="AJ5" s="83"/>
      <c r="AK5" s="83"/>
      <c r="AL5" s="83"/>
      <c r="AM5" s="83"/>
      <c r="AN5" s="83"/>
      <c r="AO5" s="83"/>
      <c r="AP5" s="83"/>
      <c r="AQ5" s="83"/>
      <c r="AR5" s="83"/>
      <c r="AS5" s="83"/>
      <c r="AT5" s="83"/>
      <c r="AU5" s="83"/>
      <c r="AV5" s="83"/>
      <c r="AW5" s="83"/>
      <c r="AX5" s="83"/>
      <c r="AY5" s="83"/>
      <c r="AZ5" s="83"/>
      <c r="BA5" s="83"/>
      <c r="BB5" s="83"/>
      <c r="BC5" s="83"/>
      <c r="BD5" s="83"/>
      <c r="BE5" s="83"/>
      <c r="BF5" s="83"/>
      <c r="BG5" s="83"/>
      <c r="BH5" s="83"/>
      <c r="BI5" s="83"/>
      <c r="BJ5" s="83"/>
    </row>
    <row r="6" spans="1:62" s="1" customFormat="1" ht="9" customHeight="1" x14ac:dyDescent="0.25">
      <c r="A6" s="5"/>
      <c r="B6" s="100"/>
      <c r="C6" s="100"/>
      <c r="D6" s="100"/>
      <c r="E6" s="100"/>
      <c r="F6" s="100"/>
      <c r="G6" s="100"/>
      <c r="H6" s="100"/>
      <c r="I6" s="100"/>
      <c r="J6" s="100"/>
      <c r="K6" s="100"/>
      <c r="L6" s="100"/>
      <c r="M6" s="100"/>
      <c r="N6" s="100"/>
      <c r="O6" s="100"/>
      <c r="P6" s="2"/>
      <c r="Q6" s="2"/>
      <c r="R6" s="3"/>
      <c r="S6" s="3"/>
      <c r="T6" s="2"/>
      <c r="U6" s="2"/>
      <c r="V6" s="2"/>
      <c r="W6" s="83"/>
      <c r="X6" s="4"/>
      <c r="Y6" s="4"/>
      <c r="Z6" s="4"/>
      <c r="AA6" s="83"/>
      <c r="AB6" s="83"/>
      <c r="AC6" s="83"/>
      <c r="AD6" s="83"/>
      <c r="AE6" s="83"/>
      <c r="AF6" s="83"/>
      <c r="AG6" s="83"/>
      <c r="AH6" s="83"/>
      <c r="AI6" s="83"/>
      <c r="AJ6" s="83"/>
      <c r="AK6" s="83"/>
      <c r="AL6" s="83"/>
      <c r="AM6" s="83"/>
      <c r="AN6" s="83"/>
      <c r="AO6" s="83"/>
      <c r="AP6" s="83"/>
      <c r="AQ6" s="83"/>
      <c r="AR6" s="83"/>
      <c r="AS6" s="83"/>
      <c r="AT6" s="83"/>
      <c r="AU6" s="83"/>
      <c r="AV6" s="83"/>
      <c r="AW6" s="83"/>
      <c r="AX6" s="83"/>
      <c r="AY6" s="83"/>
      <c r="AZ6" s="83"/>
      <c r="BA6" s="83"/>
      <c r="BB6" s="83"/>
      <c r="BC6" s="83"/>
      <c r="BD6" s="83"/>
      <c r="BE6" s="83"/>
      <c r="BF6" s="83"/>
      <c r="BG6" s="83"/>
      <c r="BH6" s="83"/>
      <c r="BI6" s="83"/>
      <c r="BJ6" s="83"/>
    </row>
    <row r="7" spans="1:62" s="1" customFormat="1" ht="15" customHeight="1" thickBot="1" x14ac:dyDescent="0.3">
      <c r="A7" s="6"/>
      <c r="B7" s="100"/>
      <c r="C7" s="100"/>
      <c r="D7" s="100"/>
      <c r="E7" s="100"/>
      <c r="F7" s="100"/>
      <c r="G7" s="100"/>
      <c r="H7" s="100"/>
      <c r="I7" s="100"/>
      <c r="J7" s="100"/>
      <c r="K7" s="100"/>
      <c r="L7" s="100"/>
      <c r="M7" s="100"/>
      <c r="N7" s="100"/>
      <c r="O7" s="100"/>
      <c r="P7" s="2"/>
      <c r="Q7" s="2"/>
      <c r="R7" s="3"/>
      <c r="S7" s="3"/>
      <c r="T7" s="2"/>
      <c r="U7" s="2"/>
      <c r="V7" s="2"/>
      <c r="W7" s="83"/>
      <c r="X7" s="4"/>
      <c r="Y7" s="4"/>
      <c r="Z7" s="130"/>
      <c r="AA7" s="83"/>
      <c r="AB7" s="83"/>
      <c r="AC7" s="83"/>
      <c r="AD7" s="83"/>
      <c r="AE7" s="83"/>
      <c r="AF7" s="83"/>
      <c r="AG7" s="83"/>
      <c r="AH7" s="83"/>
      <c r="AI7" s="83"/>
      <c r="AJ7" s="83"/>
      <c r="AK7" s="83"/>
      <c r="AL7" s="83"/>
      <c r="AM7" s="83"/>
      <c r="AN7" s="83"/>
      <c r="AO7" s="83"/>
      <c r="AP7" s="83"/>
      <c r="AQ7" s="83"/>
      <c r="AR7" s="83"/>
      <c r="AS7" s="83"/>
      <c r="AT7" s="83"/>
      <c r="AU7" s="83"/>
      <c r="AV7" s="83"/>
      <c r="AW7" s="83"/>
      <c r="AX7" s="83"/>
      <c r="AY7" s="83"/>
      <c r="AZ7" s="83"/>
      <c r="BA7" s="83"/>
      <c r="BB7" s="83"/>
      <c r="BC7" s="83"/>
      <c r="BD7" s="83"/>
      <c r="BE7" s="83"/>
      <c r="BF7" s="83"/>
      <c r="BG7" s="83"/>
      <c r="BH7" s="83"/>
      <c r="BI7" s="83"/>
      <c r="BJ7" s="83"/>
    </row>
    <row r="8" spans="1:62" s="1" customFormat="1" ht="15" customHeight="1" thickBot="1" x14ac:dyDescent="0.3">
      <c r="A8" s="496" t="s">
        <v>4</v>
      </c>
      <c r="B8" s="570" t="s">
        <v>307</v>
      </c>
      <c r="C8" s="571"/>
      <c r="D8" s="571"/>
      <c r="E8" s="571"/>
      <c r="F8" s="571"/>
      <c r="G8" s="571"/>
      <c r="H8" s="571"/>
      <c r="I8" s="571"/>
      <c r="J8" s="571"/>
      <c r="K8" s="571"/>
      <c r="L8" s="571"/>
      <c r="M8" s="571"/>
      <c r="N8" s="571"/>
      <c r="O8" s="571"/>
      <c r="P8" s="571"/>
      <c r="Q8" s="571"/>
      <c r="R8" s="571"/>
      <c r="S8" s="571"/>
      <c r="T8" s="571"/>
      <c r="U8" s="571"/>
      <c r="V8" s="571"/>
      <c r="W8" s="571"/>
      <c r="X8" s="571"/>
      <c r="Y8" s="571"/>
      <c r="Z8" s="571"/>
      <c r="AA8" s="576" t="s">
        <v>155</v>
      </c>
      <c r="AB8" s="606">
        <v>2024110010309</v>
      </c>
      <c r="AC8" s="603" t="s">
        <v>198</v>
      </c>
      <c r="AD8" s="604"/>
      <c r="AE8" s="387" t="s">
        <v>270</v>
      </c>
      <c r="AF8" s="389"/>
      <c r="AG8" s="83"/>
      <c r="AH8" s="83"/>
      <c r="AI8" s="83"/>
      <c r="AJ8" s="83"/>
      <c r="AK8" s="83"/>
      <c r="AL8" s="83"/>
      <c r="AM8" s="83"/>
      <c r="AN8" s="83"/>
      <c r="AO8" s="83"/>
      <c r="AP8" s="83"/>
      <c r="AQ8" s="83"/>
      <c r="AR8" s="83"/>
      <c r="AS8" s="83"/>
      <c r="AT8" s="83"/>
      <c r="AU8" s="83"/>
      <c r="AV8" s="83"/>
      <c r="AW8" s="83"/>
      <c r="AX8" s="83"/>
      <c r="AY8" s="83"/>
      <c r="AZ8" s="83"/>
      <c r="BA8" s="83"/>
      <c r="BB8" s="83"/>
      <c r="BC8" s="83"/>
      <c r="BD8" s="83"/>
      <c r="BE8" s="83"/>
      <c r="BF8" s="83"/>
      <c r="BG8" s="83"/>
      <c r="BH8" s="83"/>
      <c r="BI8" s="83"/>
      <c r="BJ8" s="83"/>
    </row>
    <row r="9" spans="1:62" s="1" customFormat="1" ht="15" customHeight="1" thickBot="1" x14ac:dyDescent="0.3">
      <c r="A9" s="497"/>
      <c r="B9" s="572"/>
      <c r="C9" s="573"/>
      <c r="D9" s="573"/>
      <c r="E9" s="573"/>
      <c r="F9" s="573"/>
      <c r="G9" s="573"/>
      <c r="H9" s="573"/>
      <c r="I9" s="573"/>
      <c r="J9" s="573"/>
      <c r="K9" s="573"/>
      <c r="L9" s="573"/>
      <c r="M9" s="573"/>
      <c r="N9" s="573"/>
      <c r="O9" s="573"/>
      <c r="P9" s="573"/>
      <c r="Q9" s="573"/>
      <c r="R9" s="573"/>
      <c r="S9" s="573"/>
      <c r="T9" s="573"/>
      <c r="U9" s="573"/>
      <c r="V9" s="573"/>
      <c r="W9" s="573"/>
      <c r="X9" s="573"/>
      <c r="Y9" s="573"/>
      <c r="Z9" s="573"/>
      <c r="AA9" s="577"/>
      <c r="AB9" s="607"/>
      <c r="AC9" s="603" t="s">
        <v>199</v>
      </c>
      <c r="AD9" s="604"/>
      <c r="AE9" s="387" t="s">
        <v>271</v>
      </c>
      <c r="AF9" s="389"/>
      <c r="AG9" s="83"/>
      <c r="AH9" s="83"/>
      <c r="AI9" s="83"/>
      <c r="AJ9" s="83"/>
      <c r="AK9" s="83"/>
      <c r="AL9" s="83"/>
      <c r="AM9" s="83"/>
      <c r="AN9" s="83"/>
      <c r="AO9" s="83"/>
      <c r="AP9" s="83"/>
      <c r="AQ9" s="83"/>
      <c r="AR9" s="83"/>
      <c r="AS9" s="83"/>
      <c r="AT9" s="83"/>
      <c r="AU9" s="83"/>
      <c r="AV9" s="83"/>
      <c r="AW9" s="83"/>
      <c r="AX9" s="83"/>
      <c r="AY9" s="83"/>
      <c r="AZ9" s="83"/>
      <c r="BA9" s="83"/>
      <c r="BB9" s="83"/>
      <c r="BC9" s="83"/>
      <c r="BD9" s="83"/>
      <c r="BE9" s="83"/>
      <c r="BF9" s="83"/>
      <c r="BG9" s="83"/>
      <c r="BH9" s="83"/>
      <c r="BI9" s="83"/>
      <c r="BJ9" s="83"/>
    </row>
    <row r="10" spans="1:62" s="1" customFormat="1" ht="15" customHeight="1" thickBot="1" x14ac:dyDescent="0.3">
      <c r="A10" s="497"/>
      <c r="B10" s="572"/>
      <c r="C10" s="573"/>
      <c r="D10" s="573"/>
      <c r="E10" s="573"/>
      <c r="F10" s="573"/>
      <c r="G10" s="573"/>
      <c r="H10" s="573"/>
      <c r="I10" s="573"/>
      <c r="J10" s="573"/>
      <c r="K10" s="573"/>
      <c r="L10" s="573"/>
      <c r="M10" s="573"/>
      <c r="N10" s="573"/>
      <c r="O10" s="573"/>
      <c r="P10" s="573"/>
      <c r="Q10" s="573"/>
      <c r="R10" s="573"/>
      <c r="S10" s="573"/>
      <c r="T10" s="573"/>
      <c r="U10" s="573"/>
      <c r="V10" s="573"/>
      <c r="W10" s="573"/>
      <c r="X10" s="573"/>
      <c r="Y10" s="573"/>
      <c r="Z10" s="573"/>
      <c r="AA10" s="577"/>
      <c r="AB10" s="607"/>
      <c r="AC10" s="603" t="s">
        <v>200</v>
      </c>
      <c r="AD10" s="604"/>
      <c r="AE10" s="579" t="s">
        <v>272</v>
      </c>
      <c r="AF10" s="580"/>
      <c r="AG10" s="83"/>
      <c r="AH10" s="83"/>
      <c r="AI10" s="83"/>
      <c r="AJ10" s="83"/>
      <c r="AK10" s="83"/>
      <c r="AL10" s="83"/>
      <c r="AM10" s="83"/>
      <c r="AN10" s="83"/>
      <c r="AO10" s="83"/>
      <c r="AP10" s="83"/>
      <c r="AQ10" s="83"/>
      <c r="AR10" s="83"/>
      <c r="AS10" s="83"/>
      <c r="AT10" s="83"/>
      <c r="AU10" s="83"/>
      <c r="AV10" s="83"/>
      <c r="AW10" s="83"/>
      <c r="AX10" s="83"/>
      <c r="AY10" s="83"/>
      <c r="AZ10" s="83"/>
      <c r="BA10" s="83"/>
      <c r="BB10" s="83"/>
      <c r="BC10" s="83"/>
      <c r="BD10" s="83"/>
      <c r="BE10" s="83"/>
      <c r="BF10" s="83"/>
      <c r="BG10" s="83"/>
      <c r="BH10" s="83"/>
      <c r="BI10" s="83"/>
      <c r="BJ10" s="83"/>
    </row>
    <row r="11" spans="1:62" s="1" customFormat="1" ht="15" customHeight="1" thickBot="1" x14ac:dyDescent="0.3">
      <c r="A11" s="498"/>
      <c r="B11" s="574"/>
      <c r="C11" s="575"/>
      <c r="D11" s="575"/>
      <c r="E11" s="575"/>
      <c r="F11" s="575"/>
      <c r="G11" s="575"/>
      <c r="H11" s="575"/>
      <c r="I11" s="575"/>
      <c r="J11" s="575"/>
      <c r="K11" s="575"/>
      <c r="L11" s="575"/>
      <c r="M11" s="575"/>
      <c r="N11" s="575"/>
      <c r="O11" s="575"/>
      <c r="P11" s="575"/>
      <c r="Q11" s="575"/>
      <c r="R11" s="575"/>
      <c r="S11" s="575"/>
      <c r="T11" s="575"/>
      <c r="U11" s="575"/>
      <c r="V11" s="575"/>
      <c r="W11" s="575"/>
      <c r="X11" s="575"/>
      <c r="Y11" s="575"/>
      <c r="Z11" s="575"/>
      <c r="AA11" s="578"/>
      <c r="AB11" s="608"/>
      <c r="AC11" s="603" t="s">
        <v>153</v>
      </c>
      <c r="AD11" s="604"/>
      <c r="AE11" s="387" t="s">
        <v>276</v>
      </c>
      <c r="AF11" s="389"/>
      <c r="AG11" s="83"/>
      <c r="AH11" s="83"/>
      <c r="AI11" s="83"/>
      <c r="AJ11" s="83"/>
      <c r="AK11" s="83"/>
      <c r="AL11" s="83"/>
      <c r="AM11" s="83"/>
      <c r="AN11" s="83"/>
      <c r="AO11" s="83"/>
      <c r="AP11" s="83"/>
      <c r="AQ11" s="83"/>
      <c r="AR11" s="83"/>
      <c r="AS11" s="83"/>
      <c r="AT11" s="83"/>
      <c r="AU11" s="83"/>
      <c r="AV11" s="83"/>
      <c r="AW11" s="83"/>
      <c r="AX11" s="83"/>
      <c r="AY11" s="83"/>
      <c r="AZ11" s="83"/>
      <c r="BA11" s="83"/>
      <c r="BB11" s="83"/>
      <c r="BC11" s="83"/>
      <c r="BD11" s="83"/>
      <c r="BE11" s="83"/>
      <c r="BF11" s="83"/>
      <c r="BG11" s="83"/>
      <c r="BH11" s="83"/>
      <c r="BI11" s="83"/>
      <c r="BJ11" s="83"/>
    </row>
    <row r="12" spans="1:62" s="1" customFormat="1" ht="9" customHeight="1" x14ac:dyDescent="0.25">
      <c r="A12" s="14"/>
      <c r="B12" s="131"/>
      <c r="C12" s="131"/>
      <c r="D12" s="131"/>
      <c r="E12" s="131"/>
      <c r="F12" s="131"/>
      <c r="G12" s="131"/>
      <c r="H12" s="131"/>
      <c r="I12" s="131"/>
      <c r="J12" s="131"/>
      <c r="K12" s="131"/>
      <c r="L12" s="131"/>
      <c r="M12" s="131"/>
      <c r="N12" s="131"/>
      <c r="O12" s="131"/>
      <c r="P12" s="131"/>
      <c r="Q12" s="131"/>
      <c r="R12" s="131"/>
      <c r="S12" s="131"/>
      <c r="T12" s="131"/>
      <c r="U12" s="131"/>
      <c r="V12" s="131"/>
      <c r="W12" s="131"/>
      <c r="X12" s="131"/>
      <c r="Y12" s="131"/>
      <c r="Z12" s="131"/>
      <c r="AA12" s="131"/>
      <c r="AB12" s="131"/>
      <c r="AC12" s="83"/>
      <c r="AD12" s="83"/>
      <c r="AE12" s="83"/>
      <c r="AF12" s="83"/>
      <c r="AG12" s="83"/>
      <c r="AH12" s="83"/>
      <c r="AI12" s="83"/>
      <c r="AJ12" s="83"/>
      <c r="AK12" s="83"/>
      <c r="AL12" s="83"/>
      <c r="AM12" s="83"/>
      <c r="AN12" s="83"/>
      <c r="AO12" s="83"/>
      <c r="AP12" s="83"/>
      <c r="AQ12" s="83"/>
      <c r="AR12" s="83"/>
      <c r="AS12" s="83"/>
      <c r="AT12" s="83"/>
      <c r="AU12" s="83"/>
      <c r="AV12" s="83"/>
      <c r="AW12" s="83"/>
      <c r="AX12" s="83"/>
      <c r="AY12" s="83"/>
      <c r="AZ12" s="83"/>
      <c r="BA12" s="83"/>
      <c r="BB12" s="83"/>
      <c r="BC12" s="83"/>
      <c r="BD12" s="83"/>
      <c r="BE12" s="83"/>
      <c r="BF12" s="83"/>
      <c r="BG12" s="83"/>
      <c r="BH12" s="83"/>
      <c r="BI12" s="83"/>
      <c r="BJ12" s="83"/>
    </row>
    <row r="13" spans="1:62" s="26" customFormat="1" ht="16.5" customHeight="1" thickBot="1" x14ac:dyDescent="0.25">
      <c r="C13" s="102"/>
      <c r="D13" s="102"/>
      <c r="E13" s="102"/>
      <c r="F13" s="102"/>
      <c r="G13" s="102"/>
      <c r="H13" s="102"/>
      <c r="I13" s="102"/>
      <c r="J13" s="102"/>
      <c r="K13" s="101"/>
      <c r="L13" s="101"/>
      <c r="M13" s="101"/>
      <c r="N13" s="101"/>
      <c r="O13" s="101"/>
      <c r="P13" s="122"/>
      <c r="Q13" s="122"/>
      <c r="R13" s="122"/>
      <c r="S13" s="122"/>
      <c r="T13" s="122"/>
      <c r="U13" s="122"/>
      <c r="V13" s="122"/>
      <c r="W13" s="122"/>
      <c r="X13" s="122"/>
      <c r="Y13" s="122"/>
      <c r="Z13" s="122"/>
      <c r="AA13" s="122"/>
      <c r="AB13" s="122"/>
      <c r="AC13" s="122"/>
      <c r="AD13" s="122"/>
      <c r="AE13" s="122"/>
      <c r="AF13" s="122"/>
      <c r="AG13" s="122"/>
      <c r="AH13" s="122"/>
      <c r="AI13" s="122"/>
      <c r="AJ13" s="122"/>
      <c r="AK13" s="122"/>
      <c r="AL13" s="122"/>
      <c r="AM13" s="122"/>
      <c r="AN13" s="122"/>
      <c r="AO13" s="122"/>
      <c r="AP13" s="122"/>
      <c r="AQ13" s="122"/>
      <c r="AR13" s="122"/>
      <c r="AS13" s="122"/>
      <c r="AT13" s="122"/>
      <c r="AU13" s="122"/>
      <c r="AV13" s="122"/>
      <c r="AW13" s="122"/>
      <c r="AX13" s="122"/>
      <c r="AY13" s="122"/>
      <c r="AZ13" s="122"/>
      <c r="BA13" s="122"/>
      <c r="BB13" s="122"/>
      <c r="BC13" s="122"/>
      <c r="BD13" s="122"/>
      <c r="BE13" s="122"/>
      <c r="BF13" s="122"/>
      <c r="BG13" s="122"/>
      <c r="BH13" s="122"/>
      <c r="BI13" s="122"/>
      <c r="BJ13" s="122"/>
    </row>
    <row r="14" spans="1:62" s="85" customFormat="1" ht="21.75" customHeight="1" thickBot="1" x14ac:dyDescent="0.3">
      <c r="A14" s="413" t="s">
        <v>6</v>
      </c>
      <c r="B14" s="165" t="s">
        <v>156</v>
      </c>
      <c r="C14" s="132"/>
      <c r="D14" s="165" t="s">
        <v>157</v>
      </c>
      <c r="E14" s="133"/>
      <c r="F14" s="165" t="s">
        <v>158</v>
      </c>
      <c r="G14" s="133"/>
      <c r="H14" s="165" t="s">
        <v>159</v>
      </c>
      <c r="I14" s="134"/>
      <c r="J14" s="103"/>
      <c r="K14" s="412" t="s">
        <v>8</v>
      </c>
      <c r="L14" s="412"/>
      <c r="M14" s="605" t="s">
        <v>160</v>
      </c>
      <c r="N14" s="605"/>
      <c r="O14" s="605"/>
      <c r="P14" s="137"/>
      <c r="Q14" s="174"/>
      <c r="R14" s="123"/>
      <c r="S14" s="123"/>
      <c r="T14" s="123"/>
      <c r="U14" s="123"/>
      <c r="V14" s="123"/>
      <c r="W14" s="123"/>
      <c r="X14" s="123"/>
      <c r="Y14" s="123"/>
      <c r="Z14" s="123"/>
      <c r="AA14" s="123"/>
      <c r="AB14" s="123"/>
      <c r="AC14" s="123"/>
      <c r="AD14" s="123"/>
      <c r="AE14" s="123"/>
      <c r="AF14" s="123"/>
      <c r="AG14" s="123"/>
      <c r="AH14" s="123"/>
      <c r="AI14" s="123"/>
      <c r="AJ14" s="123"/>
      <c r="AK14" s="123"/>
      <c r="AL14" s="123"/>
      <c r="AM14" s="123"/>
      <c r="AN14" s="123"/>
      <c r="AO14" s="123"/>
      <c r="AP14" s="123"/>
      <c r="AQ14" s="123"/>
      <c r="AR14" s="123"/>
      <c r="AS14" s="123"/>
      <c r="AT14" s="123"/>
      <c r="AU14" s="123"/>
      <c r="AV14" s="123"/>
      <c r="AW14" s="123"/>
      <c r="AX14" s="123"/>
      <c r="AY14" s="123"/>
      <c r="AZ14" s="123"/>
      <c r="BA14" s="123"/>
      <c r="BB14" s="123"/>
      <c r="BC14" s="123"/>
      <c r="BD14" s="123"/>
      <c r="BE14" s="123"/>
      <c r="BF14" s="123"/>
      <c r="BG14" s="123"/>
      <c r="BH14" s="123"/>
      <c r="BI14" s="123"/>
      <c r="BJ14" s="123"/>
    </row>
    <row r="15" spans="1:62" s="85" customFormat="1" ht="21.75" customHeight="1" thickBot="1" x14ac:dyDescent="0.3">
      <c r="A15" s="413"/>
      <c r="B15" s="166" t="s">
        <v>161</v>
      </c>
      <c r="C15" s="135" t="s">
        <v>280</v>
      </c>
      <c r="D15" s="165" t="s">
        <v>162</v>
      </c>
      <c r="E15" s="136"/>
      <c r="F15" s="165" t="s">
        <v>163</v>
      </c>
      <c r="G15" s="136"/>
      <c r="H15" s="165" t="s">
        <v>164</v>
      </c>
      <c r="I15" s="134"/>
      <c r="J15" s="103"/>
      <c r="K15" s="412"/>
      <c r="L15" s="412"/>
      <c r="M15" s="605" t="s">
        <v>165</v>
      </c>
      <c r="N15" s="605"/>
      <c r="O15" s="605"/>
      <c r="P15" s="137"/>
      <c r="Q15" s="174"/>
      <c r="R15" s="123"/>
      <c r="S15" s="123"/>
      <c r="T15" s="123"/>
      <c r="U15" s="123"/>
      <c r="V15" s="123"/>
      <c r="W15" s="123"/>
      <c r="X15" s="123"/>
      <c r="Y15" s="123"/>
      <c r="Z15" s="123"/>
      <c r="AA15" s="123"/>
      <c r="AB15" s="123"/>
      <c r="AC15" s="123"/>
      <c r="AD15" s="123"/>
      <c r="AE15" s="123"/>
      <c r="AF15" s="123"/>
      <c r="AG15" s="123"/>
      <c r="AH15" s="123"/>
      <c r="AI15" s="123"/>
      <c r="AJ15" s="123"/>
      <c r="AK15" s="123"/>
      <c r="AL15" s="123"/>
      <c r="AM15" s="123"/>
      <c r="AN15" s="123"/>
      <c r="AO15" s="123"/>
      <c r="AP15" s="123"/>
      <c r="AQ15" s="123"/>
      <c r="AR15" s="123"/>
      <c r="AS15" s="123"/>
      <c r="AT15" s="123"/>
      <c r="AU15" s="123"/>
      <c r="AV15" s="123"/>
      <c r="AW15" s="123"/>
      <c r="AX15" s="123"/>
      <c r="AY15" s="123"/>
      <c r="AZ15" s="123"/>
      <c r="BA15" s="123"/>
      <c r="BB15" s="123"/>
      <c r="BC15" s="123"/>
      <c r="BD15" s="123"/>
      <c r="BE15" s="123"/>
      <c r="BF15" s="123"/>
      <c r="BG15" s="123"/>
      <c r="BH15" s="123"/>
      <c r="BI15" s="123"/>
      <c r="BJ15" s="123"/>
    </row>
    <row r="16" spans="1:62" s="85" customFormat="1" ht="21.75" customHeight="1" thickBot="1" x14ac:dyDescent="0.3">
      <c r="A16" s="413"/>
      <c r="B16" s="165" t="s">
        <v>166</v>
      </c>
      <c r="C16" s="132"/>
      <c r="D16" s="165" t="s">
        <v>167</v>
      </c>
      <c r="E16" s="136"/>
      <c r="F16" s="165" t="s">
        <v>168</v>
      </c>
      <c r="G16" s="136"/>
      <c r="H16" s="165" t="s">
        <v>169</v>
      </c>
      <c r="I16" s="134"/>
      <c r="K16" s="412"/>
      <c r="L16" s="412"/>
      <c r="M16" s="605" t="s">
        <v>170</v>
      </c>
      <c r="N16" s="605"/>
      <c r="O16" s="605"/>
      <c r="P16" s="332" t="s">
        <v>280</v>
      </c>
      <c r="Q16" s="174"/>
      <c r="R16" s="123"/>
      <c r="S16" s="123"/>
      <c r="T16" s="123"/>
      <c r="U16" s="123"/>
      <c r="V16" s="123"/>
      <c r="W16" s="123"/>
      <c r="X16" s="123"/>
      <c r="Y16" s="123"/>
      <c r="Z16" s="123"/>
      <c r="AA16" s="123"/>
      <c r="AB16" s="123"/>
      <c r="AC16" s="123"/>
      <c r="AD16" s="123"/>
      <c r="AE16" s="123"/>
      <c r="AF16" s="123"/>
      <c r="AG16" s="123"/>
      <c r="AH16" s="123"/>
      <c r="AI16" s="123"/>
      <c r="AJ16" s="123"/>
      <c r="AK16" s="123"/>
      <c r="AL16" s="123"/>
      <c r="AM16" s="123"/>
      <c r="AN16" s="123"/>
      <c r="AO16" s="123"/>
      <c r="AP16" s="123"/>
      <c r="AQ16" s="123"/>
      <c r="AR16" s="123"/>
      <c r="AS16" s="123"/>
      <c r="AT16" s="123"/>
      <c r="AU16" s="123"/>
      <c r="AV16" s="123"/>
      <c r="AW16" s="123"/>
      <c r="AX16" s="123"/>
      <c r="AY16" s="123"/>
      <c r="AZ16" s="123"/>
      <c r="BA16" s="123"/>
      <c r="BB16" s="123"/>
      <c r="BC16" s="123"/>
      <c r="BD16" s="123"/>
      <c r="BE16" s="123"/>
      <c r="BF16" s="123"/>
      <c r="BG16" s="123"/>
      <c r="BH16" s="123"/>
      <c r="BI16" s="123"/>
      <c r="BJ16" s="123"/>
    </row>
    <row r="17" spans="1:62" s="85" customFormat="1" ht="21.75" customHeight="1" thickBot="1" x14ac:dyDescent="0.3">
      <c r="A17" s="1"/>
      <c r="B17" s="1"/>
      <c r="C17" s="1"/>
      <c r="D17" s="1"/>
      <c r="E17" s="1"/>
      <c r="F17" s="1"/>
      <c r="G17" s="103"/>
      <c r="H17" s="103"/>
      <c r="I17" s="103"/>
      <c r="J17" s="103"/>
      <c r="K17" s="104"/>
      <c r="L17" s="104"/>
      <c r="M17" s="102"/>
      <c r="N17" s="102"/>
      <c r="O17" s="102"/>
      <c r="P17" s="123"/>
      <c r="Q17" s="123"/>
      <c r="R17" s="123"/>
      <c r="S17" s="123"/>
      <c r="T17" s="123"/>
      <c r="U17" s="123"/>
      <c r="V17" s="123"/>
      <c r="W17" s="123"/>
      <c r="X17" s="123"/>
      <c r="Y17" s="123"/>
      <c r="Z17" s="123"/>
      <c r="AA17" s="123"/>
      <c r="AB17" s="123"/>
      <c r="AC17" s="123"/>
      <c r="AD17" s="123"/>
      <c r="AE17" s="123"/>
      <c r="AF17" s="123"/>
      <c r="AG17" s="123"/>
      <c r="AH17" s="123"/>
      <c r="AI17" s="123"/>
      <c r="AJ17" s="123"/>
      <c r="AK17" s="123"/>
      <c r="AL17" s="123"/>
      <c r="AM17" s="123"/>
      <c r="AN17" s="123"/>
      <c r="AO17" s="123"/>
      <c r="AP17" s="123"/>
      <c r="AQ17" s="123"/>
      <c r="AR17" s="123"/>
      <c r="AS17" s="123"/>
      <c r="AT17" s="123"/>
      <c r="AU17" s="123"/>
      <c r="AV17" s="123"/>
      <c r="AW17" s="123"/>
      <c r="AX17" s="123"/>
      <c r="AY17" s="123"/>
      <c r="AZ17" s="123"/>
      <c r="BA17" s="123"/>
      <c r="BB17" s="123"/>
      <c r="BC17" s="123"/>
      <c r="BD17" s="123"/>
      <c r="BE17" s="123"/>
      <c r="BF17" s="123"/>
      <c r="BG17" s="123"/>
      <c r="BH17" s="123"/>
      <c r="BI17" s="123"/>
      <c r="BJ17" s="123"/>
    </row>
    <row r="18" spans="1:62" s="1" customFormat="1" ht="48" customHeight="1" thickBot="1" x14ac:dyDescent="0.3">
      <c r="A18" s="433" t="s">
        <v>222</v>
      </c>
      <c r="B18" s="434"/>
      <c r="C18" s="434"/>
      <c r="D18" s="434"/>
      <c r="E18" s="434"/>
      <c r="F18" s="434"/>
      <c r="G18" s="434"/>
      <c r="H18" s="434"/>
      <c r="I18" s="434"/>
      <c r="J18" s="434"/>
      <c r="K18" s="434"/>
      <c r="L18" s="434"/>
      <c r="M18" s="434"/>
      <c r="N18" s="434"/>
      <c r="O18" s="434"/>
      <c r="P18" s="434"/>
      <c r="Q18" s="434"/>
      <c r="R18" s="434"/>
      <c r="S18" s="434"/>
      <c r="T18" s="434"/>
      <c r="U18" s="434"/>
      <c r="V18" s="434"/>
      <c r="W18" s="434"/>
      <c r="X18" s="434"/>
      <c r="Y18" s="434"/>
      <c r="Z18" s="434"/>
      <c r="AA18" s="434"/>
      <c r="AB18" s="434"/>
      <c r="AC18" s="434"/>
      <c r="AD18" s="434"/>
      <c r="AE18" s="434"/>
      <c r="AF18" s="435"/>
      <c r="AG18" s="123"/>
      <c r="AH18" s="123"/>
      <c r="AI18" s="123"/>
      <c r="AJ18" s="123"/>
      <c r="AK18" s="123"/>
      <c r="AL18" s="123"/>
      <c r="AM18" s="123"/>
      <c r="AN18" s="83"/>
      <c r="AO18" s="83"/>
      <c r="AP18" s="83"/>
      <c r="AQ18" s="83"/>
      <c r="AR18" s="83"/>
      <c r="AS18" s="83"/>
      <c r="AT18" s="83"/>
      <c r="AU18" s="83"/>
      <c r="AV18" s="83"/>
      <c r="AW18" s="83"/>
      <c r="AX18" s="83"/>
      <c r="AY18" s="83"/>
      <c r="AZ18" s="83"/>
      <c r="BA18" s="83"/>
      <c r="BB18" s="83"/>
      <c r="BC18" s="83"/>
      <c r="BD18" s="83"/>
      <c r="BE18" s="83"/>
      <c r="BF18" s="83"/>
      <c r="BG18" s="83"/>
      <c r="BH18" s="83"/>
      <c r="BI18" s="83"/>
      <c r="BJ18" s="83"/>
    </row>
    <row r="19" spans="1:62" s="1" customFormat="1" ht="50.25" customHeight="1" thickBot="1" x14ac:dyDescent="0.3">
      <c r="A19" s="431" t="s">
        <v>223</v>
      </c>
      <c r="B19" s="432"/>
      <c r="C19" s="585"/>
      <c r="D19" s="585"/>
      <c r="E19" s="585"/>
      <c r="F19" s="585"/>
      <c r="G19" s="585"/>
      <c r="H19" s="585"/>
      <c r="I19" s="585"/>
      <c r="J19" s="585"/>
      <c r="K19" s="585"/>
      <c r="L19" s="585"/>
      <c r="M19" s="585"/>
      <c r="N19" s="585"/>
      <c r="O19" s="585"/>
      <c r="P19" s="585"/>
      <c r="Q19" s="585"/>
      <c r="R19" s="585"/>
      <c r="S19" s="585"/>
      <c r="T19" s="585"/>
      <c r="U19" s="585"/>
      <c r="V19" s="585"/>
      <c r="W19" s="585"/>
      <c r="X19" s="585"/>
      <c r="Y19" s="585"/>
      <c r="Z19" s="585"/>
      <c r="AA19" s="585"/>
      <c r="AB19" s="585"/>
      <c r="AC19" s="585"/>
      <c r="AD19" s="585"/>
      <c r="AE19" s="585"/>
      <c r="AF19" s="586"/>
      <c r="AG19" s="123"/>
      <c r="AH19" s="123"/>
      <c r="AI19" s="123"/>
      <c r="AJ19" s="123"/>
      <c r="AK19" s="123"/>
      <c r="AL19" s="123"/>
      <c r="AM19" s="123"/>
      <c r="AN19" s="83"/>
      <c r="AO19" s="83"/>
      <c r="AP19" s="83"/>
      <c r="AQ19" s="83"/>
      <c r="AR19" s="83"/>
      <c r="AS19" s="83"/>
      <c r="AT19" s="83"/>
      <c r="AU19" s="83"/>
      <c r="AV19" s="83"/>
      <c r="AW19" s="83"/>
      <c r="AX19" s="83"/>
      <c r="AY19" s="83"/>
      <c r="AZ19" s="83"/>
      <c r="BA19" s="83"/>
      <c r="BB19" s="83"/>
      <c r="BC19" s="83"/>
      <c r="BD19" s="83"/>
      <c r="BE19" s="83"/>
      <c r="BF19" s="83"/>
      <c r="BG19" s="83"/>
      <c r="BH19" s="83"/>
      <c r="BI19" s="83"/>
      <c r="BJ19" s="83"/>
    </row>
    <row r="20" spans="1:62" s="30" customFormat="1" ht="21.75" customHeight="1" thickBot="1" x14ac:dyDescent="0.3">
      <c r="A20" s="450" t="s">
        <v>224</v>
      </c>
      <c r="B20" s="590" t="s">
        <v>225</v>
      </c>
      <c r="C20" s="517" t="s">
        <v>84</v>
      </c>
      <c r="D20" s="584"/>
      <c r="E20" s="584"/>
      <c r="F20" s="584"/>
      <c r="G20" s="584"/>
      <c r="H20" s="584"/>
      <c r="I20" s="584"/>
      <c r="J20" s="584"/>
      <c r="K20" s="584"/>
      <c r="L20" s="584"/>
      <c r="M20" s="584"/>
      <c r="N20" s="518"/>
      <c r="O20" s="581" t="s">
        <v>86</v>
      </c>
      <c r="P20" s="582"/>
      <c r="Q20" s="582"/>
      <c r="R20" s="582"/>
      <c r="S20" s="582"/>
      <c r="T20" s="582"/>
      <c r="U20" s="582"/>
      <c r="V20" s="582"/>
      <c r="W20" s="582"/>
      <c r="X20" s="582"/>
      <c r="Y20" s="582"/>
      <c r="Z20" s="582"/>
      <c r="AA20" s="582"/>
      <c r="AB20" s="582"/>
      <c r="AC20" s="582"/>
      <c r="AD20" s="582"/>
      <c r="AE20" s="582"/>
      <c r="AF20" s="583"/>
      <c r="AG20" s="123"/>
      <c r="AH20" s="123"/>
      <c r="AI20" s="123"/>
      <c r="AJ20" s="123"/>
      <c r="AK20" s="123"/>
      <c r="AL20" s="123"/>
      <c r="AM20" s="123"/>
      <c r="AN20" s="124"/>
      <c r="AO20" s="124"/>
      <c r="AP20" s="124"/>
      <c r="AQ20" s="124"/>
      <c r="AR20" s="124"/>
      <c r="AS20" s="124"/>
      <c r="AT20" s="124"/>
      <c r="AU20" s="124"/>
      <c r="AV20" s="124"/>
      <c r="AW20" s="124"/>
      <c r="AX20" s="124"/>
      <c r="AY20" s="124"/>
      <c r="AZ20" s="124"/>
      <c r="BA20" s="124"/>
      <c r="BB20" s="124"/>
      <c r="BC20" s="124"/>
      <c r="BD20" s="124"/>
      <c r="BE20" s="124"/>
      <c r="BF20" s="124"/>
      <c r="BG20" s="124"/>
      <c r="BH20" s="124"/>
      <c r="BI20" s="124"/>
      <c r="BJ20" s="124"/>
    </row>
    <row r="21" spans="1:62" s="30" customFormat="1" ht="21.75" customHeight="1" thickBot="1" x14ac:dyDescent="0.3">
      <c r="A21" s="589"/>
      <c r="B21" s="590"/>
      <c r="C21" s="587" t="s">
        <v>181</v>
      </c>
      <c r="D21" s="588"/>
      <c r="E21" s="587" t="s">
        <v>183</v>
      </c>
      <c r="F21" s="588"/>
      <c r="G21" s="587" t="s">
        <v>184</v>
      </c>
      <c r="H21" s="588"/>
      <c r="I21" s="587" t="s">
        <v>185</v>
      </c>
      <c r="J21" s="588"/>
      <c r="K21" s="587" t="s">
        <v>186</v>
      </c>
      <c r="L21" s="588"/>
      <c r="M21" s="587" t="s">
        <v>187</v>
      </c>
      <c r="N21" s="588"/>
      <c r="O21" s="581" t="s">
        <v>181</v>
      </c>
      <c r="P21" s="582"/>
      <c r="Q21" s="583"/>
      <c r="R21" s="591" t="s">
        <v>183</v>
      </c>
      <c r="S21" s="592"/>
      <c r="T21" s="593"/>
      <c r="U21" s="591" t="s">
        <v>184</v>
      </c>
      <c r="V21" s="592"/>
      <c r="W21" s="593"/>
      <c r="X21" s="591" t="s">
        <v>185</v>
      </c>
      <c r="Y21" s="592"/>
      <c r="Z21" s="593"/>
      <c r="AA21" s="591" t="s">
        <v>186</v>
      </c>
      <c r="AB21" s="592"/>
      <c r="AC21" s="593"/>
      <c r="AD21" s="591" t="s">
        <v>187</v>
      </c>
      <c r="AE21" s="592"/>
      <c r="AF21" s="593"/>
      <c r="AG21" s="123"/>
      <c r="AH21" s="123"/>
      <c r="AI21" s="123"/>
      <c r="AJ21" s="123"/>
      <c r="AK21" s="123"/>
      <c r="AL21" s="123"/>
      <c r="AM21" s="123"/>
      <c r="AN21" s="124"/>
      <c r="AO21" s="124"/>
      <c r="AP21" s="124"/>
      <c r="AQ21" s="124"/>
      <c r="AR21" s="124"/>
      <c r="AS21" s="124"/>
      <c r="AT21" s="124"/>
      <c r="AU21" s="124"/>
      <c r="AV21" s="124"/>
      <c r="AW21" s="124"/>
      <c r="AX21" s="124"/>
      <c r="AY21" s="124"/>
      <c r="AZ21" s="124"/>
      <c r="BA21" s="124"/>
      <c r="BB21" s="124"/>
      <c r="BC21" s="124"/>
      <c r="BD21" s="124"/>
      <c r="BE21" s="124"/>
      <c r="BF21" s="124"/>
      <c r="BG21" s="124"/>
      <c r="BH21" s="124"/>
      <c r="BI21" s="124"/>
      <c r="BJ21" s="124"/>
    </row>
    <row r="22" spans="1:62" s="30" customFormat="1" ht="28.5" customHeight="1" thickBot="1" x14ac:dyDescent="0.3">
      <c r="A22" s="589"/>
      <c r="B22" s="590"/>
      <c r="C22" s="128" t="s">
        <v>226</v>
      </c>
      <c r="D22" s="128" t="s">
        <v>227</v>
      </c>
      <c r="E22" s="128" t="s">
        <v>226</v>
      </c>
      <c r="F22" s="128" t="s">
        <v>227</v>
      </c>
      <c r="G22" s="128" t="s">
        <v>226</v>
      </c>
      <c r="H22" s="128" t="s">
        <v>227</v>
      </c>
      <c r="I22" s="128" t="s">
        <v>226</v>
      </c>
      <c r="J22" s="128" t="s">
        <v>227</v>
      </c>
      <c r="K22" s="128" t="s">
        <v>226</v>
      </c>
      <c r="L22" s="128" t="s">
        <v>227</v>
      </c>
      <c r="M22" s="128" t="s">
        <v>226</v>
      </c>
      <c r="N22" s="128" t="s">
        <v>227</v>
      </c>
      <c r="O22" s="129" t="s">
        <v>226</v>
      </c>
      <c r="P22" s="129" t="s">
        <v>228</v>
      </c>
      <c r="Q22" s="129" t="s">
        <v>28</v>
      </c>
      <c r="R22" s="129" t="s">
        <v>226</v>
      </c>
      <c r="S22" s="129" t="s">
        <v>228</v>
      </c>
      <c r="T22" s="129" t="s">
        <v>28</v>
      </c>
      <c r="U22" s="129" t="s">
        <v>226</v>
      </c>
      <c r="V22" s="129" t="s">
        <v>228</v>
      </c>
      <c r="W22" s="129" t="s">
        <v>28</v>
      </c>
      <c r="X22" s="129" t="s">
        <v>226</v>
      </c>
      <c r="Y22" s="129" t="s">
        <v>228</v>
      </c>
      <c r="Z22" s="129" t="s">
        <v>28</v>
      </c>
      <c r="AA22" s="129" t="s">
        <v>226</v>
      </c>
      <c r="AB22" s="129" t="s">
        <v>228</v>
      </c>
      <c r="AC22" s="129" t="s">
        <v>28</v>
      </c>
      <c r="AD22" s="129" t="s">
        <v>226</v>
      </c>
      <c r="AE22" s="129" t="s">
        <v>228</v>
      </c>
      <c r="AF22" s="129" t="s">
        <v>28</v>
      </c>
      <c r="AG22" s="123"/>
      <c r="AH22" s="123"/>
      <c r="AI22" s="123"/>
      <c r="AJ22" s="123"/>
      <c r="AK22" s="123"/>
      <c r="AL22" s="123"/>
      <c r="AM22" s="123"/>
      <c r="AN22" s="124"/>
      <c r="AO22" s="124"/>
      <c r="AP22" s="124"/>
      <c r="AQ22" s="124"/>
      <c r="AR22" s="124"/>
      <c r="AS22" s="124"/>
      <c r="AT22" s="124"/>
      <c r="AU22" s="124"/>
      <c r="AV22" s="124"/>
      <c r="AW22" s="124"/>
      <c r="AX22" s="124"/>
      <c r="AY22" s="124"/>
      <c r="AZ22" s="124"/>
      <c r="BA22" s="124"/>
      <c r="BB22" s="124"/>
      <c r="BC22" s="124"/>
      <c r="BD22" s="124"/>
      <c r="BE22" s="124"/>
      <c r="BF22" s="124"/>
      <c r="BG22" s="124"/>
      <c r="BH22" s="124"/>
      <c r="BI22" s="124"/>
      <c r="BJ22" s="124"/>
    </row>
    <row r="23" spans="1:62" s="30" customFormat="1" ht="15.75" customHeight="1" x14ac:dyDescent="0.25">
      <c r="A23" s="589"/>
      <c r="B23" s="80" t="s">
        <v>229</v>
      </c>
      <c r="C23" s="296"/>
      <c r="D23" s="297"/>
      <c r="E23" s="298"/>
      <c r="F23" s="297">
        <v>174838000</v>
      </c>
      <c r="G23" s="299"/>
      <c r="H23" s="297"/>
      <c r="I23" s="299"/>
      <c r="J23" s="297"/>
      <c r="K23" s="299"/>
      <c r="L23" s="297"/>
      <c r="M23" s="299"/>
      <c r="N23" s="297"/>
      <c r="O23" s="296"/>
      <c r="P23" s="300"/>
      <c r="Q23" s="300"/>
      <c r="R23" s="296"/>
      <c r="S23" s="300">
        <v>174836321</v>
      </c>
      <c r="T23" s="300"/>
      <c r="U23" s="296"/>
      <c r="V23" s="301"/>
      <c r="W23" s="301">
        <v>10927270</v>
      </c>
      <c r="X23" s="78"/>
      <c r="Y23" s="301">
        <v>-2367576</v>
      </c>
      <c r="Z23" s="325">
        <v>16390905</v>
      </c>
      <c r="AA23" s="78"/>
      <c r="AB23" s="325"/>
      <c r="AC23" s="325">
        <v>16390905</v>
      </c>
      <c r="AD23" s="78"/>
      <c r="AE23" s="175"/>
      <c r="AF23" s="141"/>
      <c r="AG23" s="123"/>
      <c r="AH23" s="123"/>
      <c r="AI23" s="123"/>
      <c r="AJ23" s="123"/>
      <c r="AK23" s="123"/>
      <c r="AL23" s="123"/>
      <c r="AM23" s="123"/>
      <c r="AN23" s="124"/>
      <c r="AO23" s="124"/>
      <c r="AP23" s="124"/>
      <c r="AQ23" s="124"/>
      <c r="AR23" s="124"/>
      <c r="AS23" s="124"/>
      <c r="AT23" s="124"/>
      <c r="AU23" s="124"/>
      <c r="AV23" s="124"/>
      <c r="AW23" s="124"/>
      <c r="AX23" s="124"/>
      <c r="AY23" s="124"/>
      <c r="AZ23" s="124"/>
      <c r="BA23" s="124"/>
      <c r="BB23" s="124"/>
      <c r="BC23" s="124"/>
      <c r="BD23" s="124"/>
      <c r="BE23" s="124"/>
      <c r="BF23" s="124"/>
      <c r="BG23" s="124"/>
      <c r="BH23" s="124"/>
      <c r="BI23" s="124"/>
      <c r="BJ23" s="124"/>
    </row>
    <row r="24" spans="1:62" s="30" customFormat="1" ht="15.75" customHeight="1" x14ac:dyDescent="0.25">
      <c r="A24" s="589"/>
      <c r="B24" s="81" t="s">
        <v>230</v>
      </c>
      <c r="C24" s="302"/>
      <c r="D24" s="297"/>
      <c r="E24" s="303"/>
      <c r="F24" s="297">
        <v>174838000</v>
      </c>
      <c r="G24" s="304"/>
      <c r="H24" s="297"/>
      <c r="I24" s="304"/>
      <c r="J24" s="297"/>
      <c r="K24" s="304"/>
      <c r="L24" s="297"/>
      <c r="M24" s="304"/>
      <c r="N24" s="297"/>
      <c r="O24" s="302"/>
      <c r="P24" s="305"/>
      <c r="Q24" s="305"/>
      <c r="R24" s="306"/>
      <c r="S24" s="305">
        <v>174836321</v>
      </c>
      <c r="T24" s="305"/>
      <c r="U24" s="302"/>
      <c r="V24" s="301"/>
      <c r="W24" s="301">
        <v>4553030</v>
      </c>
      <c r="X24" s="78"/>
      <c r="Y24" s="301">
        <v>-3642423</v>
      </c>
      <c r="Z24" s="325">
        <v>19486965</v>
      </c>
      <c r="AA24" s="78"/>
      <c r="AB24" s="325"/>
      <c r="AC24" s="325">
        <v>16390905</v>
      </c>
      <c r="AD24" s="78"/>
      <c r="AE24" s="175"/>
      <c r="AF24" s="141"/>
      <c r="AG24" s="123"/>
      <c r="AH24" s="123"/>
      <c r="AI24" s="123"/>
      <c r="AJ24" s="123"/>
      <c r="AK24" s="123"/>
      <c r="AL24" s="123"/>
      <c r="AM24" s="123"/>
      <c r="AN24" s="124"/>
      <c r="AO24" s="124"/>
      <c r="AP24" s="124"/>
      <c r="AQ24" s="124"/>
      <c r="AR24" s="124"/>
      <c r="AS24" s="124"/>
      <c r="AT24" s="124"/>
      <c r="AU24" s="124"/>
      <c r="AV24" s="124"/>
      <c r="AW24" s="124"/>
      <c r="AX24" s="124"/>
      <c r="AY24" s="124"/>
      <c r="AZ24" s="124"/>
      <c r="BA24" s="124"/>
      <c r="BB24" s="124"/>
      <c r="BC24" s="124"/>
      <c r="BD24" s="124"/>
      <c r="BE24" s="124"/>
      <c r="BF24" s="124"/>
      <c r="BG24" s="124"/>
      <c r="BH24" s="124"/>
      <c r="BI24" s="124"/>
      <c r="BJ24" s="124"/>
    </row>
    <row r="25" spans="1:62" s="30" customFormat="1" ht="15.75" customHeight="1" x14ac:dyDescent="0.25">
      <c r="A25" s="589"/>
      <c r="B25" s="81" t="s">
        <v>231</v>
      </c>
      <c r="C25" s="302"/>
      <c r="D25" s="297"/>
      <c r="E25" s="303"/>
      <c r="F25" s="297">
        <v>60100000</v>
      </c>
      <c r="G25" s="304"/>
      <c r="H25" s="297"/>
      <c r="I25" s="304"/>
      <c r="J25" s="297"/>
      <c r="K25" s="304"/>
      <c r="L25" s="297"/>
      <c r="M25" s="304"/>
      <c r="N25" s="297"/>
      <c r="O25" s="302"/>
      <c r="P25" s="305"/>
      <c r="Q25" s="305"/>
      <c r="R25" s="306"/>
      <c r="S25" s="305">
        <v>60099985</v>
      </c>
      <c r="T25" s="305"/>
      <c r="U25" s="302"/>
      <c r="V25" s="301"/>
      <c r="W25" s="301">
        <v>4735150</v>
      </c>
      <c r="X25" s="78"/>
      <c r="Y25" s="301">
        <v>-728485</v>
      </c>
      <c r="Z25" s="325">
        <v>5463635</v>
      </c>
      <c r="AA25" s="78"/>
      <c r="AB25" s="325"/>
      <c r="AC25" s="325">
        <v>5463635</v>
      </c>
      <c r="AD25" s="78"/>
      <c r="AE25" s="175"/>
      <c r="AF25" s="141"/>
      <c r="AG25" s="123"/>
      <c r="AH25" s="123"/>
      <c r="AI25" s="123"/>
      <c r="AJ25" s="123"/>
      <c r="AK25" s="123"/>
      <c r="AL25" s="123"/>
      <c r="AM25" s="123"/>
      <c r="AN25" s="124"/>
      <c r="AO25" s="124"/>
      <c r="AP25" s="124"/>
      <c r="AQ25" s="124"/>
      <c r="AR25" s="124"/>
      <c r="AS25" s="124"/>
      <c r="AT25" s="124"/>
      <c r="AU25" s="124"/>
      <c r="AV25" s="124"/>
      <c r="AW25" s="124"/>
      <c r="AX25" s="124"/>
      <c r="AY25" s="124"/>
      <c r="AZ25" s="124"/>
      <c r="BA25" s="124"/>
      <c r="BB25" s="124"/>
      <c r="BC25" s="124"/>
      <c r="BD25" s="124"/>
      <c r="BE25" s="124"/>
      <c r="BF25" s="124"/>
      <c r="BG25" s="124"/>
      <c r="BH25" s="124"/>
      <c r="BI25" s="124"/>
      <c r="BJ25" s="124"/>
    </row>
    <row r="26" spans="1:62" s="30" customFormat="1" ht="15.75" customHeight="1" x14ac:dyDescent="0.25">
      <c r="A26" s="589"/>
      <c r="B26" s="81" t="s">
        <v>232</v>
      </c>
      <c r="C26" s="302"/>
      <c r="D26" s="297"/>
      <c r="E26" s="303"/>
      <c r="F26" s="297">
        <v>365538000</v>
      </c>
      <c r="G26" s="304"/>
      <c r="H26" s="297"/>
      <c r="I26" s="304"/>
      <c r="J26" s="297"/>
      <c r="K26" s="304"/>
      <c r="L26" s="297"/>
      <c r="M26" s="304"/>
      <c r="N26" s="297"/>
      <c r="O26" s="302"/>
      <c r="P26" s="305"/>
      <c r="Q26" s="305"/>
      <c r="R26" s="306"/>
      <c r="S26" s="305">
        <v>365534642</v>
      </c>
      <c r="T26" s="305"/>
      <c r="U26" s="302"/>
      <c r="V26" s="301"/>
      <c r="W26" s="301">
        <v>16239221</v>
      </c>
      <c r="X26" s="78"/>
      <c r="Y26" s="301">
        <v>-4689745</v>
      </c>
      <c r="Z26" s="325">
        <v>38776839</v>
      </c>
      <c r="AA26" s="78"/>
      <c r="AB26" s="325"/>
      <c r="AC26" s="325">
        <v>34223810</v>
      </c>
      <c r="AD26" s="78"/>
      <c r="AE26" s="175"/>
      <c r="AF26" s="141"/>
      <c r="AG26" s="123"/>
      <c r="AH26" s="123"/>
      <c r="AI26" s="123"/>
      <c r="AJ26" s="123"/>
      <c r="AK26" s="123"/>
      <c r="AL26" s="123"/>
      <c r="AM26" s="123"/>
      <c r="AN26" s="124"/>
      <c r="AO26" s="124"/>
      <c r="AP26" s="124"/>
      <c r="AQ26" s="124"/>
      <c r="AR26" s="124"/>
      <c r="AS26" s="124"/>
      <c r="AT26" s="124"/>
      <c r="AU26" s="124"/>
      <c r="AV26" s="124"/>
      <c r="AW26" s="124"/>
      <c r="AX26" s="124"/>
      <c r="AY26" s="124"/>
      <c r="AZ26" s="124"/>
      <c r="BA26" s="124"/>
      <c r="BB26" s="124"/>
      <c r="BC26" s="124"/>
      <c r="BD26" s="124"/>
      <c r="BE26" s="124"/>
      <c r="BF26" s="124"/>
      <c r="BG26" s="124"/>
      <c r="BH26" s="124"/>
      <c r="BI26" s="124"/>
      <c r="BJ26" s="124"/>
    </row>
    <row r="27" spans="1:62" s="30" customFormat="1" ht="15.75" customHeight="1" x14ac:dyDescent="0.25">
      <c r="A27" s="589"/>
      <c r="B27" s="81" t="s">
        <v>233</v>
      </c>
      <c r="C27" s="302"/>
      <c r="D27" s="297"/>
      <c r="E27" s="303"/>
      <c r="F27" s="297">
        <v>117469000</v>
      </c>
      <c r="G27" s="304"/>
      <c r="H27" s="297"/>
      <c r="I27" s="304"/>
      <c r="J27" s="297"/>
      <c r="K27" s="304"/>
      <c r="L27" s="297"/>
      <c r="M27" s="304"/>
      <c r="N27" s="297"/>
      <c r="O27" s="302"/>
      <c r="P27" s="305"/>
      <c r="Q27" s="305"/>
      <c r="R27" s="306"/>
      <c r="S27" s="305">
        <v>117468153</v>
      </c>
      <c r="T27" s="305"/>
      <c r="U27" s="302"/>
      <c r="V27" s="301"/>
      <c r="W27" s="301">
        <v>2913939</v>
      </c>
      <c r="X27" s="78"/>
      <c r="Y27" s="301">
        <v>-2913938</v>
      </c>
      <c r="Z27" s="325">
        <v>13841209</v>
      </c>
      <c r="AA27" s="78"/>
      <c r="AB27" s="325"/>
      <c r="AC27" s="325">
        <v>10927270</v>
      </c>
      <c r="AD27" s="78"/>
      <c r="AE27" s="175"/>
      <c r="AF27" s="141"/>
      <c r="AG27" s="123"/>
      <c r="AH27" s="123"/>
      <c r="AI27" s="123"/>
      <c r="AJ27" s="123"/>
      <c r="AK27" s="123"/>
      <c r="AL27" s="123"/>
      <c r="AM27" s="123"/>
      <c r="AN27" s="124"/>
      <c r="AO27" s="124"/>
      <c r="AP27" s="124"/>
      <c r="AQ27" s="124"/>
      <c r="AR27" s="124"/>
      <c r="AS27" s="124"/>
      <c r="AT27" s="124"/>
      <c r="AU27" s="124"/>
      <c r="AV27" s="124"/>
      <c r="AW27" s="124"/>
      <c r="AX27" s="124"/>
      <c r="AY27" s="124"/>
      <c r="AZ27" s="124"/>
      <c r="BA27" s="124"/>
      <c r="BB27" s="124"/>
      <c r="BC27" s="124"/>
      <c r="BD27" s="124"/>
      <c r="BE27" s="124"/>
      <c r="BF27" s="124"/>
      <c r="BG27" s="124"/>
      <c r="BH27" s="124"/>
      <c r="BI27" s="124"/>
      <c r="BJ27" s="124"/>
    </row>
    <row r="28" spans="1:62" s="30" customFormat="1" ht="15.75" customHeight="1" x14ac:dyDescent="0.25">
      <c r="A28" s="589"/>
      <c r="B28" s="81" t="s">
        <v>234</v>
      </c>
      <c r="C28" s="302"/>
      <c r="D28" s="297">
        <v>60100000</v>
      </c>
      <c r="E28" s="303"/>
      <c r="F28" s="297">
        <v>114738000</v>
      </c>
      <c r="G28" s="304"/>
      <c r="H28" s="297"/>
      <c r="I28" s="304"/>
      <c r="J28" s="297"/>
      <c r="K28" s="304"/>
      <c r="L28" s="297"/>
      <c r="M28" s="304"/>
      <c r="N28" s="297">
        <v>32782000</v>
      </c>
      <c r="O28" s="302"/>
      <c r="P28" s="305">
        <v>60099985</v>
      </c>
      <c r="Q28" s="305"/>
      <c r="R28" s="306"/>
      <c r="S28" s="305">
        <v>114736336</v>
      </c>
      <c r="T28" s="305"/>
      <c r="U28" s="302"/>
      <c r="V28" s="301"/>
      <c r="W28" s="301">
        <v>14569694</v>
      </c>
      <c r="X28" s="78"/>
      <c r="Y28" s="301">
        <v>-728486</v>
      </c>
      <c r="Z28" s="325">
        <v>16390905</v>
      </c>
      <c r="AA28" s="78"/>
      <c r="AB28" s="325"/>
      <c r="AC28" s="325">
        <v>16390905</v>
      </c>
      <c r="AD28" s="78"/>
      <c r="AE28" s="175"/>
      <c r="AF28" s="141"/>
      <c r="AG28" s="123"/>
      <c r="AH28" s="123"/>
      <c r="AI28" s="123"/>
      <c r="AJ28" s="123"/>
      <c r="AK28" s="123"/>
      <c r="AL28" s="123"/>
      <c r="AM28" s="123"/>
      <c r="AN28" s="124"/>
      <c r="AO28" s="124"/>
      <c r="AP28" s="124"/>
      <c r="AQ28" s="124"/>
      <c r="AR28" s="124"/>
      <c r="AS28" s="124"/>
      <c r="AT28" s="124"/>
      <c r="AU28" s="124"/>
      <c r="AV28" s="124"/>
      <c r="AW28" s="124"/>
      <c r="AX28" s="124"/>
      <c r="AY28" s="124"/>
      <c r="AZ28" s="124"/>
      <c r="BA28" s="124"/>
      <c r="BB28" s="124"/>
      <c r="BC28" s="124"/>
      <c r="BD28" s="124"/>
      <c r="BE28" s="124"/>
      <c r="BF28" s="124"/>
      <c r="BG28" s="124"/>
      <c r="BH28" s="124"/>
      <c r="BI28" s="124"/>
      <c r="BJ28" s="124"/>
    </row>
    <row r="29" spans="1:62" s="30" customFormat="1" ht="15.75" customHeight="1" x14ac:dyDescent="0.25">
      <c r="A29" s="589"/>
      <c r="B29" s="81" t="s">
        <v>235</v>
      </c>
      <c r="C29" s="302"/>
      <c r="D29" s="297">
        <v>133331000</v>
      </c>
      <c r="E29" s="303"/>
      <c r="F29" s="297">
        <v>117469000</v>
      </c>
      <c r="G29" s="304"/>
      <c r="H29" s="297"/>
      <c r="I29" s="304"/>
      <c r="J29" s="297"/>
      <c r="K29" s="304"/>
      <c r="L29" s="297"/>
      <c r="M29" s="304"/>
      <c r="N29" s="297"/>
      <c r="O29" s="302"/>
      <c r="P29" s="305">
        <v>133330153</v>
      </c>
      <c r="Q29" s="305"/>
      <c r="R29" s="306"/>
      <c r="S29" s="305">
        <v>117468153</v>
      </c>
      <c r="T29" s="305"/>
      <c r="U29" s="302"/>
      <c r="V29" s="301"/>
      <c r="W29" s="301">
        <v>15090941</v>
      </c>
      <c r="X29" s="78"/>
      <c r="Y29" s="301">
        <v>-2195601</v>
      </c>
      <c r="Z29" s="325">
        <v>29488660</v>
      </c>
      <c r="AA29" s="78"/>
      <c r="AB29" s="325"/>
      <c r="AC29" s="325">
        <v>23296540</v>
      </c>
      <c r="AD29" s="78"/>
      <c r="AE29" s="175"/>
      <c r="AF29" s="141"/>
      <c r="AG29" s="123"/>
      <c r="AH29" s="123"/>
      <c r="AI29" s="123"/>
      <c r="AJ29" s="123"/>
      <c r="AK29" s="123"/>
      <c r="AL29" s="123"/>
      <c r="AM29" s="123"/>
      <c r="AN29" s="124"/>
      <c r="AO29" s="124"/>
      <c r="AP29" s="124"/>
      <c r="AQ29" s="124"/>
      <c r="AR29" s="124"/>
      <c r="AS29" s="124"/>
      <c r="AT29" s="124"/>
      <c r="AU29" s="124"/>
      <c r="AV29" s="124"/>
      <c r="AW29" s="124"/>
      <c r="AX29" s="124"/>
      <c r="AY29" s="124"/>
      <c r="AZ29" s="124"/>
      <c r="BA29" s="124"/>
      <c r="BB29" s="124"/>
      <c r="BC29" s="124"/>
      <c r="BD29" s="124"/>
      <c r="BE29" s="124"/>
      <c r="BF29" s="124"/>
      <c r="BG29" s="124"/>
      <c r="BH29" s="124"/>
      <c r="BI29" s="124"/>
      <c r="BJ29" s="124"/>
    </row>
    <row r="30" spans="1:62" s="30" customFormat="1" ht="15.75" customHeight="1" x14ac:dyDescent="0.25">
      <c r="A30" s="589"/>
      <c r="B30" s="81" t="s">
        <v>236</v>
      </c>
      <c r="C30" s="302"/>
      <c r="D30" s="297">
        <v>114738000</v>
      </c>
      <c r="E30" s="303"/>
      <c r="F30" s="297">
        <v>234938000</v>
      </c>
      <c r="G30" s="304"/>
      <c r="H30" s="297"/>
      <c r="I30" s="304"/>
      <c r="J30" s="297"/>
      <c r="K30" s="304"/>
      <c r="L30" s="297"/>
      <c r="M30" s="304"/>
      <c r="N30" s="297"/>
      <c r="O30" s="302"/>
      <c r="P30" s="305">
        <v>114736336</v>
      </c>
      <c r="Q30" s="305"/>
      <c r="R30" s="306"/>
      <c r="S30" s="305">
        <v>174836321</v>
      </c>
      <c r="T30" s="305"/>
      <c r="U30" s="302"/>
      <c r="V30" s="301">
        <v>54636350</v>
      </c>
      <c r="W30" s="301">
        <v>12566360</v>
      </c>
      <c r="X30" s="78"/>
      <c r="Y30" s="301">
        <v>-3824546</v>
      </c>
      <c r="Z30" s="325">
        <v>33328174</v>
      </c>
      <c r="AA30" s="78"/>
      <c r="AB30" s="325"/>
      <c r="AC30" s="325">
        <v>29321508</v>
      </c>
      <c r="AD30" s="78"/>
      <c r="AE30" s="175"/>
      <c r="AF30" s="141"/>
      <c r="AG30" s="123"/>
      <c r="AH30" s="123"/>
      <c r="AI30" s="123"/>
      <c r="AJ30" s="123"/>
      <c r="AK30" s="123"/>
      <c r="AL30" s="123"/>
      <c r="AM30" s="123"/>
      <c r="AN30" s="124"/>
      <c r="AO30" s="124"/>
      <c r="AP30" s="124"/>
      <c r="AQ30" s="124"/>
      <c r="AR30" s="124"/>
      <c r="AS30" s="124"/>
      <c r="AT30" s="124"/>
      <c r="AU30" s="124"/>
      <c r="AV30" s="124"/>
      <c r="AW30" s="124"/>
      <c r="AX30" s="124"/>
      <c r="AY30" s="124"/>
      <c r="AZ30" s="124"/>
      <c r="BA30" s="124"/>
      <c r="BB30" s="124"/>
      <c r="BC30" s="124"/>
      <c r="BD30" s="124"/>
      <c r="BE30" s="124"/>
      <c r="BF30" s="124"/>
      <c r="BG30" s="124"/>
      <c r="BH30" s="124"/>
      <c r="BI30" s="124"/>
      <c r="BJ30" s="124"/>
    </row>
    <row r="31" spans="1:62" s="30" customFormat="1" ht="15.75" customHeight="1" x14ac:dyDescent="0.25">
      <c r="A31" s="589"/>
      <c r="B31" s="81" t="s">
        <v>237</v>
      </c>
      <c r="C31" s="302"/>
      <c r="D31" s="297"/>
      <c r="E31" s="303"/>
      <c r="F31" s="297">
        <v>174838000</v>
      </c>
      <c r="G31" s="304"/>
      <c r="H31" s="297"/>
      <c r="I31" s="304"/>
      <c r="J31" s="297"/>
      <c r="K31" s="304"/>
      <c r="L31" s="297"/>
      <c r="M31" s="304"/>
      <c r="N31" s="297"/>
      <c r="O31" s="302"/>
      <c r="P31" s="305"/>
      <c r="Q31" s="305"/>
      <c r="R31" s="306"/>
      <c r="S31" s="305">
        <v>174836321</v>
      </c>
      <c r="T31" s="305"/>
      <c r="U31" s="302"/>
      <c r="V31" s="301"/>
      <c r="W31" s="301">
        <v>8741816</v>
      </c>
      <c r="X31" s="78"/>
      <c r="Y31" s="301">
        <v>-3096061</v>
      </c>
      <c r="Z31" s="325">
        <v>16390905</v>
      </c>
      <c r="AA31" s="78"/>
      <c r="AB31" s="325"/>
      <c r="AC31" s="325">
        <v>16390905</v>
      </c>
      <c r="AD31" s="78"/>
      <c r="AE31" s="175"/>
      <c r="AF31" s="141"/>
      <c r="AG31" s="123"/>
      <c r="AH31" s="123"/>
      <c r="AI31" s="123"/>
      <c r="AJ31" s="123"/>
      <c r="AK31" s="123"/>
      <c r="AL31" s="123"/>
      <c r="AM31" s="123"/>
      <c r="AN31" s="124"/>
      <c r="AO31" s="124"/>
      <c r="AP31" s="124"/>
      <c r="AQ31" s="124"/>
      <c r="AR31" s="124"/>
      <c r="AS31" s="124"/>
      <c r="AT31" s="124"/>
      <c r="AU31" s="124"/>
      <c r="AV31" s="124"/>
      <c r="AW31" s="124"/>
      <c r="AX31" s="124"/>
      <c r="AY31" s="124"/>
      <c r="AZ31" s="124"/>
      <c r="BA31" s="124"/>
      <c r="BB31" s="124"/>
      <c r="BC31" s="124"/>
      <c r="BD31" s="124"/>
      <c r="BE31" s="124"/>
      <c r="BF31" s="124"/>
      <c r="BG31" s="124"/>
      <c r="BH31" s="124"/>
      <c r="BI31" s="124"/>
      <c r="BJ31" s="124"/>
    </row>
    <row r="32" spans="1:62" s="30" customFormat="1" ht="15.75" customHeight="1" x14ac:dyDescent="0.25">
      <c r="A32" s="589"/>
      <c r="B32" s="81" t="s">
        <v>238</v>
      </c>
      <c r="C32" s="302"/>
      <c r="D32" s="297"/>
      <c r="E32" s="303"/>
      <c r="F32" s="297">
        <v>349676000</v>
      </c>
      <c r="G32" s="304"/>
      <c r="H32" s="297"/>
      <c r="I32" s="304"/>
      <c r="J32" s="297"/>
      <c r="K32" s="304"/>
      <c r="L32" s="297"/>
      <c r="M32" s="304"/>
      <c r="N32" s="297"/>
      <c r="O32" s="302"/>
      <c r="P32" s="305"/>
      <c r="Q32" s="305"/>
      <c r="R32" s="306"/>
      <c r="S32" s="305">
        <v>349672642</v>
      </c>
      <c r="T32" s="305"/>
      <c r="U32" s="302"/>
      <c r="V32" s="301"/>
      <c r="W32" s="301">
        <v>21854541</v>
      </c>
      <c r="X32" s="78"/>
      <c r="Y32" s="301">
        <v>-4917272</v>
      </c>
      <c r="Z32" s="325">
        <v>32781810</v>
      </c>
      <c r="AA32" s="78"/>
      <c r="AB32" s="325"/>
      <c r="AC32" s="325">
        <v>32781810</v>
      </c>
      <c r="AD32" s="78"/>
      <c r="AE32" s="175"/>
      <c r="AF32" s="141"/>
      <c r="AG32" s="123"/>
      <c r="AH32" s="123"/>
      <c r="AI32" s="123"/>
      <c r="AJ32" s="123"/>
      <c r="AK32" s="123"/>
      <c r="AL32" s="123"/>
      <c r="AM32" s="123"/>
      <c r="AN32" s="124"/>
      <c r="AO32" s="124"/>
      <c r="AP32" s="124"/>
      <c r="AQ32" s="124"/>
      <c r="AR32" s="124"/>
      <c r="AS32" s="124"/>
      <c r="AT32" s="124"/>
      <c r="AU32" s="124"/>
      <c r="AV32" s="124"/>
      <c r="AW32" s="124"/>
      <c r="AX32" s="124"/>
      <c r="AY32" s="124"/>
      <c r="AZ32" s="124"/>
      <c r="BA32" s="124"/>
      <c r="BB32" s="124"/>
      <c r="BC32" s="124"/>
      <c r="BD32" s="124"/>
      <c r="BE32" s="124"/>
      <c r="BF32" s="124"/>
      <c r="BG32" s="124"/>
      <c r="BH32" s="124"/>
      <c r="BI32" s="124"/>
      <c r="BJ32" s="124"/>
    </row>
    <row r="33" spans="1:62" s="30" customFormat="1" ht="15.75" customHeight="1" x14ac:dyDescent="0.25">
      <c r="A33" s="589"/>
      <c r="B33" s="81" t="s">
        <v>239</v>
      </c>
      <c r="C33" s="302"/>
      <c r="D33" s="297">
        <v>190700000</v>
      </c>
      <c r="E33" s="303"/>
      <c r="F33" s="297">
        <v>289576000</v>
      </c>
      <c r="G33" s="304"/>
      <c r="H33" s="297"/>
      <c r="I33" s="304"/>
      <c r="J33" s="297"/>
      <c r="K33" s="304"/>
      <c r="L33" s="297"/>
      <c r="M33" s="304"/>
      <c r="N33" s="297"/>
      <c r="O33" s="302"/>
      <c r="P33" s="305">
        <v>190698321</v>
      </c>
      <c r="Q33" s="305"/>
      <c r="R33" s="306"/>
      <c r="S33" s="305">
        <v>289572657</v>
      </c>
      <c r="T33" s="305"/>
      <c r="U33" s="302"/>
      <c r="V33" s="301"/>
      <c r="W33" s="301">
        <v>33874537</v>
      </c>
      <c r="X33" s="78"/>
      <c r="Y33" s="301">
        <v>-3642425</v>
      </c>
      <c r="Z33" s="325">
        <v>46593080</v>
      </c>
      <c r="AA33" s="78"/>
      <c r="AB33" s="325"/>
      <c r="AC33" s="325">
        <v>43709080</v>
      </c>
      <c r="AD33" s="78"/>
      <c r="AE33" s="175"/>
      <c r="AF33" s="141"/>
      <c r="AG33" s="123"/>
      <c r="AH33" s="123"/>
      <c r="AI33" s="123"/>
      <c r="AJ33" s="123"/>
      <c r="AK33" s="123"/>
      <c r="AL33" s="123"/>
      <c r="AM33" s="123"/>
      <c r="AN33" s="124"/>
      <c r="AO33" s="124"/>
      <c r="AP33" s="124"/>
      <c r="AQ33" s="124"/>
      <c r="AR33" s="124"/>
      <c r="AS33" s="124"/>
      <c r="AT33" s="124"/>
      <c r="AU33" s="124"/>
      <c r="AV33" s="124"/>
      <c r="AW33" s="124"/>
      <c r="AX33" s="124"/>
      <c r="AY33" s="124"/>
      <c r="AZ33" s="124"/>
      <c r="BA33" s="124"/>
      <c r="BB33" s="124"/>
      <c r="BC33" s="124"/>
      <c r="BD33" s="124"/>
      <c r="BE33" s="124"/>
      <c r="BF33" s="124"/>
      <c r="BG33" s="124"/>
      <c r="BH33" s="124"/>
      <c r="BI33" s="124"/>
      <c r="BJ33" s="124"/>
    </row>
    <row r="34" spans="1:62" s="30" customFormat="1" ht="15.75" customHeight="1" x14ac:dyDescent="0.25">
      <c r="A34" s="589"/>
      <c r="B34" s="81" t="s">
        <v>240</v>
      </c>
      <c r="C34" s="302"/>
      <c r="D34" s="297"/>
      <c r="E34" s="303"/>
      <c r="F34" s="297">
        <v>174838000</v>
      </c>
      <c r="G34" s="304"/>
      <c r="H34" s="297"/>
      <c r="I34" s="304"/>
      <c r="J34" s="297"/>
      <c r="K34" s="304"/>
      <c r="L34" s="297"/>
      <c r="M34" s="304"/>
      <c r="N34" s="297"/>
      <c r="O34" s="302"/>
      <c r="P34" s="305"/>
      <c r="Q34" s="305"/>
      <c r="R34" s="306"/>
      <c r="S34" s="305">
        <v>174836321</v>
      </c>
      <c r="T34" s="305"/>
      <c r="U34" s="302"/>
      <c r="V34" s="301"/>
      <c r="W34" s="301">
        <v>8923937</v>
      </c>
      <c r="X34" s="78"/>
      <c r="Y34" s="301">
        <v>-2185455</v>
      </c>
      <c r="Z34" s="325">
        <v>18394238</v>
      </c>
      <c r="AA34" s="78"/>
      <c r="AB34" s="325"/>
      <c r="AC34" s="325">
        <v>16390905</v>
      </c>
      <c r="AD34" s="78"/>
      <c r="AE34" s="175"/>
      <c r="AF34" s="141"/>
      <c r="AG34" s="123"/>
      <c r="AH34" s="123"/>
      <c r="AI34" s="123"/>
      <c r="AJ34" s="123"/>
      <c r="AK34" s="123"/>
      <c r="AL34" s="123"/>
      <c r="AM34" s="123"/>
      <c r="AN34" s="124"/>
      <c r="AO34" s="124"/>
      <c r="AP34" s="124"/>
      <c r="AQ34" s="124"/>
      <c r="AR34" s="124"/>
      <c r="AS34" s="124"/>
      <c r="AT34" s="124"/>
      <c r="AU34" s="124"/>
      <c r="AV34" s="124"/>
      <c r="AW34" s="124"/>
      <c r="AX34" s="124"/>
      <c r="AY34" s="124"/>
      <c r="AZ34" s="124"/>
      <c r="BA34" s="124"/>
      <c r="BB34" s="124"/>
      <c r="BC34" s="124"/>
      <c r="BD34" s="124"/>
      <c r="BE34" s="124"/>
      <c r="BF34" s="124"/>
      <c r="BG34" s="124"/>
      <c r="BH34" s="124"/>
      <c r="BI34" s="124"/>
      <c r="BJ34" s="124"/>
    </row>
    <row r="35" spans="1:62" s="30" customFormat="1" ht="15.75" customHeight="1" x14ac:dyDescent="0.25">
      <c r="A35" s="589"/>
      <c r="B35" s="81" t="s">
        <v>241</v>
      </c>
      <c r="C35" s="302"/>
      <c r="D35" s="307">
        <v>60100000</v>
      </c>
      <c r="E35" s="303"/>
      <c r="F35" s="307">
        <v>114738000</v>
      </c>
      <c r="G35" s="308"/>
      <c r="H35" s="307"/>
      <c r="I35" s="308"/>
      <c r="J35" s="307"/>
      <c r="K35" s="308"/>
      <c r="L35" s="307"/>
      <c r="M35" s="308"/>
      <c r="N35" s="307"/>
      <c r="O35" s="302"/>
      <c r="P35" s="305">
        <v>60099985</v>
      </c>
      <c r="Q35" s="305"/>
      <c r="R35" s="306"/>
      <c r="S35" s="305">
        <v>114736336</v>
      </c>
      <c r="T35" s="305">
        <v>546364</v>
      </c>
      <c r="U35" s="302"/>
      <c r="V35" s="301"/>
      <c r="W35" s="301">
        <v>13841209</v>
      </c>
      <c r="X35" s="78"/>
      <c r="Y35" s="301">
        <v>-728485</v>
      </c>
      <c r="Z35" s="325">
        <v>16390905</v>
      </c>
      <c r="AA35" s="78"/>
      <c r="AB35" s="325"/>
      <c r="AC35" s="325">
        <v>16390905</v>
      </c>
      <c r="AD35" s="78"/>
      <c r="AE35" s="175"/>
      <c r="AF35" s="141"/>
      <c r="AG35" s="123"/>
      <c r="AH35" s="123"/>
      <c r="AI35" s="123"/>
      <c r="AJ35" s="123"/>
      <c r="AK35" s="123"/>
      <c r="AL35" s="123"/>
      <c r="AM35" s="123"/>
      <c r="AN35" s="124"/>
      <c r="AO35" s="124"/>
      <c r="AP35" s="124"/>
      <c r="AQ35" s="124"/>
      <c r="AR35" s="124"/>
      <c r="AS35" s="124"/>
      <c r="AT35" s="124"/>
      <c r="AU35" s="124"/>
      <c r="AV35" s="124"/>
      <c r="AW35" s="124"/>
      <c r="AX35" s="124"/>
      <c r="AY35" s="124"/>
      <c r="AZ35" s="124"/>
      <c r="BA35" s="124"/>
      <c r="BB35" s="124"/>
      <c r="BC35" s="124"/>
      <c r="BD35" s="124"/>
      <c r="BE35" s="124"/>
      <c r="BF35" s="124"/>
      <c r="BG35" s="124"/>
      <c r="BH35" s="124"/>
      <c r="BI35" s="124"/>
      <c r="BJ35" s="124"/>
    </row>
    <row r="36" spans="1:62" s="30" customFormat="1" ht="15.75" customHeight="1" x14ac:dyDescent="0.25">
      <c r="A36" s="589"/>
      <c r="B36" s="81" t="s">
        <v>242</v>
      </c>
      <c r="C36" s="302"/>
      <c r="D36" s="307"/>
      <c r="E36" s="303"/>
      <c r="F36" s="307">
        <v>174838000</v>
      </c>
      <c r="G36" s="308"/>
      <c r="H36" s="307"/>
      <c r="I36" s="308"/>
      <c r="J36" s="307"/>
      <c r="K36" s="308"/>
      <c r="L36" s="307"/>
      <c r="M36" s="308"/>
      <c r="N36" s="307"/>
      <c r="O36" s="302"/>
      <c r="P36" s="305"/>
      <c r="Q36" s="305"/>
      <c r="R36" s="306"/>
      <c r="S36" s="305">
        <v>174836321</v>
      </c>
      <c r="T36" s="305"/>
      <c r="U36" s="302"/>
      <c r="V36" s="301"/>
      <c r="W36" s="301">
        <v>9288180</v>
      </c>
      <c r="X36" s="78"/>
      <c r="Y36" s="301">
        <v>-2549697</v>
      </c>
      <c r="Z36" s="325">
        <v>16390905</v>
      </c>
      <c r="AA36" s="78"/>
      <c r="AB36" s="325"/>
      <c r="AC36" s="325">
        <v>16390905</v>
      </c>
      <c r="AD36" s="78"/>
      <c r="AE36" s="175"/>
      <c r="AF36" s="141"/>
      <c r="AG36" s="123"/>
      <c r="AH36" s="123"/>
      <c r="AI36" s="123"/>
      <c r="AJ36" s="123"/>
      <c r="AK36" s="123"/>
      <c r="AL36" s="123"/>
      <c r="AM36" s="123"/>
      <c r="AN36" s="124"/>
      <c r="AO36" s="124"/>
      <c r="AP36" s="124"/>
      <c r="AQ36" s="124"/>
      <c r="AR36" s="124"/>
      <c r="AS36" s="124"/>
      <c r="AT36" s="124"/>
      <c r="AU36" s="124"/>
      <c r="AV36" s="124"/>
      <c r="AW36" s="124"/>
      <c r="AX36" s="124"/>
      <c r="AY36" s="124"/>
      <c r="AZ36" s="124"/>
      <c r="BA36" s="124"/>
      <c r="BB36" s="124"/>
      <c r="BC36" s="124"/>
      <c r="BD36" s="124"/>
      <c r="BE36" s="124"/>
      <c r="BF36" s="124"/>
      <c r="BG36" s="124"/>
      <c r="BH36" s="124"/>
      <c r="BI36" s="124"/>
      <c r="BJ36" s="124"/>
    </row>
    <row r="37" spans="1:62" s="30" customFormat="1" ht="15.75" customHeight="1" x14ac:dyDescent="0.25">
      <c r="A37" s="589"/>
      <c r="B37" s="81" t="s">
        <v>243</v>
      </c>
      <c r="C37" s="302"/>
      <c r="D37" s="307">
        <v>60100000</v>
      </c>
      <c r="E37" s="303"/>
      <c r="F37" s="307">
        <v>114738000</v>
      </c>
      <c r="G37" s="308"/>
      <c r="H37" s="307"/>
      <c r="I37" s="308"/>
      <c r="J37" s="307"/>
      <c r="K37" s="308"/>
      <c r="L37" s="307"/>
      <c r="M37" s="308"/>
      <c r="N37" s="307"/>
      <c r="O37" s="302"/>
      <c r="P37" s="305">
        <v>60099985</v>
      </c>
      <c r="Q37" s="305"/>
      <c r="R37" s="306"/>
      <c r="S37" s="305">
        <v>114736336</v>
      </c>
      <c r="T37" s="305"/>
      <c r="U37" s="302"/>
      <c r="V37" s="301"/>
      <c r="W37" s="301">
        <v>9652422</v>
      </c>
      <c r="X37" s="78"/>
      <c r="Y37" s="301">
        <v>-1274849</v>
      </c>
      <c r="Z37" s="325">
        <v>16390905</v>
      </c>
      <c r="AA37" s="78"/>
      <c r="AB37" s="325"/>
      <c r="AC37" s="325">
        <v>16390905</v>
      </c>
      <c r="AD37" s="78"/>
      <c r="AE37" s="175"/>
      <c r="AF37" s="141"/>
      <c r="AG37" s="123"/>
      <c r="AH37" s="123"/>
      <c r="AI37" s="123"/>
      <c r="AJ37" s="123"/>
      <c r="AK37" s="123"/>
      <c r="AL37" s="123"/>
      <c r="AM37" s="123"/>
      <c r="AN37" s="124"/>
      <c r="AO37" s="124"/>
      <c r="AP37" s="124"/>
      <c r="AQ37" s="124"/>
      <c r="AR37" s="124"/>
      <c r="AS37" s="124"/>
      <c r="AT37" s="124"/>
      <c r="AU37" s="124"/>
      <c r="AV37" s="124"/>
      <c r="AW37" s="124"/>
      <c r="AX37" s="124"/>
      <c r="AY37" s="124"/>
      <c r="AZ37" s="124"/>
      <c r="BA37" s="124"/>
      <c r="BB37" s="124"/>
      <c r="BC37" s="124"/>
      <c r="BD37" s="124"/>
      <c r="BE37" s="124"/>
      <c r="BF37" s="124"/>
      <c r="BG37" s="124"/>
      <c r="BH37" s="124"/>
      <c r="BI37" s="124"/>
      <c r="BJ37" s="124"/>
    </row>
    <row r="38" spans="1:62" s="30" customFormat="1" ht="15.75" customHeight="1" x14ac:dyDescent="0.25">
      <c r="A38" s="589"/>
      <c r="B38" s="81" t="s">
        <v>244</v>
      </c>
      <c r="C38" s="302"/>
      <c r="D38" s="307"/>
      <c r="E38" s="303"/>
      <c r="F38" s="307">
        <v>174838000</v>
      </c>
      <c r="G38" s="308"/>
      <c r="H38" s="307"/>
      <c r="I38" s="308"/>
      <c r="J38" s="307"/>
      <c r="K38" s="308"/>
      <c r="L38" s="307"/>
      <c r="M38" s="308"/>
      <c r="N38" s="307"/>
      <c r="O38" s="302"/>
      <c r="P38" s="305"/>
      <c r="Q38" s="305"/>
      <c r="R38" s="306"/>
      <c r="S38" s="305">
        <v>174836321</v>
      </c>
      <c r="T38" s="305"/>
      <c r="U38" s="302"/>
      <c r="V38" s="301"/>
      <c r="W38" s="301">
        <v>8741816</v>
      </c>
      <c r="X38" s="78"/>
      <c r="Y38" s="301">
        <v>-2185455</v>
      </c>
      <c r="Z38" s="325">
        <v>16390905</v>
      </c>
      <c r="AA38" s="78"/>
      <c r="AB38" s="325"/>
      <c r="AC38" s="325">
        <v>16390905</v>
      </c>
      <c r="AD38" s="78"/>
      <c r="AE38" s="175"/>
      <c r="AF38" s="141"/>
      <c r="AG38" s="123"/>
      <c r="AH38" s="123"/>
      <c r="AI38" s="123"/>
      <c r="AJ38" s="123"/>
      <c r="AK38" s="123"/>
      <c r="AL38" s="123"/>
      <c r="AM38" s="123"/>
      <c r="AN38" s="124"/>
      <c r="AO38" s="124"/>
      <c r="AP38" s="124"/>
      <c r="AQ38" s="124"/>
      <c r="AR38" s="124"/>
      <c r="AS38" s="124"/>
      <c r="AT38" s="124"/>
      <c r="AU38" s="124"/>
      <c r="AV38" s="124"/>
      <c r="AW38" s="124"/>
      <c r="AX38" s="124"/>
      <c r="AY38" s="124"/>
      <c r="AZ38" s="124"/>
      <c r="BA38" s="124"/>
      <c r="BB38" s="124"/>
      <c r="BC38" s="124"/>
      <c r="BD38" s="124"/>
      <c r="BE38" s="124"/>
      <c r="BF38" s="124"/>
      <c r="BG38" s="124"/>
      <c r="BH38" s="124"/>
      <c r="BI38" s="124"/>
      <c r="BJ38" s="124"/>
    </row>
    <row r="39" spans="1:62" s="30" customFormat="1" ht="15.75" customHeight="1" x14ac:dyDescent="0.25">
      <c r="A39" s="589"/>
      <c r="B39" s="81" t="s">
        <v>245</v>
      </c>
      <c r="C39" s="302"/>
      <c r="D39" s="307"/>
      <c r="E39" s="303"/>
      <c r="F39" s="307"/>
      <c r="G39" s="308"/>
      <c r="H39" s="307"/>
      <c r="I39" s="308"/>
      <c r="J39" s="307"/>
      <c r="K39" s="308"/>
      <c r="L39" s="307"/>
      <c r="M39" s="308"/>
      <c r="N39" s="307"/>
      <c r="O39" s="302"/>
      <c r="P39" s="305"/>
      <c r="Q39" s="305"/>
      <c r="R39" s="306"/>
      <c r="S39" s="305"/>
      <c r="T39" s="305"/>
      <c r="U39" s="302"/>
      <c r="V39" s="309"/>
      <c r="W39" s="310"/>
      <c r="X39" s="78"/>
      <c r="Y39" s="309"/>
      <c r="Z39" s="139"/>
      <c r="AA39" s="78"/>
      <c r="AB39" s="139"/>
      <c r="AC39" s="139"/>
      <c r="AD39" s="78"/>
      <c r="AE39" s="175"/>
      <c r="AF39" s="141"/>
      <c r="AG39" s="123"/>
      <c r="AH39" s="123"/>
      <c r="AI39" s="123"/>
      <c r="AJ39" s="123"/>
      <c r="AK39" s="123"/>
      <c r="AL39" s="123"/>
      <c r="AM39" s="123"/>
      <c r="AN39" s="124"/>
      <c r="AO39" s="124"/>
      <c r="AP39" s="124"/>
      <c r="AQ39" s="124"/>
      <c r="AR39" s="124"/>
      <c r="AS39" s="124"/>
      <c r="AT39" s="124"/>
      <c r="AU39" s="124"/>
      <c r="AV39" s="124"/>
      <c r="AW39" s="124"/>
      <c r="AX39" s="124"/>
      <c r="AY39" s="124"/>
      <c r="AZ39" s="124"/>
      <c r="BA39" s="124"/>
      <c r="BB39" s="124"/>
      <c r="BC39" s="124"/>
      <c r="BD39" s="124"/>
      <c r="BE39" s="124"/>
      <c r="BF39" s="124"/>
      <c r="BG39" s="124"/>
      <c r="BH39" s="124"/>
      <c r="BI39" s="124"/>
      <c r="BJ39" s="124"/>
    </row>
    <row r="40" spans="1:62" s="30" customFormat="1" ht="15.75" customHeight="1" x14ac:dyDescent="0.25">
      <c r="A40" s="589"/>
      <c r="B40" s="81" t="s">
        <v>246</v>
      </c>
      <c r="C40" s="302"/>
      <c r="D40" s="307">
        <v>60100000</v>
      </c>
      <c r="E40" s="303"/>
      <c r="F40" s="307">
        <v>114738000</v>
      </c>
      <c r="G40" s="308"/>
      <c r="H40" s="307"/>
      <c r="I40" s="308"/>
      <c r="J40" s="307"/>
      <c r="K40" s="308"/>
      <c r="L40" s="307"/>
      <c r="M40" s="308"/>
      <c r="N40" s="307"/>
      <c r="O40" s="302"/>
      <c r="P40" s="305">
        <v>60099985</v>
      </c>
      <c r="Q40" s="305"/>
      <c r="R40" s="306"/>
      <c r="S40" s="305">
        <v>114736336</v>
      </c>
      <c r="T40" s="305"/>
      <c r="U40" s="302"/>
      <c r="V40" s="309"/>
      <c r="W40" s="301">
        <v>8559695</v>
      </c>
      <c r="X40" s="78"/>
      <c r="Y40" s="309">
        <v>-1456970</v>
      </c>
      <c r="Z40" s="325">
        <v>21126055</v>
      </c>
      <c r="AA40" s="78"/>
      <c r="AB40" s="325"/>
      <c r="AC40" s="325">
        <v>16390905</v>
      </c>
      <c r="AD40" s="78"/>
      <c r="AE40" s="175"/>
      <c r="AF40" s="141"/>
      <c r="AG40" s="123"/>
      <c r="AH40" s="123"/>
      <c r="AI40" s="123"/>
      <c r="AJ40" s="123"/>
      <c r="AK40" s="123"/>
      <c r="AL40" s="123"/>
      <c r="AM40" s="123"/>
      <c r="AN40" s="124"/>
      <c r="AO40" s="124"/>
      <c r="AP40" s="124"/>
      <c r="AQ40" s="124"/>
      <c r="AR40" s="124"/>
      <c r="AS40" s="124"/>
      <c r="AT40" s="124"/>
      <c r="AU40" s="124"/>
      <c r="AV40" s="124"/>
      <c r="AW40" s="124"/>
      <c r="AX40" s="124"/>
      <c r="AY40" s="124"/>
      <c r="AZ40" s="124"/>
      <c r="BA40" s="124"/>
      <c r="BB40" s="124"/>
      <c r="BC40" s="124"/>
      <c r="BD40" s="124"/>
      <c r="BE40" s="124"/>
      <c r="BF40" s="124"/>
      <c r="BG40" s="124"/>
      <c r="BH40" s="124"/>
      <c r="BI40" s="124"/>
      <c r="BJ40" s="124"/>
    </row>
    <row r="41" spans="1:62" s="30" customFormat="1" ht="15.75" customHeight="1" x14ac:dyDescent="0.25">
      <c r="A41" s="589"/>
      <c r="B41" s="81" t="s">
        <v>247</v>
      </c>
      <c r="C41" s="302"/>
      <c r="D41" s="307">
        <v>15862000</v>
      </c>
      <c r="E41" s="303"/>
      <c r="F41" s="307">
        <v>581883000</v>
      </c>
      <c r="G41" s="308"/>
      <c r="H41" s="307">
        <v>49173000</v>
      </c>
      <c r="I41" s="308"/>
      <c r="J41" s="307"/>
      <c r="K41" s="308"/>
      <c r="L41" s="307"/>
      <c r="M41" s="308"/>
      <c r="N41" s="307"/>
      <c r="O41" s="302"/>
      <c r="P41" s="305">
        <v>15862000</v>
      </c>
      <c r="Q41" s="305"/>
      <c r="R41" s="306"/>
      <c r="S41" s="305">
        <v>581877131</v>
      </c>
      <c r="T41" s="305"/>
      <c r="U41" s="302"/>
      <c r="V41" s="309"/>
      <c r="W41" s="301">
        <v>27682419</v>
      </c>
      <c r="X41" s="78"/>
      <c r="Y41" s="309">
        <v>-11215672</v>
      </c>
      <c r="Z41" s="325">
        <v>57231950</v>
      </c>
      <c r="AA41" s="78"/>
      <c r="AB41" s="325"/>
      <c r="AC41" s="325">
        <v>56078350</v>
      </c>
      <c r="AD41" s="78"/>
      <c r="AE41" s="175"/>
      <c r="AF41" s="141"/>
      <c r="AG41" s="123"/>
      <c r="AH41" s="123"/>
      <c r="AI41" s="123"/>
      <c r="AJ41" s="123"/>
      <c r="AK41" s="123"/>
      <c r="AL41" s="123"/>
      <c r="AM41" s="123"/>
      <c r="AN41" s="124"/>
      <c r="AO41" s="124"/>
      <c r="AP41" s="124"/>
      <c r="AQ41" s="124"/>
      <c r="AR41" s="124"/>
      <c r="AS41" s="124"/>
      <c r="AT41" s="124"/>
      <c r="AU41" s="124"/>
      <c r="AV41" s="124"/>
      <c r="AW41" s="124"/>
      <c r="AX41" s="124"/>
      <c r="AY41" s="124"/>
      <c r="AZ41" s="124"/>
      <c r="BA41" s="124"/>
      <c r="BB41" s="124"/>
      <c r="BC41" s="124"/>
      <c r="BD41" s="124"/>
      <c r="BE41" s="124"/>
      <c r="BF41" s="124"/>
      <c r="BG41" s="124"/>
      <c r="BH41" s="124"/>
      <c r="BI41" s="124"/>
      <c r="BJ41" s="124"/>
    </row>
    <row r="42" spans="1:62" s="30" customFormat="1" ht="15.75" customHeight="1" x14ac:dyDescent="0.25">
      <c r="A42" s="589"/>
      <c r="B42" s="81" t="s">
        <v>248</v>
      </c>
      <c r="C42" s="302"/>
      <c r="D42" s="307"/>
      <c r="E42" s="303"/>
      <c r="F42" s="307"/>
      <c r="G42" s="308"/>
      <c r="H42" s="307"/>
      <c r="I42" s="308"/>
      <c r="J42" s="307"/>
      <c r="K42" s="308"/>
      <c r="L42" s="307"/>
      <c r="M42" s="308"/>
      <c r="N42" s="307"/>
      <c r="O42" s="302"/>
      <c r="P42" s="305"/>
      <c r="Q42" s="305"/>
      <c r="R42" s="306"/>
      <c r="S42" s="305"/>
      <c r="T42" s="305"/>
      <c r="U42" s="302"/>
      <c r="V42" s="310"/>
      <c r="W42" s="310"/>
      <c r="X42" s="78"/>
      <c r="Y42" s="310"/>
      <c r="Z42" s="139"/>
      <c r="AA42" s="78"/>
      <c r="AB42" s="139"/>
      <c r="AC42" s="139"/>
      <c r="AD42" s="78"/>
      <c r="AE42" s="175"/>
      <c r="AF42" s="141"/>
      <c r="AG42" s="123"/>
      <c r="AH42" s="123"/>
      <c r="AI42" s="123"/>
      <c r="AJ42" s="123"/>
      <c r="AK42" s="123"/>
      <c r="AL42" s="123"/>
      <c r="AM42" s="123"/>
      <c r="AN42" s="124"/>
      <c r="AO42" s="124"/>
      <c r="AP42" s="124"/>
      <c r="AQ42" s="124"/>
      <c r="AR42" s="124"/>
      <c r="AS42" s="124"/>
      <c r="AT42" s="124"/>
      <c r="AU42" s="124"/>
      <c r="AV42" s="124"/>
      <c r="AW42" s="124"/>
      <c r="AX42" s="124"/>
      <c r="AY42" s="124"/>
      <c r="AZ42" s="124"/>
      <c r="BA42" s="124"/>
      <c r="BB42" s="124"/>
      <c r="BC42" s="124"/>
      <c r="BD42" s="124"/>
      <c r="BE42" s="124"/>
      <c r="BF42" s="124"/>
      <c r="BG42" s="124"/>
      <c r="BH42" s="124"/>
      <c r="BI42" s="124"/>
      <c r="BJ42" s="124"/>
    </row>
    <row r="43" spans="1:62" s="30" customFormat="1" ht="15.75" customHeight="1" x14ac:dyDescent="0.25">
      <c r="A43" s="589"/>
      <c r="B43" s="292" t="s">
        <v>368</v>
      </c>
      <c r="C43" s="311"/>
      <c r="D43" s="312">
        <v>380973000</v>
      </c>
      <c r="E43" s="313"/>
      <c r="F43" s="312">
        <v>519772000</v>
      </c>
      <c r="G43" s="314"/>
      <c r="H43" s="312">
        <v>118346000</v>
      </c>
      <c r="I43" s="314"/>
      <c r="J43" s="312">
        <v>597420000</v>
      </c>
      <c r="K43" s="314"/>
      <c r="L43" s="312">
        <v>152772000</v>
      </c>
      <c r="M43" s="314"/>
      <c r="N43" s="312">
        <v>2278449000</v>
      </c>
      <c r="O43" s="311"/>
      <c r="P43" s="315">
        <v>380973000</v>
      </c>
      <c r="Q43" s="315"/>
      <c r="R43" s="316"/>
      <c r="S43" s="315">
        <v>290295190</v>
      </c>
      <c r="T43" s="315">
        <v>2450000</v>
      </c>
      <c r="U43" s="311"/>
      <c r="V43" s="301">
        <v>2742236</v>
      </c>
      <c r="W43" s="301">
        <v>51734731</v>
      </c>
      <c r="X43" s="293"/>
      <c r="Y43" s="301">
        <v>-2300053</v>
      </c>
      <c r="Z43" s="325">
        <v>65810102</v>
      </c>
      <c r="AA43" s="293"/>
      <c r="AB43" s="325">
        <v>391411001</v>
      </c>
      <c r="AC43" s="325">
        <v>65805647</v>
      </c>
      <c r="AD43" s="293"/>
      <c r="AE43" s="294"/>
      <c r="AF43" s="295"/>
      <c r="AG43" s="123"/>
      <c r="AH43" s="123"/>
      <c r="AI43" s="123"/>
      <c r="AJ43" s="123"/>
      <c r="AK43" s="123"/>
      <c r="AL43" s="123"/>
      <c r="AM43" s="123"/>
      <c r="AN43" s="124"/>
      <c r="AO43" s="124"/>
      <c r="AP43" s="124"/>
      <c r="AQ43" s="124"/>
      <c r="AR43" s="124"/>
      <c r="AS43" s="124"/>
      <c r="AT43" s="124"/>
      <c r="AU43" s="124"/>
      <c r="AV43" s="124"/>
      <c r="AW43" s="124"/>
      <c r="AX43" s="124"/>
      <c r="AY43" s="124"/>
      <c r="AZ43" s="124"/>
      <c r="BA43" s="124"/>
      <c r="BB43" s="124"/>
      <c r="BC43" s="124"/>
      <c r="BD43" s="124"/>
      <c r="BE43" s="124"/>
      <c r="BF43" s="124"/>
      <c r="BG43" s="124"/>
      <c r="BH43" s="124"/>
      <c r="BI43" s="124"/>
      <c r="BJ43" s="124"/>
    </row>
    <row r="44" spans="1:62" s="30" customFormat="1" ht="29.25" customHeight="1" thickBot="1" x14ac:dyDescent="0.3">
      <c r="A44" s="451"/>
      <c r="B44" s="79" t="s">
        <v>203</v>
      </c>
      <c r="C44" s="138">
        <f t="shared" ref="C44:P44" si="0">SUM(C23:C43)</f>
        <v>0</v>
      </c>
      <c r="D44" s="317">
        <f t="shared" si="0"/>
        <v>1076004000</v>
      </c>
      <c r="E44" s="138">
        <f t="shared" si="0"/>
        <v>0</v>
      </c>
      <c r="F44" s="317">
        <f t="shared" si="0"/>
        <v>4144401000</v>
      </c>
      <c r="G44" s="138">
        <f t="shared" si="0"/>
        <v>0</v>
      </c>
      <c r="H44" s="317">
        <f t="shared" si="0"/>
        <v>167519000</v>
      </c>
      <c r="I44" s="138">
        <f t="shared" si="0"/>
        <v>0</v>
      </c>
      <c r="J44" s="317">
        <f t="shared" si="0"/>
        <v>597420000</v>
      </c>
      <c r="K44" s="138">
        <f t="shared" si="0"/>
        <v>0</v>
      </c>
      <c r="L44" s="317">
        <f t="shared" si="0"/>
        <v>152772000</v>
      </c>
      <c r="M44" s="138">
        <f t="shared" si="0"/>
        <v>0</v>
      </c>
      <c r="N44" s="317">
        <f t="shared" si="0"/>
        <v>2311231000</v>
      </c>
      <c r="O44" s="138">
        <f t="shared" si="0"/>
        <v>0</v>
      </c>
      <c r="P44" s="317">
        <f t="shared" si="0"/>
        <v>1075999750</v>
      </c>
      <c r="Q44" s="140"/>
      <c r="R44" s="138"/>
      <c r="S44" s="138">
        <f>SUM(S23:S43)</f>
        <v>3854788144</v>
      </c>
      <c r="T44" s="317">
        <f>SUM(T23:T43)</f>
        <v>2996364</v>
      </c>
      <c r="U44" s="138"/>
      <c r="V44" s="138">
        <f>SUM(V23:V43)</f>
        <v>57378586</v>
      </c>
      <c r="W44" s="317">
        <f>SUM(W23:W43)</f>
        <v>284490908</v>
      </c>
      <c r="X44" s="138"/>
      <c r="Y44" s="335">
        <f>SUM(Y23:Y43)</f>
        <v>-56643194</v>
      </c>
      <c r="Z44" s="317">
        <f>SUM(Z23:Z43)</f>
        <v>497059052</v>
      </c>
      <c r="AA44" s="138"/>
      <c r="AB44" s="335">
        <f>SUM(AB23:AB43)</f>
        <v>391411001</v>
      </c>
      <c r="AC44" s="317">
        <f>SUM(AC23:AC43)</f>
        <v>465516700</v>
      </c>
      <c r="AD44" s="138"/>
      <c r="AE44" s="176"/>
      <c r="AF44" s="142"/>
      <c r="AG44" s="123"/>
      <c r="AH44" s="123"/>
      <c r="AI44" s="123"/>
      <c r="AJ44" s="123"/>
      <c r="AK44" s="123"/>
      <c r="AL44" s="123"/>
      <c r="AM44" s="123"/>
      <c r="AN44" s="124"/>
      <c r="AO44" s="124"/>
      <c r="AP44" s="124"/>
      <c r="AQ44" s="124"/>
      <c r="AR44" s="124"/>
      <c r="AS44" s="124"/>
      <c r="AT44" s="124"/>
      <c r="AU44" s="124"/>
      <c r="AV44" s="124"/>
      <c r="AW44" s="124"/>
      <c r="AX44" s="124"/>
      <c r="AY44" s="124"/>
      <c r="AZ44" s="124"/>
      <c r="BA44" s="124"/>
      <c r="BB44" s="124"/>
      <c r="BC44" s="124"/>
      <c r="BD44" s="124"/>
      <c r="BE44" s="124"/>
      <c r="BF44" s="124"/>
      <c r="BG44" s="124"/>
      <c r="BH44" s="124"/>
      <c r="BI44" s="124"/>
      <c r="BJ44" s="124"/>
    </row>
    <row r="45" spans="1:62" s="1" customFormat="1" ht="24" customHeight="1" thickBot="1" x14ac:dyDescent="0.3">
      <c r="K45" s="99"/>
      <c r="L45" s="99"/>
      <c r="M45" s="99"/>
      <c r="N45" s="99"/>
      <c r="O45" s="99"/>
      <c r="AG45" s="123"/>
      <c r="AH45" s="123"/>
      <c r="AI45" s="123"/>
      <c r="AJ45" s="123"/>
      <c r="AK45" s="123"/>
      <c r="AL45" s="123"/>
      <c r="AM45" s="123"/>
      <c r="AN45" s="83"/>
      <c r="AO45" s="83"/>
      <c r="AP45" s="83"/>
      <c r="AQ45" s="83"/>
      <c r="AR45" s="83"/>
      <c r="AS45" s="83"/>
      <c r="AT45" s="83"/>
      <c r="AU45" s="83"/>
      <c r="AV45" s="83"/>
      <c r="AW45" s="83"/>
      <c r="AX45" s="83"/>
      <c r="AY45" s="83"/>
      <c r="AZ45" s="83"/>
      <c r="BA45" s="83"/>
      <c r="BB45" s="83"/>
      <c r="BC45" s="83"/>
      <c r="BD45" s="83"/>
      <c r="BE45" s="83"/>
      <c r="BF45" s="83"/>
      <c r="BG45" s="83"/>
      <c r="BH45" s="83"/>
      <c r="BI45" s="83"/>
      <c r="BJ45" s="83"/>
    </row>
    <row r="46" spans="1:62" s="1" customFormat="1" ht="24" customHeight="1" thickBot="1" x14ac:dyDescent="0.3">
      <c r="A46" s="450" t="s">
        <v>249</v>
      </c>
      <c r="B46" s="609" t="s">
        <v>225</v>
      </c>
      <c r="C46" s="517" t="s">
        <v>84</v>
      </c>
      <c r="D46" s="584"/>
      <c r="E46" s="584"/>
      <c r="F46" s="584"/>
      <c r="G46" s="584"/>
      <c r="H46" s="584"/>
      <c r="I46" s="584"/>
      <c r="J46" s="584"/>
      <c r="K46" s="584"/>
      <c r="L46" s="584"/>
      <c r="M46" s="584"/>
      <c r="N46" s="518"/>
      <c r="O46" s="581" t="s">
        <v>86</v>
      </c>
      <c r="P46" s="582"/>
      <c r="Q46" s="582"/>
      <c r="R46" s="582"/>
      <c r="S46" s="582"/>
      <c r="T46" s="582"/>
      <c r="U46" s="582"/>
      <c r="V46" s="582"/>
      <c r="W46" s="582"/>
      <c r="X46" s="582"/>
      <c r="Y46" s="582"/>
      <c r="Z46" s="582"/>
      <c r="AA46" s="582"/>
      <c r="AB46" s="582"/>
      <c r="AC46" s="582"/>
      <c r="AD46" s="582"/>
      <c r="AE46" s="582"/>
      <c r="AF46" s="583"/>
      <c r="AG46" s="83"/>
      <c r="AH46" s="83"/>
      <c r="AI46" s="83"/>
      <c r="AJ46" s="83"/>
      <c r="AK46" s="83"/>
      <c r="AL46" s="83"/>
      <c r="AM46" s="83"/>
      <c r="AN46" s="83"/>
      <c r="AO46" s="83"/>
      <c r="AP46" s="83"/>
      <c r="AQ46" s="83"/>
      <c r="AR46" s="83"/>
      <c r="AS46" s="83"/>
      <c r="AT46" s="83"/>
      <c r="AU46" s="83"/>
      <c r="AV46" s="83"/>
      <c r="AW46" s="83"/>
      <c r="AX46" s="83"/>
      <c r="AY46" s="83"/>
      <c r="AZ46" s="83"/>
      <c r="BA46" s="83"/>
      <c r="BB46" s="83"/>
      <c r="BC46" s="83"/>
      <c r="BD46" s="83"/>
      <c r="BE46" s="83"/>
      <c r="BF46" s="83"/>
      <c r="BG46" s="83"/>
      <c r="BH46" s="83"/>
      <c r="BI46" s="83"/>
      <c r="BJ46" s="83"/>
    </row>
    <row r="47" spans="1:62" s="1" customFormat="1" ht="24" customHeight="1" thickBot="1" x14ac:dyDescent="0.3">
      <c r="A47" s="589"/>
      <c r="B47" s="610"/>
      <c r="C47" s="517" t="s">
        <v>188</v>
      </c>
      <c r="D47" s="518"/>
      <c r="E47" s="517" t="s">
        <v>189</v>
      </c>
      <c r="F47" s="518"/>
      <c r="G47" s="517" t="s">
        <v>190</v>
      </c>
      <c r="H47" s="518"/>
      <c r="I47" s="517" t="s">
        <v>191</v>
      </c>
      <c r="J47" s="518"/>
      <c r="K47" s="517" t="s">
        <v>221</v>
      </c>
      <c r="L47" s="518"/>
      <c r="M47" s="517" t="s">
        <v>193</v>
      </c>
      <c r="N47" s="518"/>
      <c r="O47" s="581" t="s">
        <v>188</v>
      </c>
      <c r="P47" s="582"/>
      <c r="Q47" s="583"/>
      <c r="R47" s="581" t="s">
        <v>189</v>
      </c>
      <c r="S47" s="582"/>
      <c r="T47" s="583"/>
      <c r="U47" s="581" t="s">
        <v>190</v>
      </c>
      <c r="V47" s="582"/>
      <c r="W47" s="583"/>
      <c r="X47" s="581" t="s">
        <v>191</v>
      </c>
      <c r="Y47" s="582"/>
      <c r="Z47" s="583"/>
      <c r="AA47" s="581" t="s">
        <v>221</v>
      </c>
      <c r="AB47" s="582"/>
      <c r="AC47" s="583"/>
      <c r="AD47" s="581" t="s">
        <v>193</v>
      </c>
      <c r="AE47" s="582"/>
      <c r="AF47" s="583"/>
      <c r="AG47" s="83"/>
      <c r="AH47" s="83"/>
      <c r="AI47" s="83"/>
      <c r="AJ47" s="83"/>
      <c r="AK47" s="83"/>
      <c r="AL47" s="83"/>
      <c r="AM47" s="83"/>
      <c r="AN47" s="83"/>
      <c r="AO47" s="83"/>
      <c r="AP47" s="83"/>
      <c r="AQ47" s="83"/>
      <c r="AR47" s="83"/>
      <c r="AS47" s="83"/>
      <c r="AT47" s="83"/>
      <c r="AU47" s="83"/>
      <c r="AV47" s="83"/>
      <c r="AW47" s="83"/>
      <c r="AX47" s="83"/>
      <c r="AY47" s="83"/>
      <c r="AZ47" s="83"/>
      <c r="BA47" s="83"/>
      <c r="BB47" s="83"/>
      <c r="BC47" s="83"/>
      <c r="BD47" s="83"/>
      <c r="BE47" s="83"/>
      <c r="BF47" s="83"/>
      <c r="BG47" s="83"/>
      <c r="BH47" s="83"/>
      <c r="BI47" s="83"/>
      <c r="BJ47" s="83"/>
    </row>
    <row r="48" spans="1:62" s="1" customFormat="1" ht="29.25" customHeight="1" thickBot="1" x14ac:dyDescent="0.3">
      <c r="A48" s="589"/>
      <c r="B48" s="611"/>
      <c r="C48" s="143" t="s">
        <v>226</v>
      </c>
      <c r="D48" s="126" t="s">
        <v>227</v>
      </c>
      <c r="E48" s="143" t="s">
        <v>226</v>
      </c>
      <c r="F48" s="126" t="s">
        <v>227</v>
      </c>
      <c r="G48" s="143" t="s">
        <v>226</v>
      </c>
      <c r="H48" s="126" t="s">
        <v>227</v>
      </c>
      <c r="I48" s="143" t="s">
        <v>226</v>
      </c>
      <c r="J48" s="126" t="s">
        <v>227</v>
      </c>
      <c r="K48" s="143" t="s">
        <v>226</v>
      </c>
      <c r="L48" s="126" t="s">
        <v>227</v>
      </c>
      <c r="M48" s="143" t="s">
        <v>226</v>
      </c>
      <c r="N48" s="126" t="s">
        <v>227</v>
      </c>
      <c r="O48" s="129" t="s">
        <v>226</v>
      </c>
      <c r="P48" s="129" t="s">
        <v>228</v>
      </c>
      <c r="Q48" s="129" t="s">
        <v>28</v>
      </c>
      <c r="R48" s="129" t="s">
        <v>226</v>
      </c>
      <c r="S48" s="129" t="s">
        <v>228</v>
      </c>
      <c r="T48" s="129" t="s">
        <v>28</v>
      </c>
      <c r="U48" s="129" t="s">
        <v>226</v>
      </c>
      <c r="V48" s="129" t="s">
        <v>228</v>
      </c>
      <c r="W48" s="129" t="s">
        <v>28</v>
      </c>
      <c r="X48" s="129" t="s">
        <v>226</v>
      </c>
      <c r="Y48" s="129" t="s">
        <v>228</v>
      </c>
      <c r="Z48" s="129" t="s">
        <v>28</v>
      </c>
      <c r="AA48" s="129" t="s">
        <v>226</v>
      </c>
      <c r="AB48" s="129" t="s">
        <v>228</v>
      </c>
      <c r="AC48" s="129" t="s">
        <v>28</v>
      </c>
      <c r="AD48" s="129" t="s">
        <v>226</v>
      </c>
      <c r="AE48" s="129" t="s">
        <v>228</v>
      </c>
      <c r="AF48" s="129" t="s">
        <v>28</v>
      </c>
      <c r="AG48" s="83"/>
      <c r="AH48" s="83"/>
      <c r="AI48" s="83"/>
      <c r="AJ48" s="83"/>
      <c r="AK48" s="83"/>
      <c r="AL48" s="83"/>
      <c r="AM48" s="83"/>
      <c r="AN48" s="83"/>
      <c r="AO48" s="83"/>
      <c r="AP48" s="83"/>
      <c r="AQ48" s="83"/>
      <c r="AR48" s="83"/>
      <c r="AS48" s="83"/>
      <c r="AT48" s="83"/>
      <c r="AU48" s="83"/>
      <c r="AV48" s="83"/>
      <c r="AW48" s="83"/>
      <c r="AX48" s="83"/>
      <c r="AY48" s="83"/>
      <c r="AZ48" s="83"/>
      <c r="BA48" s="83"/>
      <c r="BB48" s="83"/>
      <c r="BC48" s="83"/>
      <c r="BD48" s="83"/>
      <c r="BE48" s="83"/>
      <c r="BF48" s="83"/>
      <c r="BG48" s="83"/>
      <c r="BH48" s="83"/>
      <c r="BI48" s="83"/>
      <c r="BJ48" s="83"/>
    </row>
    <row r="49" spans="1:62" s="1" customFormat="1" ht="16.5" x14ac:dyDescent="0.25">
      <c r="A49" s="589"/>
      <c r="B49" s="183" t="s">
        <v>229</v>
      </c>
      <c r="C49" s="78"/>
      <c r="D49" s="141"/>
      <c r="E49" s="78"/>
      <c r="F49" s="141"/>
      <c r="G49" s="78"/>
      <c r="H49" s="141"/>
      <c r="I49" s="78"/>
      <c r="J49" s="141"/>
      <c r="K49" s="78"/>
      <c r="L49" s="141"/>
      <c r="M49" s="78"/>
      <c r="N49" s="141"/>
      <c r="O49" s="78"/>
      <c r="P49" s="139"/>
      <c r="Q49" s="141"/>
      <c r="R49" s="78"/>
      <c r="S49" s="139"/>
      <c r="T49" s="141"/>
      <c r="U49" s="78"/>
      <c r="V49" s="139"/>
      <c r="W49" s="141"/>
      <c r="X49" s="78"/>
      <c r="Y49" s="139"/>
      <c r="Z49" s="141"/>
      <c r="AA49" s="78"/>
      <c r="AB49" s="139"/>
      <c r="AC49" s="141"/>
      <c r="AD49" s="78"/>
      <c r="AE49" s="175"/>
      <c r="AF49" s="141"/>
      <c r="AG49" s="83"/>
      <c r="AH49" s="83"/>
      <c r="AI49" s="83"/>
      <c r="AJ49" s="83"/>
      <c r="AK49" s="83"/>
      <c r="AL49" s="83"/>
      <c r="AM49" s="83"/>
      <c r="AN49" s="83"/>
      <c r="AO49" s="83"/>
      <c r="AP49" s="83"/>
      <c r="AQ49" s="83"/>
      <c r="AR49" s="83"/>
      <c r="AS49" s="83"/>
      <c r="AT49" s="83"/>
      <c r="AU49" s="83"/>
      <c r="AV49" s="83"/>
      <c r="AW49" s="83"/>
      <c r="AX49" s="83"/>
      <c r="AY49" s="83"/>
      <c r="AZ49" s="83"/>
      <c r="BA49" s="83"/>
      <c r="BB49" s="83"/>
      <c r="BC49" s="83"/>
      <c r="BD49" s="83"/>
      <c r="BE49" s="83"/>
      <c r="BF49" s="83"/>
      <c r="BG49" s="83"/>
      <c r="BH49" s="83"/>
      <c r="BI49" s="83"/>
      <c r="BJ49" s="83"/>
    </row>
    <row r="50" spans="1:62" s="1" customFormat="1" ht="16.5" x14ac:dyDescent="0.25">
      <c r="A50" s="589"/>
      <c r="B50" s="184" t="s">
        <v>230</v>
      </c>
      <c r="C50" s="78"/>
      <c r="D50" s="141"/>
      <c r="E50" s="78"/>
      <c r="F50" s="141"/>
      <c r="G50" s="78"/>
      <c r="H50" s="141"/>
      <c r="I50" s="78"/>
      <c r="J50" s="141"/>
      <c r="K50" s="78"/>
      <c r="L50" s="141"/>
      <c r="M50" s="78"/>
      <c r="N50" s="141"/>
      <c r="O50" s="78"/>
      <c r="P50" s="139"/>
      <c r="Q50" s="141"/>
      <c r="R50" s="78"/>
      <c r="S50" s="139"/>
      <c r="T50" s="141"/>
      <c r="U50" s="78"/>
      <c r="V50" s="139"/>
      <c r="W50" s="141"/>
      <c r="X50" s="78"/>
      <c r="Y50" s="139"/>
      <c r="Z50" s="141"/>
      <c r="AA50" s="78"/>
      <c r="AB50" s="139"/>
      <c r="AC50" s="141"/>
      <c r="AD50" s="78"/>
      <c r="AE50" s="175"/>
      <c r="AF50" s="141"/>
      <c r="AG50" s="83"/>
      <c r="AH50" s="83"/>
      <c r="AI50" s="83"/>
      <c r="AJ50" s="83"/>
      <c r="AK50" s="83"/>
      <c r="AL50" s="83"/>
      <c r="AM50" s="83"/>
      <c r="AN50" s="83"/>
      <c r="AO50" s="83"/>
      <c r="AP50" s="83"/>
      <c r="AQ50" s="83"/>
      <c r="AR50" s="83"/>
      <c r="AS50" s="83"/>
      <c r="AT50" s="83"/>
      <c r="AU50" s="83"/>
      <c r="AV50" s="83"/>
      <c r="AW50" s="83"/>
      <c r="AX50" s="83"/>
      <c r="AY50" s="83"/>
      <c r="AZ50" s="83"/>
      <c r="BA50" s="83"/>
      <c r="BB50" s="83"/>
      <c r="BC50" s="83"/>
      <c r="BD50" s="83"/>
      <c r="BE50" s="83"/>
      <c r="BF50" s="83"/>
      <c r="BG50" s="83"/>
      <c r="BH50" s="83"/>
      <c r="BI50" s="83"/>
      <c r="BJ50" s="83"/>
    </row>
    <row r="51" spans="1:62" s="1" customFormat="1" ht="16.5" x14ac:dyDescent="0.25">
      <c r="A51" s="589"/>
      <c r="B51" s="184" t="s">
        <v>231</v>
      </c>
      <c r="C51" s="78"/>
      <c r="D51" s="141"/>
      <c r="E51" s="78"/>
      <c r="F51" s="141"/>
      <c r="G51" s="78"/>
      <c r="H51" s="141"/>
      <c r="I51" s="78"/>
      <c r="J51" s="141"/>
      <c r="K51" s="78"/>
      <c r="L51" s="141"/>
      <c r="M51" s="78"/>
      <c r="N51" s="141"/>
      <c r="O51" s="78"/>
      <c r="P51" s="139"/>
      <c r="Q51" s="141"/>
      <c r="R51" s="78"/>
      <c r="S51" s="139"/>
      <c r="T51" s="141"/>
      <c r="U51" s="78"/>
      <c r="V51" s="139"/>
      <c r="W51" s="141"/>
      <c r="X51" s="78"/>
      <c r="Y51" s="139"/>
      <c r="Z51" s="141"/>
      <c r="AA51" s="78"/>
      <c r="AB51" s="139"/>
      <c r="AC51" s="141"/>
      <c r="AD51" s="78"/>
      <c r="AE51" s="175"/>
      <c r="AF51" s="141"/>
      <c r="AG51" s="83"/>
      <c r="AH51" s="83"/>
      <c r="AI51" s="83"/>
      <c r="AJ51" s="83"/>
      <c r="AK51" s="83"/>
      <c r="AL51" s="83"/>
      <c r="AM51" s="83"/>
      <c r="AN51" s="83"/>
      <c r="AO51" s="83"/>
      <c r="AP51" s="83"/>
      <c r="AQ51" s="83"/>
      <c r="AR51" s="83"/>
      <c r="AS51" s="83"/>
      <c r="AT51" s="83"/>
      <c r="AU51" s="83"/>
      <c r="AV51" s="83"/>
      <c r="AW51" s="83"/>
      <c r="AX51" s="83"/>
      <c r="AY51" s="83"/>
      <c r="AZ51" s="83"/>
      <c r="BA51" s="83"/>
      <c r="BB51" s="83"/>
      <c r="BC51" s="83"/>
      <c r="BD51" s="83"/>
      <c r="BE51" s="83"/>
      <c r="BF51" s="83"/>
      <c r="BG51" s="83"/>
      <c r="BH51" s="83"/>
      <c r="BI51" s="83"/>
      <c r="BJ51" s="83"/>
    </row>
    <row r="52" spans="1:62" s="1" customFormat="1" ht="16.5" x14ac:dyDescent="0.25">
      <c r="A52" s="589"/>
      <c r="B52" s="184" t="s">
        <v>232</v>
      </c>
      <c r="C52" s="78"/>
      <c r="D52" s="141"/>
      <c r="E52" s="78"/>
      <c r="F52" s="141"/>
      <c r="G52" s="78"/>
      <c r="H52" s="141"/>
      <c r="I52" s="78"/>
      <c r="J52" s="141"/>
      <c r="K52" s="78"/>
      <c r="L52" s="141"/>
      <c r="M52" s="78"/>
      <c r="N52" s="141"/>
      <c r="O52" s="78"/>
      <c r="P52" s="139"/>
      <c r="Q52" s="141"/>
      <c r="R52" s="78"/>
      <c r="S52" s="139"/>
      <c r="T52" s="141"/>
      <c r="U52" s="78"/>
      <c r="V52" s="139"/>
      <c r="W52" s="141"/>
      <c r="X52" s="78"/>
      <c r="Y52" s="139"/>
      <c r="Z52" s="141"/>
      <c r="AA52" s="78"/>
      <c r="AB52" s="139"/>
      <c r="AC52" s="141"/>
      <c r="AD52" s="78"/>
      <c r="AE52" s="175"/>
      <c r="AF52" s="141"/>
      <c r="AG52" s="83"/>
      <c r="AH52" s="83"/>
      <c r="AI52" s="83"/>
      <c r="AJ52" s="83"/>
      <c r="AK52" s="83"/>
      <c r="AL52" s="83"/>
      <c r="AM52" s="83"/>
      <c r="AN52" s="83"/>
      <c r="AO52" s="83"/>
      <c r="AP52" s="83"/>
      <c r="AQ52" s="83"/>
      <c r="AR52" s="83"/>
      <c r="AS52" s="83"/>
      <c r="AT52" s="83"/>
      <c r="AU52" s="83"/>
      <c r="AV52" s="83"/>
      <c r="AW52" s="83"/>
      <c r="AX52" s="83"/>
      <c r="AY52" s="83"/>
      <c r="AZ52" s="83"/>
      <c r="BA52" s="83"/>
      <c r="BB52" s="83"/>
      <c r="BC52" s="83"/>
      <c r="BD52" s="83"/>
      <c r="BE52" s="83"/>
      <c r="BF52" s="83"/>
      <c r="BG52" s="83"/>
      <c r="BH52" s="83"/>
      <c r="BI52" s="83"/>
      <c r="BJ52" s="83"/>
    </row>
    <row r="53" spans="1:62" s="1" customFormat="1" ht="16.5" x14ac:dyDescent="0.25">
      <c r="A53" s="589"/>
      <c r="B53" s="184" t="s">
        <v>233</v>
      </c>
      <c r="C53" s="78"/>
      <c r="D53" s="141"/>
      <c r="E53" s="78"/>
      <c r="F53" s="141"/>
      <c r="G53" s="78"/>
      <c r="H53" s="141"/>
      <c r="I53" s="78"/>
      <c r="J53" s="141"/>
      <c r="K53" s="78"/>
      <c r="L53" s="141"/>
      <c r="M53" s="78"/>
      <c r="N53" s="141"/>
      <c r="O53" s="78"/>
      <c r="P53" s="139"/>
      <c r="Q53" s="141"/>
      <c r="R53" s="78"/>
      <c r="S53" s="139"/>
      <c r="T53" s="141"/>
      <c r="U53" s="78"/>
      <c r="V53" s="139"/>
      <c r="W53" s="141"/>
      <c r="X53" s="78"/>
      <c r="Y53" s="139"/>
      <c r="Z53" s="141"/>
      <c r="AA53" s="78"/>
      <c r="AB53" s="139"/>
      <c r="AC53" s="141"/>
      <c r="AD53" s="78"/>
      <c r="AE53" s="175"/>
      <c r="AF53" s="141"/>
      <c r="AG53" s="83"/>
      <c r="AH53" s="83"/>
      <c r="AI53" s="83"/>
      <c r="AJ53" s="83"/>
      <c r="AK53" s="83"/>
      <c r="AL53" s="83"/>
      <c r="AM53" s="83"/>
      <c r="AN53" s="83"/>
      <c r="AO53" s="83"/>
      <c r="AP53" s="83"/>
      <c r="AQ53" s="83"/>
      <c r="AR53" s="83"/>
      <c r="AS53" s="83"/>
      <c r="AT53" s="83"/>
      <c r="AU53" s="83"/>
      <c r="AV53" s="83"/>
      <c r="AW53" s="83"/>
      <c r="AX53" s="83"/>
      <c r="AY53" s="83"/>
      <c r="AZ53" s="83"/>
      <c r="BA53" s="83"/>
      <c r="BB53" s="83"/>
      <c r="BC53" s="83"/>
      <c r="BD53" s="83"/>
      <c r="BE53" s="83"/>
      <c r="BF53" s="83"/>
      <c r="BG53" s="83"/>
      <c r="BH53" s="83"/>
      <c r="BI53" s="83"/>
      <c r="BJ53" s="83"/>
    </row>
    <row r="54" spans="1:62" s="1" customFormat="1" ht="16.5" x14ac:dyDescent="0.25">
      <c r="A54" s="589"/>
      <c r="B54" s="184" t="s">
        <v>234</v>
      </c>
      <c r="C54" s="78"/>
      <c r="D54" s="141"/>
      <c r="E54" s="78"/>
      <c r="F54" s="141"/>
      <c r="G54" s="78"/>
      <c r="H54" s="141"/>
      <c r="I54" s="78"/>
      <c r="J54" s="141"/>
      <c r="K54" s="78"/>
      <c r="L54" s="141"/>
      <c r="M54" s="78"/>
      <c r="N54" s="141"/>
      <c r="O54" s="78"/>
      <c r="P54" s="139"/>
      <c r="Q54" s="141"/>
      <c r="R54" s="78"/>
      <c r="S54" s="139"/>
      <c r="T54" s="141"/>
      <c r="U54" s="78"/>
      <c r="V54" s="139"/>
      <c r="W54" s="141"/>
      <c r="X54" s="78"/>
      <c r="Y54" s="139"/>
      <c r="Z54" s="141"/>
      <c r="AA54" s="78"/>
      <c r="AB54" s="139"/>
      <c r="AC54" s="141"/>
      <c r="AD54" s="78"/>
      <c r="AE54" s="175"/>
      <c r="AF54" s="141"/>
      <c r="AG54" s="83"/>
      <c r="AH54" s="83"/>
      <c r="AI54" s="83"/>
      <c r="AJ54" s="83"/>
      <c r="AK54" s="83"/>
      <c r="AL54" s="83"/>
      <c r="AM54" s="83"/>
      <c r="AN54" s="83"/>
      <c r="AO54" s="83"/>
      <c r="AP54" s="83"/>
      <c r="AQ54" s="83"/>
      <c r="AR54" s="83"/>
      <c r="AS54" s="83"/>
      <c r="AT54" s="83"/>
      <c r="AU54" s="83"/>
      <c r="AV54" s="83"/>
      <c r="AW54" s="83"/>
      <c r="AX54" s="83"/>
      <c r="AY54" s="83"/>
      <c r="AZ54" s="83"/>
      <c r="BA54" s="83"/>
      <c r="BB54" s="83"/>
      <c r="BC54" s="83"/>
      <c r="BD54" s="83"/>
      <c r="BE54" s="83"/>
      <c r="BF54" s="83"/>
      <c r="BG54" s="83"/>
      <c r="BH54" s="83"/>
      <c r="BI54" s="83"/>
      <c r="BJ54" s="83"/>
    </row>
    <row r="55" spans="1:62" s="1" customFormat="1" ht="16.5" x14ac:dyDescent="0.25">
      <c r="A55" s="589"/>
      <c r="B55" s="184" t="s">
        <v>235</v>
      </c>
      <c r="C55" s="78"/>
      <c r="D55" s="141"/>
      <c r="E55" s="78"/>
      <c r="F55" s="141"/>
      <c r="G55" s="78"/>
      <c r="H55" s="141"/>
      <c r="I55" s="78"/>
      <c r="J55" s="141"/>
      <c r="K55" s="78"/>
      <c r="L55" s="141"/>
      <c r="M55" s="78"/>
      <c r="N55" s="141"/>
      <c r="O55" s="78"/>
      <c r="P55" s="139"/>
      <c r="Q55" s="141"/>
      <c r="R55" s="78"/>
      <c r="S55" s="139"/>
      <c r="T55" s="141"/>
      <c r="U55" s="78"/>
      <c r="V55" s="139"/>
      <c r="W55" s="141"/>
      <c r="X55" s="78"/>
      <c r="Y55" s="139"/>
      <c r="Z55" s="141"/>
      <c r="AA55" s="78"/>
      <c r="AB55" s="139"/>
      <c r="AC55" s="141"/>
      <c r="AD55" s="78"/>
      <c r="AE55" s="175"/>
      <c r="AF55" s="141"/>
      <c r="AG55" s="83"/>
      <c r="AH55" s="83"/>
      <c r="AI55" s="83"/>
      <c r="AJ55" s="83"/>
      <c r="AK55" s="83"/>
      <c r="AL55" s="83"/>
      <c r="AM55" s="83"/>
      <c r="AN55" s="83"/>
      <c r="AO55" s="83"/>
      <c r="AP55" s="83"/>
      <c r="AQ55" s="83"/>
      <c r="AR55" s="83"/>
      <c r="AS55" s="83"/>
      <c r="AT55" s="83"/>
      <c r="AU55" s="83"/>
      <c r="AV55" s="83"/>
      <c r="AW55" s="83"/>
      <c r="AX55" s="83"/>
      <c r="AY55" s="83"/>
      <c r="AZ55" s="83"/>
      <c r="BA55" s="83"/>
      <c r="BB55" s="83"/>
      <c r="BC55" s="83"/>
      <c r="BD55" s="83"/>
      <c r="BE55" s="83"/>
      <c r="BF55" s="83"/>
      <c r="BG55" s="83"/>
      <c r="BH55" s="83"/>
      <c r="BI55" s="83"/>
      <c r="BJ55" s="83"/>
    </row>
    <row r="56" spans="1:62" s="1" customFormat="1" ht="16.5" x14ac:dyDescent="0.25">
      <c r="A56" s="589"/>
      <c r="B56" s="184" t="s">
        <v>236</v>
      </c>
      <c r="C56" s="78"/>
      <c r="D56" s="141"/>
      <c r="E56" s="78"/>
      <c r="F56" s="141"/>
      <c r="G56" s="78"/>
      <c r="H56" s="141"/>
      <c r="I56" s="78"/>
      <c r="J56" s="141"/>
      <c r="K56" s="78"/>
      <c r="L56" s="141"/>
      <c r="M56" s="78"/>
      <c r="N56" s="141"/>
      <c r="O56" s="78"/>
      <c r="P56" s="139"/>
      <c r="Q56" s="141"/>
      <c r="R56" s="78"/>
      <c r="S56" s="139"/>
      <c r="T56" s="141"/>
      <c r="U56" s="78"/>
      <c r="V56" s="139"/>
      <c r="W56" s="141"/>
      <c r="X56" s="78"/>
      <c r="Y56" s="139"/>
      <c r="Z56" s="141"/>
      <c r="AA56" s="78"/>
      <c r="AB56" s="139"/>
      <c r="AC56" s="141"/>
      <c r="AD56" s="78"/>
      <c r="AE56" s="175"/>
      <c r="AF56" s="141"/>
      <c r="AG56" s="83"/>
      <c r="AH56" s="83"/>
      <c r="AI56" s="83"/>
      <c r="AJ56" s="83"/>
      <c r="AK56" s="83"/>
      <c r="AL56" s="83"/>
      <c r="AM56" s="83"/>
      <c r="AN56" s="83"/>
      <c r="AO56" s="83"/>
      <c r="AP56" s="83"/>
      <c r="AQ56" s="83"/>
      <c r="AR56" s="83"/>
      <c r="AS56" s="83"/>
      <c r="AT56" s="83"/>
      <c r="AU56" s="83"/>
      <c r="AV56" s="83"/>
      <c r="AW56" s="83"/>
      <c r="AX56" s="83"/>
      <c r="AY56" s="83"/>
      <c r="AZ56" s="83"/>
      <c r="BA56" s="83"/>
      <c r="BB56" s="83"/>
      <c r="BC56" s="83"/>
      <c r="BD56" s="83"/>
      <c r="BE56" s="83"/>
      <c r="BF56" s="83"/>
      <c r="BG56" s="83"/>
      <c r="BH56" s="83"/>
      <c r="BI56" s="83"/>
      <c r="BJ56" s="83"/>
    </row>
    <row r="57" spans="1:62" s="1" customFormat="1" ht="16.5" x14ac:dyDescent="0.25">
      <c r="A57" s="589"/>
      <c r="B57" s="184" t="s">
        <v>237</v>
      </c>
      <c r="C57" s="78"/>
      <c r="D57" s="141"/>
      <c r="E57" s="78"/>
      <c r="F57" s="141"/>
      <c r="G57" s="78"/>
      <c r="H57" s="141"/>
      <c r="I57" s="78"/>
      <c r="J57" s="141"/>
      <c r="K57" s="78"/>
      <c r="L57" s="141"/>
      <c r="M57" s="78"/>
      <c r="N57" s="141"/>
      <c r="O57" s="78"/>
      <c r="P57" s="139"/>
      <c r="Q57" s="141"/>
      <c r="R57" s="78"/>
      <c r="S57" s="139"/>
      <c r="T57" s="141"/>
      <c r="U57" s="78"/>
      <c r="V57" s="139"/>
      <c r="W57" s="141"/>
      <c r="X57" s="78"/>
      <c r="Y57" s="139"/>
      <c r="Z57" s="141"/>
      <c r="AA57" s="78"/>
      <c r="AB57" s="139"/>
      <c r="AC57" s="141"/>
      <c r="AD57" s="78"/>
      <c r="AE57" s="175"/>
      <c r="AF57" s="141"/>
      <c r="AG57" s="83"/>
      <c r="AH57" s="83"/>
      <c r="AI57" s="83"/>
      <c r="AJ57" s="83"/>
      <c r="AK57" s="83"/>
      <c r="AL57" s="83"/>
      <c r="AM57" s="83"/>
      <c r="AN57" s="83"/>
      <c r="AO57" s="83"/>
      <c r="AP57" s="83"/>
      <c r="AQ57" s="83"/>
      <c r="AR57" s="83"/>
      <c r="AS57" s="83"/>
      <c r="AT57" s="83"/>
      <c r="AU57" s="83"/>
      <c r="AV57" s="83"/>
      <c r="AW57" s="83"/>
      <c r="AX57" s="83"/>
      <c r="AY57" s="83"/>
      <c r="AZ57" s="83"/>
      <c r="BA57" s="83"/>
      <c r="BB57" s="83"/>
      <c r="BC57" s="83"/>
      <c r="BD57" s="83"/>
      <c r="BE57" s="83"/>
      <c r="BF57" s="83"/>
      <c r="BG57" s="83"/>
      <c r="BH57" s="83"/>
      <c r="BI57" s="83"/>
      <c r="BJ57" s="83"/>
    </row>
    <row r="58" spans="1:62" s="1" customFormat="1" ht="16.5" x14ac:dyDescent="0.25">
      <c r="A58" s="589"/>
      <c r="B58" s="184" t="s">
        <v>238</v>
      </c>
      <c r="C58" s="78"/>
      <c r="D58" s="141"/>
      <c r="E58" s="78"/>
      <c r="F58" s="141"/>
      <c r="G58" s="78"/>
      <c r="H58" s="141"/>
      <c r="I58" s="78"/>
      <c r="J58" s="141"/>
      <c r="K58" s="78"/>
      <c r="L58" s="141"/>
      <c r="M58" s="78"/>
      <c r="N58" s="141"/>
      <c r="O58" s="78"/>
      <c r="P58" s="139"/>
      <c r="Q58" s="141"/>
      <c r="R58" s="78"/>
      <c r="S58" s="139"/>
      <c r="T58" s="141"/>
      <c r="U58" s="78"/>
      <c r="V58" s="139"/>
      <c r="W58" s="141"/>
      <c r="X58" s="78"/>
      <c r="Y58" s="139"/>
      <c r="Z58" s="141"/>
      <c r="AA58" s="78"/>
      <c r="AB58" s="139"/>
      <c r="AC58" s="141"/>
      <c r="AD58" s="78"/>
      <c r="AE58" s="175"/>
      <c r="AF58" s="141"/>
      <c r="AG58" s="83"/>
      <c r="AH58" s="83"/>
      <c r="AI58" s="83"/>
      <c r="AJ58" s="83"/>
      <c r="AK58" s="83"/>
      <c r="AL58" s="83"/>
      <c r="AM58" s="83"/>
      <c r="AN58" s="83"/>
      <c r="AO58" s="83"/>
      <c r="AP58" s="83"/>
      <c r="AQ58" s="83"/>
      <c r="AR58" s="83"/>
      <c r="AS58" s="83"/>
      <c r="AT58" s="83"/>
      <c r="AU58" s="83"/>
      <c r="AV58" s="83"/>
      <c r="AW58" s="83"/>
      <c r="AX58" s="83"/>
      <c r="AY58" s="83"/>
      <c r="AZ58" s="83"/>
      <c r="BA58" s="83"/>
      <c r="BB58" s="83"/>
      <c r="BC58" s="83"/>
      <c r="BD58" s="83"/>
      <c r="BE58" s="83"/>
      <c r="BF58" s="83"/>
      <c r="BG58" s="83"/>
      <c r="BH58" s="83"/>
      <c r="BI58" s="83"/>
      <c r="BJ58" s="83"/>
    </row>
    <row r="59" spans="1:62" s="1" customFormat="1" ht="16.5" x14ac:dyDescent="0.25">
      <c r="A59" s="589"/>
      <c r="B59" s="184" t="s">
        <v>239</v>
      </c>
      <c r="C59" s="78"/>
      <c r="D59" s="141"/>
      <c r="E59" s="78"/>
      <c r="F59" s="141"/>
      <c r="G59" s="78"/>
      <c r="H59" s="141"/>
      <c r="I59" s="78"/>
      <c r="J59" s="141"/>
      <c r="K59" s="78"/>
      <c r="L59" s="141"/>
      <c r="M59" s="78"/>
      <c r="N59" s="141"/>
      <c r="O59" s="78"/>
      <c r="P59" s="139"/>
      <c r="Q59" s="141"/>
      <c r="R59" s="78"/>
      <c r="S59" s="139"/>
      <c r="T59" s="141"/>
      <c r="U59" s="78"/>
      <c r="V59" s="139"/>
      <c r="W59" s="141"/>
      <c r="X59" s="78"/>
      <c r="Y59" s="139"/>
      <c r="Z59" s="141"/>
      <c r="AA59" s="78"/>
      <c r="AB59" s="139"/>
      <c r="AC59" s="141"/>
      <c r="AD59" s="78"/>
      <c r="AE59" s="175"/>
      <c r="AF59" s="141"/>
      <c r="AG59" s="83"/>
      <c r="AH59" s="83"/>
      <c r="AI59" s="83"/>
      <c r="AJ59" s="83"/>
      <c r="AK59" s="83"/>
      <c r="AL59" s="83"/>
      <c r="AM59" s="83"/>
      <c r="AN59" s="83"/>
      <c r="AO59" s="83"/>
      <c r="AP59" s="83"/>
      <c r="AQ59" s="83"/>
      <c r="AR59" s="83"/>
      <c r="AS59" s="83"/>
      <c r="AT59" s="83"/>
      <c r="AU59" s="83"/>
      <c r="AV59" s="83"/>
      <c r="AW59" s="83"/>
      <c r="AX59" s="83"/>
      <c r="AY59" s="83"/>
      <c r="AZ59" s="83"/>
      <c r="BA59" s="83"/>
      <c r="BB59" s="83"/>
      <c r="BC59" s="83"/>
      <c r="BD59" s="83"/>
      <c r="BE59" s="83"/>
      <c r="BF59" s="83"/>
      <c r="BG59" s="83"/>
      <c r="BH59" s="83"/>
      <c r="BI59" s="83"/>
      <c r="BJ59" s="83"/>
    </row>
    <row r="60" spans="1:62" s="1" customFormat="1" ht="16.5" x14ac:dyDescent="0.25">
      <c r="A60" s="589"/>
      <c r="B60" s="184" t="s">
        <v>240</v>
      </c>
      <c r="C60" s="78"/>
      <c r="D60" s="141"/>
      <c r="E60" s="78"/>
      <c r="F60" s="141"/>
      <c r="G60" s="78"/>
      <c r="H60" s="141"/>
      <c r="I60" s="78"/>
      <c r="J60" s="141"/>
      <c r="K60" s="78"/>
      <c r="L60" s="141"/>
      <c r="M60" s="78"/>
      <c r="N60" s="141"/>
      <c r="O60" s="78"/>
      <c r="P60" s="139"/>
      <c r="Q60" s="141"/>
      <c r="R60" s="78"/>
      <c r="S60" s="139"/>
      <c r="T60" s="141"/>
      <c r="U60" s="78"/>
      <c r="V60" s="139"/>
      <c r="W60" s="141"/>
      <c r="X60" s="78"/>
      <c r="Y60" s="139"/>
      <c r="Z60" s="141"/>
      <c r="AA60" s="78"/>
      <c r="AB60" s="139"/>
      <c r="AC60" s="141"/>
      <c r="AD60" s="78"/>
      <c r="AE60" s="175"/>
      <c r="AF60" s="141"/>
      <c r="AG60" s="83"/>
      <c r="AH60" s="83"/>
      <c r="AI60" s="83"/>
      <c r="AJ60" s="83"/>
      <c r="AK60" s="83"/>
      <c r="AL60" s="83"/>
      <c r="AM60" s="83"/>
      <c r="AN60" s="83"/>
      <c r="AO60" s="83"/>
      <c r="AP60" s="83"/>
      <c r="AQ60" s="83"/>
      <c r="AR60" s="83"/>
      <c r="AS60" s="83"/>
      <c r="AT60" s="83"/>
      <c r="AU60" s="83"/>
      <c r="AV60" s="83"/>
      <c r="AW60" s="83"/>
      <c r="AX60" s="83"/>
      <c r="AY60" s="83"/>
      <c r="AZ60" s="83"/>
      <c r="BA60" s="83"/>
      <c r="BB60" s="83"/>
      <c r="BC60" s="83"/>
      <c r="BD60" s="83"/>
      <c r="BE60" s="83"/>
      <c r="BF60" s="83"/>
      <c r="BG60" s="83"/>
      <c r="BH60" s="83"/>
      <c r="BI60" s="83"/>
      <c r="BJ60" s="83"/>
    </row>
    <row r="61" spans="1:62" s="1" customFormat="1" ht="16.5" x14ac:dyDescent="0.25">
      <c r="A61" s="589"/>
      <c r="B61" s="184" t="s">
        <v>241</v>
      </c>
      <c r="C61" s="78"/>
      <c r="D61" s="141"/>
      <c r="E61" s="78"/>
      <c r="F61" s="141"/>
      <c r="G61" s="78"/>
      <c r="H61" s="141"/>
      <c r="I61" s="78"/>
      <c r="J61" s="141"/>
      <c r="K61" s="78"/>
      <c r="L61" s="141"/>
      <c r="M61" s="78"/>
      <c r="N61" s="141"/>
      <c r="O61" s="78"/>
      <c r="P61" s="139"/>
      <c r="Q61" s="141"/>
      <c r="R61" s="78"/>
      <c r="S61" s="139"/>
      <c r="T61" s="141"/>
      <c r="U61" s="78"/>
      <c r="V61" s="139"/>
      <c r="W61" s="141"/>
      <c r="X61" s="78"/>
      <c r="Y61" s="139"/>
      <c r="Z61" s="141"/>
      <c r="AA61" s="78"/>
      <c r="AB61" s="139"/>
      <c r="AC61" s="141"/>
      <c r="AD61" s="78"/>
      <c r="AE61" s="175"/>
      <c r="AF61" s="141"/>
      <c r="AG61" s="83"/>
      <c r="AH61" s="83"/>
      <c r="AI61" s="83"/>
      <c r="AJ61" s="83"/>
      <c r="AK61" s="83"/>
      <c r="AL61" s="83"/>
      <c r="AM61" s="83"/>
      <c r="AN61" s="83"/>
      <c r="AO61" s="83"/>
      <c r="AP61" s="83"/>
      <c r="AQ61" s="83"/>
      <c r="AR61" s="83"/>
      <c r="AS61" s="83"/>
      <c r="AT61" s="83"/>
      <c r="AU61" s="83"/>
      <c r="AV61" s="83"/>
      <c r="AW61" s="83"/>
      <c r="AX61" s="83"/>
      <c r="AY61" s="83"/>
      <c r="AZ61" s="83"/>
      <c r="BA61" s="83"/>
      <c r="BB61" s="83"/>
      <c r="BC61" s="83"/>
      <c r="BD61" s="83"/>
      <c r="BE61" s="83"/>
      <c r="BF61" s="83"/>
      <c r="BG61" s="83"/>
      <c r="BH61" s="83"/>
      <c r="BI61" s="83"/>
      <c r="BJ61" s="83"/>
    </row>
    <row r="62" spans="1:62" s="1" customFormat="1" ht="16.5" x14ac:dyDescent="0.25">
      <c r="A62" s="589"/>
      <c r="B62" s="184" t="s">
        <v>242</v>
      </c>
      <c r="C62" s="78"/>
      <c r="D62" s="141"/>
      <c r="E62" s="78"/>
      <c r="F62" s="141"/>
      <c r="G62" s="78"/>
      <c r="H62" s="141"/>
      <c r="I62" s="78"/>
      <c r="J62" s="141"/>
      <c r="K62" s="78"/>
      <c r="L62" s="141"/>
      <c r="M62" s="78"/>
      <c r="N62" s="141"/>
      <c r="O62" s="78"/>
      <c r="P62" s="139"/>
      <c r="Q62" s="141"/>
      <c r="R62" s="78"/>
      <c r="S62" s="139"/>
      <c r="T62" s="141"/>
      <c r="U62" s="78"/>
      <c r="V62" s="139"/>
      <c r="W62" s="141"/>
      <c r="X62" s="78"/>
      <c r="Y62" s="139"/>
      <c r="Z62" s="141"/>
      <c r="AA62" s="78"/>
      <c r="AB62" s="139"/>
      <c r="AC62" s="141"/>
      <c r="AD62" s="78"/>
      <c r="AE62" s="175"/>
      <c r="AF62" s="141"/>
      <c r="AG62" s="83"/>
      <c r="AH62" s="83"/>
      <c r="AI62" s="83"/>
      <c r="AJ62" s="83"/>
      <c r="AK62" s="83"/>
      <c r="AL62" s="83"/>
      <c r="AM62" s="83"/>
      <c r="AN62" s="83"/>
      <c r="AO62" s="83"/>
      <c r="AP62" s="83"/>
      <c r="AQ62" s="83"/>
      <c r="AR62" s="83"/>
      <c r="AS62" s="83"/>
      <c r="AT62" s="83"/>
      <c r="AU62" s="83"/>
      <c r="AV62" s="83"/>
      <c r="AW62" s="83"/>
      <c r="AX62" s="83"/>
      <c r="AY62" s="83"/>
      <c r="AZ62" s="83"/>
      <c r="BA62" s="83"/>
      <c r="BB62" s="83"/>
      <c r="BC62" s="83"/>
      <c r="BD62" s="83"/>
      <c r="BE62" s="83"/>
      <c r="BF62" s="83"/>
      <c r="BG62" s="83"/>
      <c r="BH62" s="83"/>
      <c r="BI62" s="83"/>
      <c r="BJ62" s="83"/>
    </row>
    <row r="63" spans="1:62" s="1" customFormat="1" ht="16.5" x14ac:dyDescent="0.25">
      <c r="A63" s="589"/>
      <c r="B63" s="184" t="s">
        <v>243</v>
      </c>
      <c r="C63" s="78"/>
      <c r="D63" s="141"/>
      <c r="E63" s="78"/>
      <c r="F63" s="141"/>
      <c r="G63" s="78"/>
      <c r="H63" s="141"/>
      <c r="I63" s="78"/>
      <c r="J63" s="141"/>
      <c r="K63" s="78"/>
      <c r="L63" s="141"/>
      <c r="M63" s="78"/>
      <c r="N63" s="141"/>
      <c r="O63" s="78"/>
      <c r="P63" s="139"/>
      <c r="Q63" s="141"/>
      <c r="R63" s="78"/>
      <c r="S63" s="139"/>
      <c r="T63" s="141"/>
      <c r="U63" s="78"/>
      <c r="V63" s="139"/>
      <c r="W63" s="141"/>
      <c r="X63" s="78"/>
      <c r="Y63" s="139"/>
      <c r="Z63" s="141"/>
      <c r="AA63" s="78"/>
      <c r="AB63" s="139"/>
      <c r="AC63" s="141"/>
      <c r="AD63" s="78"/>
      <c r="AE63" s="175"/>
      <c r="AF63" s="141"/>
      <c r="AG63" s="83"/>
      <c r="AH63" s="83"/>
      <c r="AI63" s="83"/>
      <c r="AJ63" s="83"/>
      <c r="AK63" s="83"/>
      <c r="AL63" s="83"/>
      <c r="AM63" s="83"/>
      <c r="AN63" s="83"/>
      <c r="AO63" s="83"/>
      <c r="AP63" s="83"/>
      <c r="AQ63" s="83"/>
      <c r="AR63" s="83"/>
      <c r="AS63" s="83"/>
      <c r="AT63" s="83"/>
      <c r="AU63" s="83"/>
      <c r="AV63" s="83"/>
      <c r="AW63" s="83"/>
      <c r="AX63" s="83"/>
      <c r="AY63" s="83"/>
      <c r="AZ63" s="83"/>
      <c r="BA63" s="83"/>
      <c r="BB63" s="83"/>
      <c r="BC63" s="83"/>
      <c r="BD63" s="83"/>
      <c r="BE63" s="83"/>
      <c r="BF63" s="83"/>
      <c r="BG63" s="83"/>
      <c r="BH63" s="83"/>
      <c r="BI63" s="83"/>
      <c r="BJ63" s="83"/>
    </row>
    <row r="64" spans="1:62" s="1" customFormat="1" ht="16.5" x14ac:dyDescent="0.25">
      <c r="A64" s="589"/>
      <c r="B64" s="184" t="s">
        <v>244</v>
      </c>
      <c r="C64" s="78"/>
      <c r="D64" s="141"/>
      <c r="E64" s="78"/>
      <c r="F64" s="141"/>
      <c r="G64" s="78"/>
      <c r="H64" s="141"/>
      <c r="I64" s="78"/>
      <c r="J64" s="141"/>
      <c r="K64" s="78"/>
      <c r="L64" s="141"/>
      <c r="M64" s="78"/>
      <c r="N64" s="141"/>
      <c r="O64" s="78"/>
      <c r="P64" s="139"/>
      <c r="Q64" s="141"/>
      <c r="R64" s="78"/>
      <c r="S64" s="139"/>
      <c r="T64" s="141"/>
      <c r="U64" s="78"/>
      <c r="V64" s="139"/>
      <c r="W64" s="141"/>
      <c r="X64" s="78"/>
      <c r="Y64" s="139"/>
      <c r="Z64" s="141"/>
      <c r="AA64" s="78"/>
      <c r="AB64" s="139"/>
      <c r="AC64" s="141"/>
      <c r="AD64" s="78"/>
      <c r="AE64" s="175"/>
      <c r="AF64" s="141"/>
      <c r="AG64" s="83"/>
      <c r="AH64" s="83"/>
      <c r="AI64" s="83"/>
      <c r="AJ64" s="83"/>
      <c r="AK64" s="83"/>
      <c r="AL64" s="83"/>
      <c r="AM64" s="83"/>
      <c r="AN64" s="83"/>
      <c r="AO64" s="83"/>
      <c r="AP64" s="83"/>
      <c r="AQ64" s="83"/>
      <c r="AR64" s="83"/>
      <c r="AS64" s="83"/>
      <c r="AT64" s="83"/>
      <c r="AU64" s="83"/>
      <c r="AV64" s="83"/>
      <c r="AW64" s="83"/>
      <c r="AX64" s="83"/>
      <c r="AY64" s="83"/>
      <c r="AZ64" s="83"/>
      <c r="BA64" s="83"/>
      <c r="BB64" s="83"/>
      <c r="BC64" s="83"/>
      <c r="BD64" s="83"/>
      <c r="BE64" s="83"/>
      <c r="BF64" s="83"/>
      <c r="BG64" s="83"/>
      <c r="BH64" s="83"/>
      <c r="BI64" s="83"/>
      <c r="BJ64" s="83"/>
    </row>
    <row r="65" spans="1:62" s="1" customFormat="1" ht="16.5" x14ac:dyDescent="0.25">
      <c r="A65" s="589"/>
      <c r="B65" s="184" t="s">
        <v>245</v>
      </c>
      <c r="C65" s="78"/>
      <c r="D65" s="141"/>
      <c r="E65" s="78"/>
      <c r="F65" s="141"/>
      <c r="G65" s="78"/>
      <c r="H65" s="141"/>
      <c r="I65" s="78"/>
      <c r="J65" s="141"/>
      <c r="K65" s="78"/>
      <c r="L65" s="141"/>
      <c r="M65" s="78"/>
      <c r="N65" s="141"/>
      <c r="O65" s="78"/>
      <c r="P65" s="139"/>
      <c r="Q65" s="141"/>
      <c r="R65" s="78"/>
      <c r="S65" s="139"/>
      <c r="T65" s="141"/>
      <c r="U65" s="78"/>
      <c r="V65" s="139"/>
      <c r="W65" s="141"/>
      <c r="X65" s="78"/>
      <c r="Y65" s="139"/>
      <c r="Z65" s="141"/>
      <c r="AA65" s="78"/>
      <c r="AB65" s="139"/>
      <c r="AC65" s="141"/>
      <c r="AD65" s="78"/>
      <c r="AE65" s="175"/>
      <c r="AF65" s="141"/>
      <c r="AG65" s="83"/>
      <c r="AH65" s="83"/>
      <c r="AI65" s="83"/>
      <c r="AJ65" s="83"/>
      <c r="AK65" s="83"/>
      <c r="AL65" s="83"/>
      <c r="AM65" s="83"/>
      <c r="AN65" s="83"/>
      <c r="AO65" s="83"/>
      <c r="AP65" s="83"/>
      <c r="AQ65" s="83"/>
      <c r="AR65" s="83"/>
      <c r="AS65" s="83"/>
      <c r="AT65" s="83"/>
      <c r="AU65" s="83"/>
      <c r="AV65" s="83"/>
      <c r="AW65" s="83"/>
      <c r="AX65" s="83"/>
      <c r="AY65" s="83"/>
      <c r="AZ65" s="83"/>
      <c r="BA65" s="83"/>
      <c r="BB65" s="83"/>
      <c r="BC65" s="83"/>
      <c r="BD65" s="83"/>
      <c r="BE65" s="83"/>
      <c r="BF65" s="83"/>
      <c r="BG65" s="83"/>
      <c r="BH65" s="83"/>
      <c r="BI65" s="83"/>
      <c r="BJ65" s="83"/>
    </row>
    <row r="66" spans="1:62" s="1" customFormat="1" ht="16.5" x14ac:dyDescent="0.25">
      <c r="A66" s="589"/>
      <c r="B66" s="184" t="s">
        <v>246</v>
      </c>
      <c r="C66" s="78"/>
      <c r="D66" s="141"/>
      <c r="E66" s="78"/>
      <c r="F66" s="141"/>
      <c r="G66" s="78"/>
      <c r="H66" s="141"/>
      <c r="I66" s="78"/>
      <c r="J66" s="141"/>
      <c r="K66" s="78"/>
      <c r="L66" s="141"/>
      <c r="M66" s="78"/>
      <c r="N66" s="141"/>
      <c r="O66" s="78"/>
      <c r="P66" s="139"/>
      <c r="Q66" s="141"/>
      <c r="R66" s="78"/>
      <c r="S66" s="139"/>
      <c r="T66" s="141"/>
      <c r="U66" s="78"/>
      <c r="V66" s="139"/>
      <c r="W66" s="141"/>
      <c r="X66" s="78"/>
      <c r="Y66" s="139"/>
      <c r="Z66" s="141"/>
      <c r="AA66" s="78"/>
      <c r="AB66" s="139"/>
      <c r="AC66" s="141"/>
      <c r="AD66" s="78"/>
      <c r="AE66" s="175"/>
      <c r="AF66" s="141"/>
      <c r="AG66" s="83"/>
      <c r="AH66" s="83"/>
      <c r="AI66" s="83"/>
      <c r="AJ66" s="83"/>
      <c r="AK66" s="83"/>
      <c r="AL66" s="83"/>
      <c r="AM66" s="83"/>
      <c r="AN66" s="83"/>
      <c r="AO66" s="83"/>
      <c r="AP66" s="83"/>
      <c r="AQ66" s="83"/>
      <c r="AR66" s="83"/>
      <c r="AS66" s="83"/>
      <c r="AT66" s="83"/>
      <c r="AU66" s="83"/>
      <c r="AV66" s="83"/>
      <c r="AW66" s="83"/>
      <c r="AX66" s="83"/>
      <c r="AY66" s="83"/>
      <c r="AZ66" s="83"/>
      <c r="BA66" s="83"/>
      <c r="BB66" s="83"/>
      <c r="BC66" s="83"/>
      <c r="BD66" s="83"/>
      <c r="BE66" s="83"/>
      <c r="BF66" s="83"/>
      <c r="BG66" s="83"/>
      <c r="BH66" s="83"/>
      <c r="BI66" s="83"/>
      <c r="BJ66" s="83"/>
    </row>
    <row r="67" spans="1:62" s="1" customFormat="1" ht="16.5" x14ac:dyDescent="0.25">
      <c r="A67" s="589"/>
      <c r="B67" s="184" t="s">
        <v>247</v>
      </c>
      <c r="C67" s="78"/>
      <c r="D67" s="141"/>
      <c r="E67" s="78"/>
      <c r="F67" s="141"/>
      <c r="G67" s="78"/>
      <c r="H67" s="141"/>
      <c r="I67" s="78"/>
      <c r="J67" s="141"/>
      <c r="K67" s="78"/>
      <c r="L67" s="141"/>
      <c r="M67" s="78"/>
      <c r="N67" s="141"/>
      <c r="O67" s="78"/>
      <c r="P67" s="139"/>
      <c r="Q67" s="141"/>
      <c r="R67" s="78"/>
      <c r="S67" s="139"/>
      <c r="T67" s="141"/>
      <c r="U67" s="78"/>
      <c r="V67" s="139"/>
      <c r="W67" s="141"/>
      <c r="X67" s="78"/>
      <c r="Y67" s="139"/>
      <c r="Z67" s="141"/>
      <c r="AA67" s="78"/>
      <c r="AB67" s="139"/>
      <c r="AC67" s="141"/>
      <c r="AD67" s="78"/>
      <c r="AE67" s="175"/>
      <c r="AF67" s="141"/>
      <c r="AG67" s="83"/>
      <c r="AH67" s="83"/>
      <c r="AI67" s="83"/>
      <c r="AJ67" s="83"/>
      <c r="AK67" s="83"/>
      <c r="AL67" s="83"/>
      <c r="AM67" s="83"/>
      <c r="AN67" s="83"/>
      <c r="AO67" s="83"/>
      <c r="AP67" s="83"/>
      <c r="AQ67" s="83"/>
      <c r="AR67" s="83"/>
      <c r="AS67" s="83"/>
      <c r="AT67" s="83"/>
      <c r="AU67" s="83"/>
      <c r="AV67" s="83"/>
      <c r="AW67" s="83"/>
      <c r="AX67" s="83"/>
      <c r="AY67" s="83"/>
      <c r="AZ67" s="83"/>
      <c r="BA67" s="83"/>
      <c r="BB67" s="83"/>
      <c r="BC67" s="83"/>
      <c r="BD67" s="83"/>
      <c r="BE67" s="83"/>
      <c r="BF67" s="83"/>
      <c r="BG67" s="83"/>
      <c r="BH67" s="83"/>
      <c r="BI67" s="83"/>
      <c r="BJ67" s="83"/>
    </row>
    <row r="68" spans="1:62" s="1" customFormat="1" ht="16.5" x14ac:dyDescent="0.25">
      <c r="A68" s="589"/>
      <c r="B68" s="185" t="s">
        <v>248</v>
      </c>
      <c r="C68" s="177"/>
      <c r="D68" s="179"/>
      <c r="E68" s="177"/>
      <c r="F68" s="179"/>
      <c r="G68" s="177"/>
      <c r="H68" s="179"/>
      <c r="I68" s="177"/>
      <c r="J68" s="179"/>
      <c r="K68" s="177"/>
      <c r="L68" s="179"/>
      <c r="M68" s="177"/>
      <c r="N68" s="179"/>
      <c r="O68" s="177"/>
      <c r="P68" s="178"/>
      <c r="Q68" s="179"/>
      <c r="R68" s="177"/>
      <c r="S68" s="178"/>
      <c r="T68" s="179"/>
      <c r="U68" s="177"/>
      <c r="V68" s="178"/>
      <c r="W68" s="179"/>
      <c r="X68" s="177"/>
      <c r="Y68" s="178"/>
      <c r="Z68" s="179"/>
      <c r="AA68" s="177"/>
      <c r="AB68" s="178"/>
      <c r="AC68" s="179"/>
      <c r="AD68" s="177"/>
      <c r="AE68" s="178"/>
      <c r="AF68" s="179"/>
      <c r="AG68" s="83"/>
      <c r="AH68" s="83"/>
      <c r="AI68" s="83"/>
      <c r="AJ68" s="83"/>
      <c r="AK68" s="83"/>
      <c r="AL68" s="83"/>
      <c r="AM68" s="83"/>
      <c r="AN68" s="83"/>
      <c r="AO68" s="83"/>
      <c r="AP68" s="83"/>
      <c r="AQ68" s="83"/>
      <c r="AR68" s="83"/>
      <c r="AS68" s="83"/>
      <c r="AT68" s="83"/>
      <c r="AU68" s="83"/>
      <c r="AV68" s="83"/>
      <c r="AW68" s="83"/>
      <c r="AX68" s="83"/>
      <c r="AY68" s="83"/>
      <c r="AZ68" s="83"/>
      <c r="BA68" s="83"/>
      <c r="BB68" s="83"/>
      <c r="BC68" s="83"/>
      <c r="BD68" s="83"/>
      <c r="BE68" s="83"/>
      <c r="BF68" s="83"/>
      <c r="BG68" s="83"/>
      <c r="BH68" s="83"/>
      <c r="BI68" s="83"/>
      <c r="BJ68" s="83"/>
    </row>
    <row r="69" spans="1:62" s="1" customFormat="1" ht="17.25" thickBot="1" x14ac:dyDescent="0.3">
      <c r="A69" s="451"/>
      <c r="B69" s="176" t="s">
        <v>203</v>
      </c>
      <c r="C69" s="113"/>
      <c r="D69" s="180"/>
      <c r="E69" s="113"/>
      <c r="F69" s="180"/>
      <c r="G69" s="113"/>
      <c r="H69" s="180"/>
      <c r="I69" s="113"/>
      <c r="J69" s="180"/>
      <c r="K69" s="181"/>
      <c r="L69" s="182"/>
      <c r="M69" s="181"/>
      <c r="N69" s="182"/>
      <c r="O69" s="181"/>
      <c r="P69" s="114"/>
      <c r="Q69" s="180"/>
      <c r="R69" s="113"/>
      <c r="S69" s="114"/>
      <c r="T69" s="180"/>
      <c r="U69" s="113"/>
      <c r="V69" s="114"/>
      <c r="W69" s="180"/>
      <c r="X69" s="113"/>
      <c r="Y69" s="114"/>
      <c r="Z69" s="180"/>
      <c r="AA69" s="113"/>
      <c r="AB69" s="114"/>
      <c r="AC69" s="180"/>
      <c r="AD69" s="113"/>
      <c r="AE69" s="114"/>
      <c r="AF69" s="180"/>
      <c r="AG69" s="83"/>
      <c r="AH69" s="83"/>
      <c r="AI69" s="83"/>
      <c r="AJ69" s="83"/>
      <c r="AK69" s="83"/>
      <c r="AL69" s="83"/>
      <c r="AM69" s="83"/>
      <c r="AN69" s="83"/>
      <c r="AO69" s="83"/>
      <c r="AP69" s="83"/>
      <c r="AQ69" s="83"/>
      <c r="AR69" s="83"/>
      <c r="AS69" s="83"/>
      <c r="AT69" s="83"/>
      <c r="AU69" s="83"/>
      <c r="AV69" s="83"/>
      <c r="AW69" s="83"/>
      <c r="AX69" s="83"/>
      <c r="AY69" s="83"/>
      <c r="AZ69" s="83"/>
      <c r="BA69" s="83"/>
      <c r="BB69" s="83"/>
      <c r="BC69" s="83"/>
      <c r="BD69" s="83"/>
      <c r="BE69" s="83"/>
      <c r="BF69" s="83"/>
      <c r="BG69" s="83"/>
      <c r="BH69" s="83"/>
      <c r="BI69" s="83"/>
      <c r="BJ69" s="83"/>
    </row>
  </sheetData>
  <mergeCells count="54">
    <mergeCell ref="R21:T21"/>
    <mergeCell ref="A14:A16"/>
    <mergeCell ref="O46:AF46"/>
    <mergeCell ref="X47:Z47"/>
    <mergeCell ref="AA47:AC47"/>
    <mergeCell ref="AD47:AF47"/>
    <mergeCell ref="M47:N47"/>
    <mergeCell ref="K47:L47"/>
    <mergeCell ref="A46:A69"/>
    <mergeCell ref="B46:B48"/>
    <mergeCell ref="I47:J47"/>
    <mergeCell ref="G47:H47"/>
    <mergeCell ref="E47:F47"/>
    <mergeCell ref="C47:D47"/>
    <mergeCell ref="R47:T47"/>
    <mergeCell ref="U47:W47"/>
    <mergeCell ref="U21:W21"/>
    <mergeCell ref="A1:A4"/>
    <mergeCell ref="B1:AF4"/>
    <mergeCell ref="AC8:AD8"/>
    <mergeCell ref="AC9:AD9"/>
    <mergeCell ref="A8:A11"/>
    <mergeCell ref="AC10:AD10"/>
    <mergeCell ref="AC11:AD11"/>
    <mergeCell ref="M14:O14"/>
    <mergeCell ref="M15:O15"/>
    <mergeCell ref="M16:O16"/>
    <mergeCell ref="AD21:AF21"/>
    <mergeCell ref="K21:L21"/>
    <mergeCell ref="M21:N21"/>
    <mergeCell ref="O21:Q21"/>
    <mergeCell ref="AB8:AB11"/>
    <mergeCell ref="O47:Q47"/>
    <mergeCell ref="C46:N46"/>
    <mergeCell ref="K14:L16"/>
    <mergeCell ref="C20:N20"/>
    <mergeCell ref="O20:AF20"/>
    <mergeCell ref="A18:AF18"/>
    <mergeCell ref="A19:B19"/>
    <mergeCell ref="C19:AF19"/>
    <mergeCell ref="I21:J21"/>
    <mergeCell ref="A20:A44"/>
    <mergeCell ref="B20:B22"/>
    <mergeCell ref="E21:F21"/>
    <mergeCell ref="C21:D21"/>
    <mergeCell ref="G21:H21"/>
    <mergeCell ref="X21:Z21"/>
    <mergeCell ref="AA21:AC21"/>
    <mergeCell ref="B8:Z11"/>
    <mergeCell ref="AA8:AA11"/>
    <mergeCell ref="AE8:AF8"/>
    <mergeCell ref="AE9:AF9"/>
    <mergeCell ref="AE10:AF10"/>
    <mergeCell ref="AE11:AF11"/>
  </mergeCells>
  <phoneticPr fontId="35" type="noConversion"/>
  <pageMargins left="0.7" right="0.7" top="0.75" bottom="0.75" header="0.3" footer="0.3"/>
  <drawing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830941-7C79-43AC-A399-008D63D7E9EC}">
  <sheetPr>
    <tabColor theme="9"/>
  </sheetPr>
  <dimension ref="A1:CM15"/>
  <sheetViews>
    <sheetView topLeftCell="T4" zoomScale="70" zoomScaleNormal="70" workbookViewId="0">
      <selection activeCell="AL14" sqref="AL14"/>
    </sheetView>
  </sheetViews>
  <sheetFormatPr baseColWidth="10" defaultColWidth="11.42578125" defaultRowHeight="15" x14ac:dyDescent="0.25"/>
  <cols>
    <col min="1" max="1" width="11.140625" style="106" customWidth="1"/>
    <col min="2" max="2" width="16.28515625" style="106" customWidth="1"/>
    <col min="3" max="4" width="12" style="106" customWidth="1"/>
    <col min="5" max="5" width="16.28515625" style="106" customWidth="1"/>
    <col min="6" max="6" width="14" style="106" customWidth="1"/>
    <col min="7" max="7" width="13.7109375" style="106" customWidth="1"/>
    <col min="8" max="8" width="13.42578125" style="106" customWidth="1"/>
    <col min="9" max="9" width="13.7109375" style="107" customWidth="1"/>
    <col min="10" max="10" width="11.42578125" style="107" customWidth="1"/>
    <col min="11" max="11" width="11.42578125" style="107"/>
    <col min="12" max="12" width="10.140625" style="107" customWidth="1"/>
    <col min="13" max="13" width="10.140625" style="106" customWidth="1"/>
    <col min="14" max="14" width="12.85546875" style="106" customWidth="1"/>
    <col min="15" max="16" width="10.140625" style="106" customWidth="1"/>
    <col min="17" max="17" width="9.85546875" style="106" customWidth="1"/>
    <col min="18" max="19" width="10.140625" style="106" customWidth="1"/>
    <col min="20" max="20" width="32.7109375" style="106" customWidth="1"/>
    <col min="21" max="22" width="10.140625" style="106" customWidth="1"/>
    <col min="23" max="23" width="35.28515625" style="106" customWidth="1"/>
    <col min="24" max="25" width="10.28515625" style="106" customWidth="1"/>
    <col min="26" max="26" width="28.7109375" style="106" customWidth="1"/>
    <col min="27" max="28" width="10.28515625" style="106" customWidth="1"/>
    <col min="29" max="29" width="12.85546875" style="106" customWidth="1"/>
    <col min="30" max="31" width="10.28515625" style="106" customWidth="1"/>
    <col min="32" max="32" width="13.42578125" style="106" customWidth="1"/>
    <col min="33" max="34" width="10.28515625" style="106" customWidth="1"/>
    <col min="35" max="35" width="13.42578125" style="106" customWidth="1"/>
    <col min="36" max="37" width="10.28515625" style="106" customWidth="1"/>
    <col min="38" max="38" width="13.42578125" style="106" customWidth="1"/>
    <col min="39" max="40" width="10.28515625" style="106" customWidth="1"/>
    <col min="41" max="41" width="13.42578125" style="106" customWidth="1"/>
    <col min="42" max="43" width="10.28515625" style="106" customWidth="1"/>
    <col min="44" max="44" width="12" style="106" customWidth="1"/>
    <col min="45" max="46" width="10.28515625" style="106" customWidth="1"/>
    <col min="47" max="47" width="12.42578125" style="106" customWidth="1"/>
    <col min="48" max="48" width="14" style="106" customWidth="1"/>
    <col min="49" max="50" width="12" style="106" customWidth="1"/>
    <col min="51" max="91" width="11.42578125" style="110"/>
    <col min="92" max="16384" width="11.42578125" style="106"/>
  </cols>
  <sheetData>
    <row r="1" spans="1:91" s="85" customFormat="1" ht="25.5" customHeight="1" thickBot="1" x14ac:dyDescent="0.3">
      <c r="A1" s="410"/>
      <c r="B1" s="633"/>
      <c r="C1" s="638" t="s">
        <v>150</v>
      </c>
      <c r="D1" s="638"/>
      <c r="E1" s="638"/>
      <c r="F1" s="638"/>
      <c r="G1" s="638"/>
      <c r="H1" s="638"/>
      <c r="I1" s="638"/>
      <c r="J1" s="638"/>
      <c r="K1" s="638"/>
      <c r="L1" s="638"/>
      <c r="M1" s="638"/>
      <c r="N1" s="638"/>
      <c r="O1" s="638"/>
      <c r="P1" s="638"/>
      <c r="Q1" s="638"/>
      <c r="R1" s="638"/>
      <c r="S1" s="638"/>
      <c r="T1" s="638"/>
      <c r="U1" s="638"/>
      <c r="V1" s="638"/>
      <c r="W1" s="638"/>
      <c r="X1" s="638"/>
      <c r="Y1" s="638"/>
      <c r="Z1" s="638"/>
      <c r="AA1" s="638"/>
      <c r="AB1" s="638"/>
      <c r="AC1" s="638"/>
      <c r="AD1" s="638"/>
      <c r="AE1" s="638"/>
      <c r="AF1" s="638"/>
      <c r="AG1" s="638"/>
      <c r="AH1" s="638"/>
      <c r="AI1" s="638"/>
      <c r="AJ1" s="638"/>
      <c r="AK1" s="638"/>
      <c r="AL1" s="638"/>
      <c r="AM1" s="638"/>
      <c r="AN1" s="638"/>
      <c r="AO1" s="638"/>
      <c r="AP1" s="638"/>
      <c r="AQ1" s="638"/>
      <c r="AR1" s="638"/>
      <c r="AS1" s="638"/>
      <c r="AT1" s="638"/>
      <c r="AU1" s="638"/>
      <c r="AV1" s="387" t="s">
        <v>270</v>
      </c>
      <c r="AW1" s="388"/>
      <c r="AX1" s="389"/>
      <c r="AY1" s="144"/>
      <c r="AZ1" s="144"/>
      <c r="BA1" s="144"/>
      <c r="BB1" s="144"/>
      <c r="BC1" s="144"/>
      <c r="BD1" s="144"/>
      <c r="BE1" s="144"/>
      <c r="BF1" s="144"/>
      <c r="BG1" s="144"/>
      <c r="BH1" s="144"/>
      <c r="BI1" s="144"/>
      <c r="BJ1" s="144"/>
      <c r="BK1" s="144"/>
      <c r="BL1" s="144"/>
      <c r="BM1" s="144"/>
      <c r="BN1" s="144"/>
      <c r="BO1" s="144"/>
      <c r="BP1" s="144"/>
      <c r="BQ1" s="144"/>
      <c r="BR1" s="144"/>
      <c r="BS1" s="144"/>
      <c r="BT1" s="144"/>
      <c r="BU1" s="144"/>
      <c r="BV1" s="144"/>
      <c r="BW1" s="144"/>
      <c r="BX1" s="144"/>
      <c r="BY1" s="144"/>
      <c r="BZ1" s="144"/>
      <c r="CA1" s="102"/>
      <c r="CB1" s="102"/>
      <c r="CC1" s="102"/>
      <c r="CD1" s="102"/>
      <c r="CE1" s="102"/>
      <c r="CF1" s="102"/>
      <c r="CG1" s="102"/>
      <c r="CH1" s="102"/>
      <c r="CI1" s="102"/>
      <c r="CJ1" s="102"/>
      <c r="CK1" s="102"/>
      <c r="CL1" s="102"/>
      <c r="CM1" s="102"/>
    </row>
    <row r="2" spans="1:91" s="85" customFormat="1" ht="25.5" customHeight="1" thickBot="1" x14ac:dyDescent="0.3">
      <c r="A2" s="410"/>
      <c r="B2" s="633"/>
      <c r="C2" s="639" t="s">
        <v>151</v>
      </c>
      <c r="D2" s="639"/>
      <c r="E2" s="639"/>
      <c r="F2" s="639"/>
      <c r="G2" s="639"/>
      <c r="H2" s="639"/>
      <c r="I2" s="639"/>
      <c r="J2" s="639"/>
      <c r="K2" s="639"/>
      <c r="L2" s="639"/>
      <c r="M2" s="639"/>
      <c r="N2" s="639"/>
      <c r="O2" s="639"/>
      <c r="P2" s="639"/>
      <c r="Q2" s="639"/>
      <c r="R2" s="639"/>
      <c r="S2" s="639"/>
      <c r="T2" s="639"/>
      <c r="U2" s="639"/>
      <c r="V2" s="639"/>
      <c r="W2" s="639"/>
      <c r="X2" s="639"/>
      <c r="Y2" s="639"/>
      <c r="Z2" s="639"/>
      <c r="AA2" s="639"/>
      <c r="AB2" s="639"/>
      <c r="AC2" s="639"/>
      <c r="AD2" s="639"/>
      <c r="AE2" s="639"/>
      <c r="AF2" s="639"/>
      <c r="AG2" s="639"/>
      <c r="AH2" s="639"/>
      <c r="AI2" s="639"/>
      <c r="AJ2" s="639"/>
      <c r="AK2" s="639"/>
      <c r="AL2" s="639"/>
      <c r="AM2" s="639"/>
      <c r="AN2" s="639"/>
      <c r="AO2" s="639"/>
      <c r="AP2" s="639"/>
      <c r="AQ2" s="639"/>
      <c r="AR2" s="639"/>
      <c r="AS2" s="639"/>
      <c r="AT2" s="639"/>
      <c r="AU2" s="639"/>
      <c r="AV2" s="387" t="s">
        <v>271</v>
      </c>
      <c r="AW2" s="388"/>
      <c r="AX2" s="389"/>
      <c r="AY2" s="144"/>
      <c r="AZ2" s="144"/>
      <c r="BA2" s="144"/>
      <c r="BB2" s="144"/>
      <c r="BC2" s="144"/>
      <c r="BD2" s="144"/>
      <c r="BE2" s="144"/>
      <c r="BF2" s="144"/>
      <c r="BG2" s="144"/>
      <c r="BH2" s="144"/>
      <c r="BI2" s="144"/>
      <c r="BJ2" s="144"/>
      <c r="BK2" s="144"/>
      <c r="BL2" s="144"/>
      <c r="BM2" s="144"/>
      <c r="BN2" s="144"/>
      <c r="BO2" s="144"/>
      <c r="BP2" s="144"/>
      <c r="BQ2" s="144"/>
      <c r="BR2" s="144"/>
      <c r="BS2" s="144"/>
      <c r="BT2" s="144"/>
      <c r="BU2" s="144"/>
      <c r="BV2" s="144"/>
      <c r="BW2" s="144"/>
      <c r="BX2" s="144"/>
      <c r="BY2" s="144"/>
      <c r="BZ2" s="144"/>
      <c r="CA2" s="102"/>
      <c r="CB2" s="102"/>
      <c r="CC2" s="102"/>
      <c r="CD2" s="102"/>
      <c r="CE2" s="102"/>
      <c r="CF2" s="102"/>
      <c r="CG2" s="102"/>
      <c r="CH2" s="102"/>
      <c r="CI2" s="102"/>
      <c r="CJ2" s="102"/>
      <c r="CK2" s="102"/>
      <c r="CL2" s="102"/>
      <c r="CM2" s="102"/>
    </row>
    <row r="3" spans="1:91" s="85" customFormat="1" ht="25.5" customHeight="1" thickBot="1" x14ac:dyDescent="0.3">
      <c r="A3" s="410"/>
      <c r="B3" s="633"/>
      <c r="C3" s="639" t="s">
        <v>0</v>
      </c>
      <c r="D3" s="639"/>
      <c r="E3" s="639"/>
      <c r="F3" s="639"/>
      <c r="G3" s="639"/>
      <c r="H3" s="639"/>
      <c r="I3" s="639"/>
      <c r="J3" s="639"/>
      <c r="K3" s="639"/>
      <c r="L3" s="639"/>
      <c r="M3" s="639"/>
      <c r="N3" s="639"/>
      <c r="O3" s="639"/>
      <c r="P3" s="639"/>
      <c r="Q3" s="639"/>
      <c r="R3" s="639"/>
      <c r="S3" s="639"/>
      <c r="T3" s="639"/>
      <c r="U3" s="639"/>
      <c r="V3" s="639"/>
      <c r="W3" s="639"/>
      <c r="X3" s="639"/>
      <c r="Y3" s="639"/>
      <c r="Z3" s="639"/>
      <c r="AA3" s="639"/>
      <c r="AB3" s="639"/>
      <c r="AC3" s="639"/>
      <c r="AD3" s="639"/>
      <c r="AE3" s="639"/>
      <c r="AF3" s="639"/>
      <c r="AG3" s="639"/>
      <c r="AH3" s="639"/>
      <c r="AI3" s="639"/>
      <c r="AJ3" s="639"/>
      <c r="AK3" s="639"/>
      <c r="AL3" s="639"/>
      <c r="AM3" s="639"/>
      <c r="AN3" s="639"/>
      <c r="AO3" s="639"/>
      <c r="AP3" s="639"/>
      <c r="AQ3" s="639"/>
      <c r="AR3" s="639"/>
      <c r="AS3" s="639"/>
      <c r="AT3" s="639"/>
      <c r="AU3" s="639"/>
      <c r="AV3" s="387" t="s">
        <v>272</v>
      </c>
      <c r="AW3" s="388"/>
      <c r="AX3" s="389"/>
      <c r="AY3" s="144"/>
      <c r="AZ3" s="144"/>
      <c r="BA3" s="144"/>
      <c r="BB3" s="144"/>
      <c r="BC3" s="144"/>
      <c r="BD3" s="144"/>
      <c r="BE3" s="144"/>
      <c r="BF3" s="144"/>
      <c r="BG3" s="144"/>
      <c r="BH3" s="144"/>
      <c r="BI3" s="144"/>
      <c r="BJ3" s="144"/>
      <c r="BK3" s="144"/>
      <c r="BL3" s="144"/>
      <c r="BM3" s="144"/>
      <c r="BN3" s="144"/>
      <c r="BO3" s="144"/>
      <c r="BP3" s="144"/>
      <c r="BQ3" s="144"/>
      <c r="BR3" s="144"/>
      <c r="BS3" s="144"/>
      <c r="BT3" s="144"/>
      <c r="BU3" s="144"/>
      <c r="BV3" s="144"/>
      <c r="BW3" s="144"/>
      <c r="BX3" s="144"/>
      <c r="BY3" s="144"/>
      <c r="BZ3" s="144"/>
      <c r="CA3" s="102"/>
      <c r="CB3" s="102"/>
      <c r="CC3" s="102"/>
      <c r="CD3" s="102"/>
      <c r="CE3" s="102"/>
      <c r="CF3" s="102"/>
      <c r="CG3" s="102"/>
      <c r="CH3" s="102"/>
      <c r="CI3" s="102"/>
      <c r="CJ3" s="102"/>
      <c r="CK3" s="102"/>
      <c r="CL3" s="102"/>
      <c r="CM3" s="102"/>
    </row>
    <row r="4" spans="1:91" s="85" customFormat="1" ht="25.5" customHeight="1" thickBot="1" x14ac:dyDescent="0.3">
      <c r="A4" s="411"/>
      <c r="B4" s="634"/>
      <c r="C4" s="635" t="s">
        <v>250</v>
      </c>
      <c r="D4" s="636"/>
      <c r="E4" s="636"/>
      <c r="F4" s="636"/>
      <c r="G4" s="636"/>
      <c r="H4" s="636"/>
      <c r="I4" s="636"/>
      <c r="J4" s="636"/>
      <c r="K4" s="636"/>
      <c r="L4" s="636"/>
      <c r="M4" s="636"/>
      <c r="N4" s="636"/>
      <c r="O4" s="636"/>
      <c r="P4" s="636"/>
      <c r="Q4" s="636"/>
      <c r="R4" s="636"/>
      <c r="S4" s="636"/>
      <c r="T4" s="636"/>
      <c r="U4" s="636"/>
      <c r="V4" s="636"/>
      <c r="W4" s="636"/>
      <c r="X4" s="636"/>
      <c r="Y4" s="636"/>
      <c r="Z4" s="636"/>
      <c r="AA4" s="636"/>
      <c r="AB4" s="636"/>
      <c r="AC4" s="636"/>
      <c r="AD4" s="636"/>
      <c r="AE4" s="636"/>
      <c r="AF4" s="636"/>
      <c r="AG4" s="636"/>
      <c r="AH4" s="636"/>
      <c r="AI4" s="636"/>
      <c r="AJ4" s="636"/>
      <c r="AK4" s="636"/>
      <c r="AL4" s="636"/>
      <c r="AM4" s="636"/>
      <c r="AN4" s="636"/>
      <c r="AO4" s="636"/>
      <c r="AP4" s="636"/>
      <c r="AQ4" s="636"/>
      <c r="AR4" s="636"/>
      <c r="AS4" s="636"/>
      <c r="AT4" s="636"/>
      <c r="AU4" s="637"/>
      <c r="AV4" s="387" t="s">
        <v>277</v>
      </c>
      <c r="AW4" s="388"/>
      <c r="AX4" s="389"/>
      <c r="AY4" s="144"/>
      <c r="AZ4" s="144"/>
      <c r="BA4" s="144"/>
      <c r="BB4" s="144"/>
      <c r="BC4" s="144"/>
      <c r="BD4" s="144"/>
      <c r="BE4" s="144"/>
      <c r="BF4" s="144"/>
      <c r="BG4" s="144"/>
      <c r="BH4" s="144"/>
      <c r="BI4" s="144"/>
      <c r="BJ4" s="144"/>
      <c r="BK4" s="144"/>
      <c r="BL4" s="144"/>
      <c r="BM4" s="144"/>
      <c r="BN4" s="144"/>
      <c r="BO4" s="144"/>
      <c r="BP4" s="144"/>
      <c r="BQ4" s="144"/>
      <c r="BR4" s="144"/>
      <c r="BS4" s="144"/>
      <c r="BT4" s="144"/>
      <c r="BU4" s="144"/>
      <c r="BV4" s="144"/>
      <c r="BW4" s="144"/>
      <c r="BX4" s="144"/>
      <c r="BY4" s="144"/>
      <c r="BZ4" s="144"/>
      <c r="CA4" s="102"/>
      <c r="CB4" s="102"/>
      <c r="CC4" s="102"/>
      <c r="CD4" s="102"/>
      <c r="CE4" s="102"/>
      <c r="CF4" s="102"/>
      <c r="CG4" s="102"/>
      <c r="CH4" s="102"/>
      <c r="CI4" s="102"/>
      <c r="CJ4" s="102"/>
      <c r="CK4" s="102"/>
      <c r="CL4" s="102"/>
      <c r="CM4" s="102"/>
    </row>
    <row r="5" spans="1:91" s="85" customFormat="1" ht="11.45" customHeight="1" thickBot="1" x14ac:dyDescent="0.3">
      <c r="A5" s="86"/>
      <c r="B5" s="217"/>
      <c r="C5" s="105"/>
      <c r="D5" s="105"/>
      <c r="E5" s="105"/>
      <c r="F5" s="105"/>
      <c r="G5" s="105"/>
      <c r="H5" s="105"/>
      <c r="I5" s="105"/>
      <c r="J5" s="105"/>
      <c r="K5" s="105"/>
      <c r="L5" s="105"/>
      <c r="M5" s="105"/>
      <c r="N5" s="105"/>
      <c r="O5" s="105"/>
      <c r="P5" s="105"/>
      <c r="Q5" s="105"/>
      <c r="R5" s="105"/>
      <c r="S5" s="105"/>
      <c r="T5" s="105"/>
      <c r="U5" s="105"/>
      <c r="V5" s="105"/>
      <c r="W5" s="105"/>
      <c r="X5" s="105"/>
      <c r="Y5" s="105"/>
      <c r="Z5" s="105"/>
      <c r="AA5" s="105"/>
      <c r="AB5" s="105"/>
      <c r="AC5" s="105"/>
      <c r="AD5" s="105"/>
      <c r="AE5" s="105"/>
      <c r="AF5" s="105"/>
      <c r="AG5" s="105"/>
      <c r="AH5" s="105"/>
      <c r="AI5" s="105"/>
      <c r="AJ5" s="105"/>
      <c r="AK5" s="105"/>
      <c r="AL5" s="105"/>
      <c r="AM5" s="105"/>
      <c r="AN5" s="105"/>
      <c r="AO5" s="105"/>
      <c r="AP5" s="105"/>
      <c r="AQ5" s="105"/>
      <c r="AR5" s="105"/>
      <c r="AS5" s="105"/>
      <c r="AT5" s="105"/>
      <c r="AU5" s="105"/>
      <c r="AV5" s="88"/>
      <c r="AW5" s="88"/>
      <c r="AX5" s="88"/>
      <c r="AY5" s="144"/>
      <c r="AZ5" s="144"/>
      <c r="BA5" s="144"/>
      <c r="BB5" s="144"/>
      <c r="BC5" s="144"/>
      <c r="BD5" s="144"/>
      <c r="BE5" s="144"/>
      <c r="BF5" s="144"/>
      <c r="BG5" s="144"/>
      <c r="BH5" s="144"/>
      <c r="BI5" s="144"/>
      <c r="BJ5" s="144"/>
      <c r="BK5" s="144"/>
      <c r="BL5" s="144"/>
      <c r="BM5" s="144"/>
      <c r="BN5" s="144"/>
      <c r="BO5" s="144"/>
      <c r="BP5" s="144"/>
      <c r="BQ5" s="144"/>
      <c r="BR5" s="144"/>
      <c r="BS5" s="144"/>
      <c r="BT5" s="144"/>
      <c r="BU5" s="144"/>
      <c r="BV5" s="144"/>
      <c r="BW5" s="144"/>
      <c r="BX5" s="144"/>
      <c r="BY5" s="144"/>
      <c r="BZ5" s="144"/>
      <c r="CA5" s="102"/>
      <c r="CB5" s="102"/>
      <c r="CC5" s="102"/>
      <c r="CD5" s="102"/>
      <c r="CE5" s="102"/>
      <c r="CF5" s="102"/>
      <c r="CG5" s="102"/>
      <c r="CH5" s="102"/>
      <c r="CI5" s="102"/>
      <c r="CJ5" s="102"/>
      <c r="CK5" s="102"/>
      <c r="CL5" s="102"/>
      <c r="CM5" s="102"/>
    </row>
    <row r="6" spans="1:91" s="1" customFormat="1" ht="40.35" customHeight="1" thickBot="1" x14ac:dyDescent="0.3">
      <c r="A6" s="375" t="s">
        <v>154</v>
      </c>
      <c r="B6" s="377"/>
      <c r="C6" s="419" t="str">
        <f>+ACTIVIDAD_3!B6</f>
        <v>8219 - Fortalecimiento a la implementación, seguimiento y coordinación del Sistema Distrital de Cuidado en Bogotá D.C.</v>
      </c>
      <c r="D6" s="420"/>
      <c r="E6" s="420"/>
      <c r="F6" s="420"/>
      <c r="G6" s="420"/>
      <c r="H6" s="420"/>
      <c r="I6" s="420"/>
      <c r="J6" s="420"/>
      <c r="K6" s="421"/>
      <c r="M6" s="174"/>
      <c r="N6" s="205" t="s">
        <v>155</v>
      </c>
      <c r="O6" s="553">
        <v>2024110010309</v>
      </c>
      <c r="P6" s="612"/>
      <c r="Q6" s="554"/>
    </row>
    <row r="7" spans="1:91" s="102" customFormat="1" ht="10.15" customHeight="1" thickBot="1" x14ac:dyDescent="0.3">
      <c r="A7" s="111"/>
      <c r="B7" s="105"/>
      <c r="C7" s="105"/>
      <c r="D7" s="105"/>
      <c r="E7" s="105"/>
      <c r="F7" s="105"/>
      <c r="G7" s="105"/>
      <c r="H7" s="105"/>
      <c r="I7" s="105"/>
      <c r="J7" s="105"/>
      <c r="K7" s="105"/>
      <c r="L7" s="105"/>
      <c r="M7" s="112"/>
      <c r="N7" s="112"/>
      <c r="O7" s="112"/>
      <c r="AY7" s="144"/>
      <c r="AZ7" s="144"/>
      <c r="BA7" s="144"/>
      <c r="BB7" s="144"/>
      <c r="BC7" s="144"/>
      <c r="BD7" s="144"/>
      <c r="BE7" s="144"/>
      <c r="BF7" s="144"/>
      <c r="BG7" s="144"/>
      <c r="BH7" s="144"/>
      <c r="BI7" s="144"/>
      <c r="BJ7" s="144"/>
      <c r="BK7" s="144"/>
      <c r="BL7" s="144"/>
      <c r="BM7" s="144"/>
      <c r="BN7" s="144"/>
      <c r="BO7" s="144"/>
      <c r="BP7" s="144"/>
      <c r="BQ7" s="144"/>
      <c r="BR7" s="144"/>
      <c r="BS7" s="144"/>
      <c r="BT7" s="144"/>
      <c r="BU7" s="144"/>
      <c r="BV7" s="144"/>
      <c r="BW7" s="144"/>
      <c r="BX7" s="144"/>
      <c r="BY7" s="144"/>
      <c r="BZ7" s="144"/>
    </row>
    <row r="8" spans="1:91" s="85" customFormat="1" ht="21.75" customHeight="1" thickBot="1" x14ac:dyDescent="0.25">
      <c r="A8" s="555" t="s">
        <v>6</v>
      </c>
      <c r="B8" s="555"/>
      <c r="C8" s="148" t="s">
        <v>156</v>
      </c>
      <c r="D8" s="167"/>
      <c r="E8" s="148" t="s">
        <v>157</v>
      </c>
      <c r="F8" s="167"/>
      <c r="G8" s="148" t="s">
        <v>158</v>
      </c>
      <c r="H8" s="145"/>
      <c r="I8" s="170" t="s">
        <v>159</v>
      </c>
      <c r="J8" s="149"/>
      <c r="K8" s="171"/>
      <c r="L8" s="172"/>
      <c r="M8" s="152"/>
      <c r="N8" s="644" t="s">
        <v>8</v>
      </c>
      <c r="O8" s="645"/>
      <c r="P8" s="646"/>
      <c r="Q8" s="605" t="s">
        <v>160</v>
      </c>
      <c r="R8" s="605"/>
      <c r="S8" s="605"/>
      <c r="T8" s="640"/>
      <c r="U8" s="641"/>
      <c r="X8" s="102"/>
      <c r="Y8" s="102"/>
      <c r="Z8" s="102"/>
      <c r="AA8" s="102"/>
      <c r="AB8" s="102"/>
      <c r="AC8" s="102"/>
      <c r="AD8" s="102"/>
      <c r="AE8" s="102"/>
      <c r="AF8" s="102"/>
      <c r="AG8" s="102"/>
      <c r="AH8" s="102"/>
      <c r="AI8" s="102"/>
      <c r="AJ8" s="102"/>
      <c r="AK8" s="102"/>
      <c r="AL8" s="102"/>
      <c r="AM8" s="102"/>
      <c r="AN8" s="102"/>
      <c r="AO8" s="102"/>
      <c r="AP8" s="102"/>
      <c r="AQ8" s="102"/>
      <c r="AR8" s="102"/>
      <c r="AS8" s="102"/>
      <c r="AT8" s="102"/>
      <c r="AU8" s="102"/>
      <c r="AV8" s="102"/>
      <c r="AW8" s="102"/>
      <c r="AX8" s="102"/>
      <c r="AY8" s="144"/>
      <c r="AZ8" s="144"/>
      <c r="BA8" s="144"/>
      <c r="BB8" s="144"/>
      <c r="BC8" s="144"/>
      <c r="BD8" s="144"/>
      <c r="BE8" s="144"/>
      <c r="BF8" s="144"/>
      <c r="BG8" s="144"/>
      <c r="BH8" s="144"/>
      <c r="BI8" s="144"/>
      <c r="BJ8" s="144"/>
      <c r="BK8" s="144"/>
      <c r="BL8" s="144"/>
      <c r="BM8" s="144"/>
      <c r="BN8" s="144"/>
      <c r="BO8" s="144"/>
      <c r="BP8" s="144"/>
      <c r="BQ8" s="144"/>
      <c r="BR8" s="144"/>
      <c r="BS8" s="144"/>
      <c r="BT8" s="144"/>
      <c r="BU8" s="144"/>
      <c r="BV8" s="144"/>
      <c r="BW8" s="144"/>
      <c r="BX8" s="144"/>
      <c r="BY8" s="144"/>
      <c r="BZ8" s="144"/>
      <c r="CA8" s="102"/>
      <c r="CB8" s="102"/>
      <c r="CC8" s="102"/>
      <c r="CD8" s="102"/>
      <c r="CE8" s="102"/>
      <c r="CF8" s="102"/>
      <c r="CG8" s="102"/>
      <c r="CH8" s="102"/>
      <c r="CI8" s="102"/>
      <c r="CJ8" s="102"/>
      <c r="CK8" s="102"/>
      <c r="CL8" s="102"/>
      <c r="CM8" s="102"/>
    </row>
    <row r="9" spans="1:91" s="85" customFormat="1" ht="21.75" customHeight="1" thickBot="1" x14ac:dyDescent="0.25">
      <c r="A9" s="555"/>
      <c r="B9" s="555"/>
      <c r="C9" s="150" t="s">
        <v>161</v>
      </c>
      <c r="D9" s="151" t="s">
        <v>280</v>
      </c>
      <c r="E9" s="148" t="s">
        <v>162</v>
      </c>
      <c r="F9" s="145"/>
      <c r="G9" s="148" t="s">
        <v>163</v>
      </c>
      <c r="H9" s="151"/>
      <c r="I9" s="170" t="s">
        <v>164</v>
      </c>
      <c r="J9" s="149"/>
      <c r="K9" s="171"/>
      <c r="L9" s="172"/>
      <c r="M9" s="152"/>
      <c r="N9" s="647"/>
      <c r="O9" s="648"/>
      <c r="P9" s="649"/>
      <c r="Q9" s="605" t="s">
        <v>165</v>
      </c>
      <c r="R9" s="605"/>
      <c r="S9" s="605"/>
      <c r="T9" s="640"/>
      <c r="U9" s="641"/>
      <c r="X9" s="102"/>
      <c r="Y9" s="102"/>
      <c r="Z9" s="102"/>
      <c r="AA9" s="102"/>
      <c r="AB9" s="102"/>
      <c r="AC9" s="102"/>
      <c r="AD9" s="102"/>
      <c r="AE9" s="102"/>
      <c r="AF9" s="102"/>
      <c r="AG9" s="102"/>
      <c r="AH9" s="102"/>
      <c r="AI9" s="102"/>
      <c r="AJ9" s="102"/>
      <c r="AK9" s="102"/>
      <c r="AL9" s="102"/>
      <c r="AM9" s="102"/>
      <c r="AN9" s="102"/>
      <c r="AO9" s="102"/>
      <c r="AP9" s="102"/>
      <c r="AQ9" s="102"/>
      <c r="AR9" s="102"/>
      <c r="AS9" s="102"/>
      <c r="AT9" s="102"/>
      <c r="AU9" s="102"/>
      <c r="AV9" s="102"/>
      <c r="AW9" s="102"/>
      <c r="AX9" s="102"/>
      <c r="AY9" s="144"/>
      <c r="AZ9" s="144"/>
      <c r="BA9" s="144"/>
      <c r="BB9" s="144"/>
      <c r="BC9" s="144"/>
      <c r="BD9" s="144"/>
      <c r="BE9" s="144"/>
      <c r="BF9" s="144"/>
      <c r="BG9" s="144"/>
      <c r="BH9" s="144"/>
      <c r="BI9" s="144"/>
      <c r="BJ9" s="144"/>
      <c r="BK9" s="144"/>
      <c r="BL9" s="144"/>
      <c r="BM9" s="144"/>
      <c r="BN9" s="144"/>
      <c r="BO9" s="144"/>
      <c r="BP9" s="144"/>
      <c r="BQ9" s="144"/>
      <c r="BR9" s="144"/>
      <c r="BS9" s="144"/>
      <c r="BT9" s="144"/>
      <c r="BU9" s="144"/>
      <c r="BV9" s="144"/>
      <c r="BW9" s="144"/>
      <c r="BX9" s="144"/>
      <c r="BY9" s="144"/>
      <c r="BZ9" s="144"/>
      <c r="CA9" s="102"/>
      <c r="CB9" s="102"/>
      <c r="CC9" s="102"/>
      <c r="CD9" s="102"/>
      <c r="CE9" s="102"/>
      <c r="CF9" s="102"/>
      <c r="CG9" s="102"/>
      <c r="CH9" s="102"/>
      <c r="CI9" s="102"/>
      <c r="CJ9" s="102"/>
      <c r="CK9" s="102"/>
      <c r="CL9" s="102"/>
      <c r="CM9" s="102"/>
    </row>
    <row r="10" spans="1:91" s="85" customFormat="1" ht="21.75" customHeight="1" thickBot="1" x14ac:dyDescent="0.25">
      <c r="A10" s="555"/>
      <c r="B10" s="555"/>
      <c r="C10" s="148" t="s">
        <v>166</v>
      </c>
      <c r="D10" s="145"/>
      <c r="E10" s="148" t="s">
        <v>167</v>
      </c>
      <c r="F10" s="145"/>
      <c r="G10" s="148" t="s">
        <v>168</v>
      </c>
      <c r="H10" s="151"/>
      <c r="I10" s="170" t="s">
        <v>169</v>
      </c>
      <c r="J10" s="149"/>
      <c r="K10" s="171"/>
      <c r="L10" s="172"/>
      <c r="M10" s="152"/>
      <c r="N10" s="650"/>
      <c r="O10" s="651"/>
      <c r="P10" s="652"/>
      <c r="Q10" s="605" t="s">
        <v>170</v>
      </c>
      <c r="R10" s="605"/>
      <c r="S10" s="605"/>
      <c r="T10" s="642" t="s">
        <v>280</v>
      </c>
      <c r="U10" s="643"/>
      <c r="X10" s="102"/>
      <c r="Y10" s="102"/>
      <c r="Z10" s="102"/>
      <c r="AA10" s="102"/>
      <c r="AB10" s="102"/>
      <c r="AC10" s="102"/>
      <c r="AD10" s="102"/>
      <c r="AE10" s="102"/>
      <c r="AF10" s="102"/>
      <c r="AG10" s="102"/>
      <c r="AH10" s="102"/>
      <c r="AI10" s="102"/>
      <c r="AJ10" s="102"/>
      <c r="AK10" s="102"/>
      <c r="AL10" s="102"/>
      <c r="AM10" s="102"/>
      <c r="AN10" s="102"/>
      <c r="AO10" s="102"/>
      <c r="AP10" s="102"/>
      <c r="AQ10" s="102"/>
      <c r="AR10" s="102"/>
      <c r="AS10" s="102"/>
      <c r="AT10" s="102"/>
      <c r="AU10" s="102"/>
      <c r="AV10" s="102"/>
      <c r="AW10" s="102"/>
      <c r="AX10" s="102"/>
      <c r="AY10" s="144"/>
      <c r="AZ10" s="144"/>
      <c r="BA10" s="144"/>
      <c r="BB10" s="144"/>
      <c r="BC10" s="144"/>
      <c r="BD10" s="144"/>
      <c r="BE10" s="144"/>
      <c r="BF10" s="144"/>
      <c r="BG10" s="144"/>
      <c r="BH10" s="144"/>
      <c r="BI10" s="144"/>
      <c r="BJ10" s="144"/>
      <c r="BK10" s="144"/>
      <c r="BL10" s="144"/>
      <c r="BM10" s="144"/>
      <c r="BN10" s="144"/>
      <c r="BO10" s="144"/>
      <c r="BP10" s="144"/>
      <c r="BQ10" s="144"/>
      <c r="BR10" s="144"/>
      <c r="BS10" s="144"/>
      <c r="BT10" s="144"/>
      <c r="BU10" s="144"/>
      <c r="BV10" s="144"/>
      <c r="BW10" s="144"/>
      <c r="BX10" s="144"/>
      <c r="BY10" s="144"/>
      <c r="BZ10" s="144"/>
      <c r="CA10" s="102"/>
      <c r="CB10" s="102"/>
      <c r="CC10" s="102"/>
      <c r="CD10" s="102"/>
      <c r="CE10" s="102"/>
      <c r="CF10" s="102"/>
      <c r="CG10" s="102"/>
      <c r="CH10" s="102"/>
      <c r="CI10" s="102"/>
      <c r="CJ10" s="102"/>
      <c r="CK10" s="102"/>
      <c r="CL10" s="102"/>
      <c r="CM10" s="102"/>
    </row>
    <row r="11" spans="1:91" s="102" customFormat="1" ht="18" customHeight="1" thickBot="1" x14ac:dyDescent="0.3">
      <c r="I11" s="173"/>
      <c r="J11" s="173"/>
      <c r="K11" s="173"/>
      <c r="L11" s="173"/>
      <c r="AY11" s="144"/>
      <c r="AZ11" s="144"/>
      <c r="BA11" s="144"/>
      <c r="BB11" s="144"/>
      <c r="BC11" s="144"/>
      <c r="BD11" s="144"/>
      <c r="BE11" s="144"/>
      <c r="BF11" s="144"/>
      <c r="BG11" s="144"/>
      <c r="BH11" s="144"/>
      <c r="BI11" s="144"/>
      <c r="BJ11" s="144"/>
      <c r="BK11" s="144"/>
      <c r="BL11" s="144"/>
      <c r="BM11" s="144"/>
      <c r="BN11" s="144"/>
      <c r="BO11" s="144"/>
      <c r="BP11" s="144"/>
      <c r="BQ11" s="144"/>
      <c r="BR11" s="144"/>
      <c r="BS11" s="144"/>
      <c r="BT11" s="144"/>
      <c r="BU11" s="144"/>
      <c r="BV11" s="144"/>
      <c r="BW11" s="144"/>
      <c r="BX11" s="144"/>
      <c r="BY11" s="144"/>
      <c r="BZ11" s="144"/>
    </row>
    <row r="12" spans="1:91" ht="23.45" customHeight="1" x14ac:dyDescent="0.25">
      <c r="A12" s="615" t="s">
        <v>122</v>
      </c>
      <c r="B12" s="617" t="s">
        <v>124</v>
      </c>
      <c r="C12" s="619" t="s">
        <v>251</v>
      </c>
      <c r="D12" s="619" t="s">
        <v>128</v>
      </c>
      <c r="E12" s="619" t="s">
        <v>130</v>
      </c>
      <c r="F12" s="619" t="s">
        <v>132</v>
      </c>
      <c r="G12" s="617" t="s">
        <v>134</v>
      </c>
      <c r="H12" s="617" t="s">
        <v>136</v>
      </c>
      <c r="I12" s="621" t="s">
        <v>252</v>
      </c>
      <c r="J12" s="621" t="s">
        <v>253</v>
      </c>
      <c r="K12" s="631" t="s">
        <v>142</v>
      </c>
      <c r="L12" s="623" t="s">
        <v>156</v>
      </c>
      <c r="M12" s="624"/>
      <c r="N12" s="625"/>
      <c r="O12" s="626" t="s">
        <v>157</v>
      </c>
      <c r="P12" s="624"/>
      <c r="Q12" s="625"/>
      <c r="R12" s="626" t="s">
        <v>158</v>
      </c>
      <c r="S12" s="624"/>
      <c r="T12" s="625"/>
      <c r="U12" s="626" t="s">
        <v>159</v>
      </c>
      <c r="V12" s="624"/>
      <c r="W12" s="625"/>
      <c r="X12" s="626" t="s">
        <v>161</v>
      </c>
      <c r="Y12" s="624"/>
      <c r="Z12" s="625"/>
      <c r="AA12" s="626" t="s">
        <v>162</v>
      </c>
      <c r="AB12" s="624"/>
      <c r="AC12" s="625"/>
      <c r="AD12" s="626" t="s">
        <v>163</v>
      </c>
      <c r="AE12" s="624"/>
      <c r="AF12" s="625"/>
      <c r="AG12" s="626" t="s">
        <v>164</v>
      </c>
      <c r="AH12" s="624"/>
      <c r="AI12" s="625"/>
      <c r="AJ12" s="626" t="s">
        <v>166</v>
      </c>
      <c r="AK12" s="624"/>
      <c r="AL12" s="625"/>
      <c r="AM12" s="626" t="s">
        <v>167</v>
      </c>
      <c r="AN12" s="624"/>
      <c r="AO12" s="625"/>
      <c r="AP12" s="626" t="s">
        <v>168</v>
      </c>
      <c r="AQ12" s="624"/>
      <c r="AR12" s="625"/>
      <c r="AS12" s="626" t="s">
        <v>169</v>
      </c>
      <c r="AT12" s="624"/>
      <c r="AU12" s="625"/>
      <c r="AV12" s="629" t="s">
        <v>254</v>
      </c>
      <c r="AW12" s="613" t="s">
        <v>255</v>
      </c>
      <c r="AX12" s="627"/>
      <c r="AY12" s="628"/>
      <c r="AZ12" s="628"/>
      <c r="BA12" s="628"/>
      <c r="BB12" s="628"/>
      <c r="BC12" s="628"/>
      <c r="BD12" s="628"/>
      <c r="BE12" s="628"/>
      <c r="BF12" s="628"/>
      <c r="BG12" s="628"/>
    </row>
    <row r="13" spans="1:91" s="107" customFormat="1" ht="36.75" customHeight="1" thickBot="1" x14ac:dyDescent="0.3">
      <c r="A13" s="616"/>
      <c r="B13" s="618"/>
      <c r="C13" s="620"/>
      <c r="D13" s="620"/>
      <c r="E13" s="620"/>
      <c r="F13" s="620"/>
      <c r="G13" s="618"/>
      <c r="H13" s="618"/>
      <c r="I13" s="622"/>
      <c r="J13" s="622"/>
      <c r="K13" s="632"/>
      <c r="L13" s="153" t="s">
        <v>256</v>
      </c>
      <c r="M13" s="146" t="s">
        <v>257</v>
      </c>
      <c r="N13" s="146" t="s">
        <v>147</v>
      </c>
      <c r="O13" s="153" t="s">
        <v>256</v>
      </c>
      <c r="P13" s="146" t="s">
        <v>257</v>
      </c>
      <c r="Q13" s="146" t="s">
        <v>147</v>
      </c>
      <c r="R13" s="153" t="s">
        <v>256</v>
      </c>
      <c r="S13" s="146" t="s">
        <v>257</v>
      </c>
      <c r="T13" s="146" t="s">
        <v>147</v>
      </c>
      <c r="U13" s="153" t="s">
        <v>256</v>
      </c>
      <c r="V13" s="146" t="s">
        <v>257</v>
      </c>
      <c r="W13" s="146" t="s">
        <v>147</v>
      </c>
      <c r="X13" s="153" t="s">
        <v>256</v>
      </c>
      <c r="Y13" s="146" t="s">
        <v>257</v>
      </c>
      <c r="Z13" s="146" t="s">
        <v>147</v>
      </c>
      <c r="AA13" s="153" t="s">
        <v>256</v>
      </c>
      <c r="AB13" s="146" t="s">
        <v>257</v>
      </c>
      <c r="AC13" s="146" t="s">
        <v>147</v>
      </c>
      <c r="AD13" s="153" t="s">
        <v>256</v>
      </c>
      <c r="AE13" s="146" t="s">
        <v>257</v>
      </c>
      <c r="AF13" s="146" t="s">
        <v>147</v>
      </c>
      <c r="AG13" s="153" t="s">
        <v>256</v>
      </c>
      <c r="AH13" s="146" t="s">
        <v>257</v>
      </c>
      <c r="AI13" s="146" t="s">
        <v>147</v>
      </c>
      <c r="AJ13" s="153" t="s">
        <v>256</v>
      </c>
      <c r="AK13" s="146" t="s">
        <v>257</v>
      </c>
      <c r="AL13" s="146" t="s">
        <v>147</v>
      </c>
      <c r="AM13" s="153" t="s">
        <v>256</v>
      </c>
      <c r="AN13" s="146" t="s">
        <v>257</v>
      </c>
      <c r="AO13" s="146" t="s">
        <v>147</v>
      </c>
      <c r="AP13" s="153" t="s">
        <v>256</v>
      </c>
      <c r="AQ13" s="146" t="s">
        <v>257</v>
      </c>
      <c r="AR13" s="146" t="s">
        <v>147</v>
      </c>
      <c r="AS13" s="153" t="s">
        <v>256</v>
      </c>
      <c r="AT13" s="146" t="s">
        <v>257</v>
      </c>
      <c r="AU13" s="146" t="s">
        <v>147</v>
      </c>
      <c r="AV13" s="630"/>
      <c r="AW13" s="614"/>
      <c r="AX13" s="627"/>
      <c r="AY13" s="628"/>
      <c r="AZ13" s="628"/>
      <c r="BA13" s="628"/>
      <c r="BB13" s="628"/>
      <c r="BC13" s="628"/>
      <c r="BD13" s="628"/>
      <c r="BE13" s="628"/>
      <c r="BF13" s="628"/>
      <c r="BG13" s="628"/>
      <c r="BH13" s="109"/>
      <c r="BI13" s="109"/>
      <c r="BJ13" s="109"/>
      <c r="BK13" s="109"/>
      <c r="BL13" s="109"/>
      <c r="BM13" s="109"/>
      <c r="BN13" s="109"/>
      <c r="BO13" s="109"/>
      <c r="BP13" s="109"/>
      <c r="BQ13" s="109"/>
      <c r="BR13" s="109"/>
      <c r="BS13" s="109"/>
      <c r="BT13" s="109"/>
      <c r="BU13" s="109"/>
      <c r="BV13" s="109"/>
      <c r="BW13" s="109"/>
      <c r="BX13" s="109"/>
      <c r="BY13" s="109"/>
      <c r="BZ13" s="109"/>
      <c r="CA13" s="109"/>
      <c r="CB13" s="109"/>
      <c r="CC13" s="109"/>
      <c r="CD13" s="109"/>
      <c r="CE13" s="109"/>
      <c r="CF13" s="109"/>
      <c r="CG13" s="109"/>
      <c r="CH13" s="109"/>
      <c r="CI13" s="109"/>
      <c r="CJ13" s="109"/>
      <c r="CK13" s="109"/>
      <c r="CL13" s="109"/>
      <c r="CM13" s="109"/>
    </row>
    <row r="14" spans="1:91" s="323" customFormat="1" ht="318" customHeight="1" x14ac:dyDescent="0.25">
      <c r="A14" s="190" t="s">
        <v>369</v>
      </c>
      <c r="B14" s="191" t="s">
        <v>370</v>
      </c>
      <c r="C14" s="191" t="s">
        <v>371</v>
      </c>
      <c r="D14" s="192">
        <v>21</v>
      </c>
      <c r="E14" s="191" t="s">
        <v>372</v>
      </c>
      <c r="F14" s="191" t="s">
        <v>373</v>
      </c>
      <c r="G14" s="192" t="s">
        <v>374</v>
      </c>
      <c r="H14" s="192" t="s">
        <v>375</v>
      </c>
      <c r="I14" s="193">
        <v>11925</v>
      </c>
      <c r="J14" s="193">
        <v>25000</v>
      </c>
      <c r="K14" s="318">
        <v>3000</v>
      </c>
      <c r="L14" s="194">
        <v>0</v>
      </c>
      <c r="M14" s="195">
        <v>0</v>
      </c>
      <c r="N14" s="319" t="s">
        <v>376</v>
      </c>
      <c r="O14" s="196">
        <v>0</v>
      </c>
      <c r="P14" s="197">
        <v>0</v>
      </c>
      <c r="Q14" s="320" t="s">
        <v>376</v>
      </c>
      <c r="R14" s="196">
        <v>500</v>
      </c>
      <c r="S14" s="197">
        <v>0</v>
      </c>
      <c r="T14" s="324" t="s">
        <v>377</v>
      </c>
      <c r="U14" s="196">
        <v>0</v>
      </c>
      <c r="V14" s="197">
        <v>264</v>
      </c>
      <c r="W14" s="324" t="s">
        <v>410</v>
      </c>
      <c r="X14" s="196">
        <v>0</v>
      </c>
      <c r="Y14" s="197">
        <v>157</v>
      </c>
      <c r="Z14" s="324" t="s">
        <v>433</v>
      </c>
      <c r="AA14" s="196">
        <v>1000</v>
      </c>
      <c r="AB14" s="197"/>
      <c r="AC14" s="197"/>
      <c r="AD14" s="196">
        <v>0</v>
      </c>
      <c r="AE14" s="197"/>
      <c r="AF14" s="197"/>
      <c r="AG14" s="196">
        <v>0</v>
      </c>
      <c r="AH14" s="197"/>
      <c r="AI14" s="197"/>
      <c r="AJ14" s="196">
        <v>500</v>
      </c>
      <c r="AK14" s="197"/>
      <c r="AL14" s="197"/>
      <c r="AM14" s="196">
        <v>0</v>
      </c>
      <c r="AN14" s="197"/>
      <c r="AO14" s="197"/>
      <c r="AP14" s="196">
        <v>0</v>
      </c>
      <c r="AQ14" s="197"/>
      <c r="AR14" s="197"/>
      <c r="AS14" s="196">
        <v>1000</v>
      </c>
      <c r="AT14" s="197"/>
      <c r="AU14" s="197"/>
      <c r="AV14" s="108">
        <f t="shared" ref="AV14:AW14" si="0">+L14+O14+R14+U14+X14+AA14+AD14+AG14+AJ14+AM14+AP14+AS14</f>
        <v>3000</v>
      </c>
      <c r="AW14" s="108">
        <f t="shared" si="0"/>
        <v>421</v>
      </c>
      <c r="AX14" s="321" t="s">
        <v>378</v>
      </c>
      <c r="AY14" s="322"/>
      <c r="AZ14" s="322"/>
      <c r="BA14" s="322"/>
      <c r="BB14" s="322"/>
      <c r="BC14" s="322"/>
      <c r="BD14" s="322"/>
      <c r="BE14" s="322"/>
      <c r="BF14" s="322"/>
      <c r="BG14" s="322"/>
      <c r="BH14" s="322"/>
      <c r="BI14" s="322"/>
      <c r="BJ14" s="322"/>
      <c r="BK14" s="322"/>
      <c r="BL14" s="322"/>
      <c r="BM14" s="322"/>
      <c r="BN14" s="322"/>
      <c r="BO14" s="322"/>
      <c r="BP14" s="322"/>
      <c r="BQ14" s="322"/>
      <c r="BR14" s="322"/>
      <c r="BS14" s="322"/>
      <c r="BT14" s="322"/>
      <c r="BU14" s="322"/>
      <c r="BV14" s="322"/>
      <c r="BW14" s="322"/>
      <c r="BX14" s="322"/>
      <c r="BY14" s="322"/>
      <c r="BZ14" s="322"/>
      <c r="CA14" s="322"/>
      <c r="CB14" s="322"/>
      <c r="CC14" s="322"/>
      <c r="CD14" s="322"/>
      <c r="CE14" s="322"/>
      <c r="CF14" s="322"/>
      <c r="CG14" s="322"/>
      <c r="CH14" s="322"/>
      <c r="CI14" s="322"/>
      <c r="CJ14" s="322"/>
      <c r="CK14" s="322"/>
      <c r="CL14" s="322"/>
      <c r="CM14" s="322"/>
    </row>
    <row r="15" spans="1:91" ht="46.15" customHeight="1" x14ac:dyDescent="0.25">
      <c r="A15" s="190"/>
      <c r="B15" s="191"/>
      <c r="C15" s="191"/>
      <c r="D15" s="192"/>
      <c r="E15" s="191"/>
      <c r="F15" s="204"/>
      <c r="G15" s="192"/>
      <c r="H15" s="192"/>
      <c r="I15" s="193"/>
      <c r="J15" s="193"/>
      <c r="K15" s="198"/>
      <c r="L15" s="194"/>
      <c r="M15" s="195"/>
      <c r="N15" s="195"/>
      <c r="O15" s="196"/>
      <c r="P15" s="197"/>
      <c r="Q15" s="216"/>
      <c r="R15" s="196"/>
      <c r="S15" s="197"/>
      <c r="T15" s="197"/>
      <c r="U15" s="196"/>
      <c r="V15" s="197"/>
      <c r="W15" s="197"/>
      <c r="X15" s="196"/>
      <c r="Y15" s="197"/>
      <c r="Z15" s="197"/>
      <c r="AA15" s="196"/>
      <c r="AB15" s="197"/>
      <c r="AC15" s="197"/>
      <c r="AD15" s="196"/>
      <c r="AE15" s="197"/>
      <c r="AF15" s="197"/>
      <c r="AG15" s="196"/>
      <c r="AH15" s="197"/>
      <c r="AI15" s="197"/>
      <c r="AJ15" s="196"/>
      <c r="AK15" s="197"/>
      <c r="AL15" s="197"/>
      <c r="AM15" s="196"/>
      <c r="AN15" s="197"/>
      <c r="AO15" s="197"/>
      <c r="AP15" s="196"/>
      <c r="AQ15" s="197"/>
      <c r="AR15" s="197"/>
      <c r="AS15" s="196"/>
      <c r="AT15" s="197"/>
      <c r="AU15" s="197"/>
      <c r="AV15" s="108"/>
      <c r="AW15" s="147"/>
      <c r="AX15" s="218"/>
    </row>
  </sheetData>
  <mergeCells count="55">
    <mergeCell ref="A1:B4"/>
    <mergeCell ref="C4:AU4"/>
    <mergeCell ref="A8:B10"/>
    <mergeCell ref="AV1:AX1"/>
    <mergeCell ref="AV2:AX2"/>
    <mergeCell ref="AV3:AX3"/>
    <mergeCell ref="AV4:AX4"/>
    <mergeCell ref="C1:AU1"/>
    <mergeCell ref="C2:AU2"/>
    <mergeCell ref="C3:AU3"/>
    <mergeCell ref="T8:U8"/>
    <mergeCell ref="T9:U9"/>
    <mergeCell ref="T10:U10"/>
    <mergeCell ref="N8:P10"/>
    <mergeCell ref="Q8:S8"/>
    <mergeCell ref="Q9:S9"/>
    <mergeCell ref="R12:T12"/>
    <mergeCell ref="U12:W12"/>
    <mergeCell ref="G12:G13"/>
    <mergeCell ref="K12:K13"/>
    <mergeCell ref="AA12:AC12"/>
    <mergeCell ref="BG12:BG13"/>
    <mergeCell ref="BA12:BA13"/>
    <mergeCell ref="BB12:BB13"/>
    <mergeCell ref="BC12:BC13"/>
    <mergeCell ref="BD12:BD13"/>
    <mergeCell ref="BE12:BE13"/>
    <mergeCell ref="BF12:BF13"/>
    <mergeCell ref="AX12:AX13"/>
    <mergeCell ref="AY12:AY13"/>
    <mergeCell ref="AZ12:AZ13"/>
    <mergeCell ref="X12:Z12"/>
    <mergeCell ref="AJ12:AL12"/>
    <mergeCell ref="AM12:AO12"/>
    <mergeCell ref="AV12:AV13"/>
    <mergeCell ref="AS12:AU12"/>
    <mergeCell ref="AP12:AR12"/>
    <mergeCell ref="AD12:AF12"/>
    <mergeCell ref="AG12:AI12"/>
    <mergeCell ref="A6:B6"/>
    <mergeCell ref="C6:K6"/>
    <mergeCell ref="O6:Q6"/>
    <mergeCell ref="Q10:S10"/>
    <mergeCell ref="AW12:AW13"/>
    <mergeCell ref="A12:A13"/>
    <mergeCell ref="B12:B13"/>
    <mergeCell ref="C12:C13"/>
    <mergeCell ref="D12:D13"/>
    <mergeCell ref="E12:E13"/>
    <mergeCell ref="F12:F13"/>
    <mergeCell ref="H12:H13"/>
    <mergeCell ref="I12:I13"/>
    <mergeCell ref="J12:J13"/>
    <mergeCell ref="L12:N12"/>
    <mergeCell ref="O12:Q12"/>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E65B1D9F812CE45931D09A2537FF48A" ma:contentTypeVersion="12" ma:contentTypeDescription="Crear nuevo documento." ma:contentTypeScope="" ma:versionID="0ef342e50dfb639fe7d23bc46650ba41">
  <xsd:schema xmlns:xsd="http://www.w3.org/2001/XMLSchema" xmlns:xs="http://www.w3.org/2001/XMLSchema" xmlns:p="http://schemas.microsoft.com/office/2006/metadata/properties" xmlns:ns2="8a310132-39d2-45f9-a9e7-d4e20b014621" xmlns:ns3="e4214a98-8106-43c1-876b-0a623317a76f" targetNamespace="http://schemas.microsoft.com/office/2006/metadata/properties" ma:root="true" ma:fieldsID="adb45f20e0ddd7f3700daa3d2da5c7a1" ns2:_="" ns3:_="">
    <xsd:import namespace="8a310132-39d2-45f9-a9e7-d4e20b014621"/>
    <xsd:import namespace="e4214a98-8106-43c1-876b-0a623317a76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310132-39d2-45f9-a9e7-d4e20b0146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0502971d-3a7e-42d3-b9b5-ba916876657b"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4214a98-8106-43c1-876b-0a623317a76f"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26bc2be8-16b1-4121-90bf-3e2dd5a0fe15}" ma:internalName="TaxCatchAll" ma:showField="CatchAllData" ma:web="e4214a98-8106-43c1-876b-0a623317a76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e4214a98-8106-43c1-876b-0a623317a76f" xsi:nil="true"/>
    <lcf76f155ced4ddcb4097134ff3c332f xmlns="8a310132-39d2-45f9-a9e7-d4e20b014621">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797A979E-A860-4BE8-BEFC-A7EE359464B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a310132-39d2-45f9-a9e7-d4e20b014621"/>
    <ds:schemaRef ds:uri="e4214a98-8106-43c1-876b-0a623317a76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8CB741A-7D85-4CE2-B139-98A37B65EAC8}">
  <ds:schemaRefs>
    <ds:schemaRef ds:uri="http://schemas.microsoft.com/sharepoint/v3/contenttype/forms"/>
  </ds:schemaRefs>
</ds:datastoreItem>
</file>

<file path=customXml/itemProps3.xml><?xml version="1.0" encoding="utf-8"?>
<ds:datastoreItem xmlns:ds="http://schemas.openxmlformats.org/officeDocument/2006/customXml" ds:itemID="{424D544D-E8DA-422F-9D4F-04A0A303E7CE}">
  <ds:schemaRefs>
    <ds:schemaRef ds:uri="http://schemas.microsoft.com/office/2006/metadata/properties"/>
    <ds:schemaRef ds:uri="http://schemas.microsoft.com/office/infopath/2007/PartnerControls"/>
    <ds:schemaRef ds:uri="e4214a98-8106-43c1-876b-0a623317a76f"/>
    <ds:schemaRef ds:uri="8a310132-39d2-45f9-a9e7-d4e20b01462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Instructivo</vt:lpstr>
      <vt:lpstr>ACTIVIDAD_1</vt:lpstr>
      <vt:lpstr>ACTIVIDAD_2</vt:lpstr>
      <vt:lpstr>ACTIVIDAD_3</vt:lpstr>
      <vt:lpstr>META_PDD 105</vt:lpstr>
      <vt:lpstr>META_PDD 432</vt:lpstr>
      <vt:lpstr>PRODUCTO_MGA</vt:lpstr>
      <vt:lpstr>TERRITORIALIZACIÓN</vt:lpstr>
      <vt:lpstr>PMR</vt:lpstr>
      <vt:lpstr>CONTROL DE CAMBIOS</vt:lpstr>
      <vt:lpstr>ACTIVIDAD_1!Área_de_impresión</vt:lpstr>
      <vt:lpstr>ACTIVIDAD_2!Área_de_impresión</vt:lpstr>
      <vt:lpstr>ACTIVIDAD_3!Área_de_impresión</vt:lpstr>
      <vt:lpstr>'META_PDD 105'!Área_de_impresión</vt:lpstr>
      <vt:lpstr>'META_PDD 432'!Área_de_impresión</vt:lpstr>
      <vt:lpstr>PRODUCTO_MGA!Área_de_impresión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Cecilia Guerrero Morales</dc:creator>
  <cp:keywords/>
  <dc:description/>
  <cp:lastModifiedBy>Yuly Emperatriz Sanchez Cancelado</cp:lastModifiedBy>
  <cp:revision/>
  <dcterms:created xsi:type="dcterms:W3CDTF">2016-04-29T15:11:54Z</dcterms:created>
  <dcterms:modified xsi:type="dcterms:W3CDTF">2025-06-10T14:04:59Z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0x010100EE65B1D9F812CE45931D09A2537FF48A</vt:lpwstr>
  </property>
  <property fmtid="{D5CDD505-2E9C-101B-9397-08002B2CF9AE}" pid="3" name="MediaServiceImageTags">
    <vt:lpwstr/>
  </property>
</Properties>
</file>