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lilih\OneDrive\Documentos\Mujer\Seguimiento\2025\Mayo\"/>
    </mc:Choice>
  </mc:AlternateContent>
  <xr:revisionPtr revIDLastSave="0" documentId="8_{DF8A8D41-C7C9-42D5-83C6-DF9C6D9D865C}" xr6:coauthVersionLast="47" xr6:coauthVersionMax="47" xr10:uidLastSave="{00000000-0000-0000-0000-000000000000}"/>
  <bookViews>
    <workbookView xWindow="-120" yWindow="-120" windowWidth="29040" windowHeight="15720" tabRatio="734" firstSheet="3" activeTab="13"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ACTIVIDAD_4" sheetId="57" r:id="rId9"/>
    <sheet name="META_PDD" sheetId="38" r:id="rId10"/>
    <sheet name="Hoja de vida_Actividad 3" sheetId="59" state="hidden" r:id="rId11"/>
    <sheet name="Hoja de vida_Actividad 4" sheetId="60" state="hidden" r:id="rId12"/>
    <sheet name="Hoja de vida_MetaPDD" sheetId="54" state="hidden" r:id="rId13"/>
    <sheet name="PRODUCTO_MGA" sheetId="47" r:id="rId14"/>
    <sheet name="CONTROL DE CAMBIOS" sheetId="40" r:id="rId15"/>
    <sheet name="Listas" sheetId="43" state="hidden" r:id="rId16"/>
    <sheet name="HV_BaseGeografica" sheetId="7" state="hidden" r:id="rId17"/>
    <sheet name="HV_InstrumentosCaptura" sheetId="8" state="hidden" r:id="rId18"/>
    <sheet name="HV_SistemaInformacion" sheetId="9" state="hidden" r:id="rId19"/>
    <sheet name="HV_Predio360" sheetId="10" state="hidden" r:id="rId20"/>
    <sheet name="HV_PED" sheetId="11" state="hidden" r:id="rId21"/>
    <sheet name="HV_SPI_Producto1" sheetId="12" state="hidden" r:id="rId22"/>
    <sheet name="HV_SPI_Producto2" sheetId="13" state="hidden" r:id="rId23"/>
    <sheet name="HV_SPI_Producto3" sheetId="14" state="hidden" r:id="rId24"/>
    <sheet name="HV_SPI_Producto4" sheetId="15" state="hidden" r:id="rId25"/>
    <sheet name="HV_SPI_Producto5" sheetId="16" state="hidden" r:id="rId26"/>
    <sheet name="HV_SPI_Producto6" sheetId="17" state="hidden" r:id="rId27"/>
    <sheet name="HV_SPI_Gestión" sheetId="18" state="hidden" r:id="rId28"/>
    <sheet name="Hoja3" sheetId="19" state="hidden" r:id="rId29"/>
  </sheets>
  <definedNames>
    <definedName name="_xlnm.Print_Area" localSheetId="3">ACTIVIDAD_1!$A$1:$O$118</definedName>
    <definedName name="_xlnm.Print_Area" localSheetId="6">ACTIVIDAD_2!$A$1:$O$126</definedName>
    <definedName name="_xlnm.Print_Area" localSheetId="7">ACTIVIDAD_3!$A$1:$O$120</definedName>
    <definedName name="_xlnm.Print_Area" localSheetId="8">ACTIVIDAD_4!$A$1:$O$117</definedName>
    <definedName name="_xlnm.Print_Area" localSheetId="9">META_PDD!$A$1:$N$72</definedName>
    <definedName name="_xlnm.Print_Area" localSheetId="13">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H69" i="55" l="1"/>
  <c r="G69" i="55"/>
  <c r="F69" i="55"/>
  <c r="F25" i="56"/>
  <c r="E24" i="57"/>
  <c r="E25" i="57"/>
  <c r="E24" i="56"/>
  <c r="E25" i="56"/>
  <c r="E24" i="55"/>
  <c r="E25" i="55"/>
  <c r="E24" i="20"/>
  <c r="B34" i="20"/>
  <c r="N28" i="20"/>
  <c r="N29" i="20"/>
  <c r="N25" i="57"/>
  <c r="N26" i="57"/>
  <c r="N27" i="57"/>
  <c r="N28" i="57"/>
  <c r="N29" i="57"/>
  <c r="O29" i="57"/>
  <c r="N25" i="56"/>
  <c r="N26" i="56"/>
  <c r="N27" i="56"/>
  <c r="N28" i="56"/>
  <c r="N29" i="56"/>
  <c r="N25" i="55"/>
  <c r="N26" i="55"/>
  <c r="N27" i="55"/>
  <c r="N28" i="55"/>
  <c r="N29" i="55"/>
  <c r="O29" i="55"/>
  <c r="N25" i="20"/>
  <c r="N26" i="20"/>
  <c r="N27" i="20"/>
  <c r="O29" i="20"/>
  <c r="O29" i="56"/>
  <c r="B69" i="55"/>
  <c r="C69" i="55"/>
  <c r="E10" i="54"/>
  <c r="M69" i="55"/>
  <c r="L69" i="55"/>
  <c r="K69" i="55"/>
  <c r="J69" i="55"/>
  <c r="I69" i="55"/>
  <c r="E69" i="55"/>
  <c r="D69" i="55"/>
  <c r="E10" i="60"/>
  <c r="E11" i="60"/>
  <c r="E11" i="58"/>
  <c r="E10" i="51"/>
  <c r="E11" i="59"/>
  <c r="E10" i="59"/>
  <c r="E10" i="58"/>
  <c r="K123" i="55"/>
  <c r="J123" i="55"/>
  <c r="D16" i="58"/>
  <c r="G115" i="57"/>
  <c r="F115" i="57"/>
  <c r="E115" i="57"/>
  <c r="D115" i="57"/>
  <c r="C115" i="57"/>
  <c r="B115" i="57"/>
  <c r="B34" i="57"/>
  <c r="N24" i="57"/>
  <c r="O25" i="57"/>
  <c r="M118" i="56"/>
  <c r="L118" i="56"/>
  <c r="K118" i="56"/>
  <c r="J118" i="56"/>
  <c r="I118" i="56"/>
  <c r="H118" i="56"/>
  <c r="G118" i="56"/>
  <c r="F118" i="56"/>
  <c r="E118" i="56"/>
  <c r="D118" i="56"/>
  <c r="C118" i="56"/>
  <c r="B118" i="56"/>
  <c r="B34" i="56"/>
  <c r="N24" i="56"/>
  <c r="O25" i="56"/>
  <c r="I123" i="55"/>
  <c r="H123" i="55"/>
  <c r="G123" i="55"/>
  <c r="F123" i="55"/>
  <c r="E123" i="55"/>
  <c r="D123" i="55"/>
  <c r="C123" i="55"/>
  <c r="B123" i="55"/>
  <c r="B34" i="55"/>
  <c r="N24" i="55"/>
  <c r="O25" i="55"/>
  <c r="E11" i="54"/>
  <c r="D16" i="51"/>
  <c r="E11" i="51"/>
  <c r="N24" i="20"/>
  <c r="O25" i="20"/>
  <c r="C51" i="38"/>
  <c r="C49" i="38"/>
  <c r="C47" i="38"/>
  <c r="C45" i="38"/>
  <c r="C43" i="38"/>
  <c r="C41" i="38"/>
  <c r="C39"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1" shapeId="0" xr:uid="{B719BCD0-C89D-403B-9CEB-9DA70936B4A6}">
      <text>
        <r>
          <rPr>
            <b/>
            <sz val="9"/>
            <color indexed="81"/>
            <rFont val="Tahoma"/>
            <charset val="1"/>
          </rPr>
          <t>Liliana Andrea Hernandez:</t>
        </r>
        <r>
          <rPr>
            <sz val="9"/>
            <color indexed="81"/>
            <rFont val="Tahoma"/>
            <charset val="1"/>
          </rPr>
          <t xml:space="preserve">
LA tarea hace referencia a la PPASP y la descripción hace referencia a la PPMyEG</t>
        </r>
      </text>
    </comment>
    <comment ref="C80" authorId="1" shapeId="0" xr:uid="{A342BAE7-36F5-4EB8-9FCD-BE5217FCE3FD}">
      <text>
        <r>
          <rPr>
            <b/>
            <sz val="9"/>
            <color indexed="81"/>
            <rFont val="Tahoma"/>
            <charset val="1"/>
          </rPr>
          <t>Liliana Andrea Hernandez:</t>
        </r>
        <r>
          <rPr>
            <sz val="9"/>
            <color indexed="81"/>
            <rFont val="Tahoma"/>
            <charset val="1"/>
          </rPr>
          <t xml:space="preserve">
Diligenciar el campo</t>
        </r>
      </text>
    </comment>
    <comment ref="K80" authorId="1" shapeId="0" xr:uid="{69461FB1-9E8B-409B-8CF7-E33F8BA91DAE}">
      <text>
        <r>
          <rPr>
            <b/>
            <sz val="9"/>
            <color indexed="81"/>
            <rFont val="Tahoma"/>
            <charset val="1"/>
          </rPr>
          <t>Liliana Andrea Hernandez:</t>
        </r>
        <r>
          <rPr>
            <sz val="9"/>
            <color indexed="81"/>
            <rFont val="Tahoma"/>
            <charset val="1"/>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AE68838F-626E-475D-9DBF-5D9B462A4B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<sst xmlns="http://schemas.openxmlformats.org/spreadsheetml/2006/main" count="3556" uniqueCount="782">
  <si>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</si>
  <si>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</si>
  <si>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</si>
  <si>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</si>
  <si>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</si>
  <si>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</si>
  <si>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</si>
  <si>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</si>
  <si>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</si>
  <si>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</si>
  <si>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</si>
  <si>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</si>
  <si>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</si>
  <si>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</si>
  <si>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</si>
  <si>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</si>
  <si>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</si>
  <si>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</si>
  <si>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</si>
  <si>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</si>
  <si>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</si>
  <si>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</si>
  <si>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</si>
  <si>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</si>
  <si>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</si>
  <si>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</si>
  <si>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</si>
  <si>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</si>
  <si>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</si>
  <si>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</si>
  <si>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</si>
  <si>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</si>
  <si>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</si>
  <si>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</si>
  <si>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</si>
  <si>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</si>
  <si>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</si>
  <si>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</si>
  <si>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</si>
  <si>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</si>
  <si>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</si>
  <si>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</si>
  <si>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</si>
  <si>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</si>
  <si>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</si>
  <si>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</si>
  <si>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</si>
  <si>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</si>
  <si>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</si>
  <si>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</si>
  <si>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</si>
  <si>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</si>
  <si>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</si>
  <si>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</si>
  <si>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</si>
  <si>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</si>
  <si>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</si>
  <si>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</si>
  <si>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</si>
  <si>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</si>
  <si>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</si>
  <si>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</si>
  <si>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</si>
  <si>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</si>
  <si>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</si>
  <si>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</si>
  <si>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</si>
  <si>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</si>
  <si>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</si>
  <si>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</si>
  <si>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</si>
  <si>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</si>
  <si>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</si>
  <si>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</si>
  <si>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</si>
  <si>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</si>
  <si>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</si>
  <si>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</si>
  <si>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</si>
  <si>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</si>
  <si>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</si>
  <si>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</si>
  <si>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</si>
  <si>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</si>
  <si>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</si>
  <si>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</si>
  <si>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</si>
  <si>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</si>
  <si>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</si>
  <si>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</si>
  <si>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</si>
  <si>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</si>
  <si>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</si>
  <si>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</si>
  <si>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</si>
  <si>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</si>
  <si>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</si>
  <si>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</si>
  <si>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</si>
  <si>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</si>
  <si>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</si>
  <si>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</si>
  <si>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</si>
  <si>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</si>
  <si>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</si>
  <si>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</si>
  <si>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</si>
  <si>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</si>
  <si>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</si>
  <si>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</si>
  <si>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</si>
  <si>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</si>
  <si>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</si>
  <si>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</si>
  <si>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</si>
  <si>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</si>
  <si>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</si>
  <si>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</si>
  <si>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</si>
  <si>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</si>
  <si>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</si>
  <si>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</si>
  <si>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</si>
  <si>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</si>
  <si>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</si>
  <si>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</si>
  <si>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</si>
  <si>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</si>
  <si>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</si>
  <si>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</si>
  <si>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</si>
  <si>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</si>
  <si>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</si>
  <si>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</si>
  <si>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</si>
  <si>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</si>
  <si>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</si>
  <si>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</si>
  <si>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</si>
  <si>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</si>
  <si>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</si>
  <si>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</si>
  <si>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</si>
  <si>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</si>
  <si>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</si>
  <si>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</si>
  <si>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</si>
  <si>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</si>
  <si>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</si>
  <si>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</si>
  <si>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</si>
  <si>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</si>
  <si>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</si>
  <si>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</si>
  <si>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</si>
  <si>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</si>
  <si>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</si>
  <si>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</si>
  <si>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</si>
  <si>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</si>
  <si>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</si>
  <si>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</si>
  <si>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</si>
  <si>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</si>
  <si>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</si>
  <si>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</si>
  <si>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</si>
  <si>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</si>
  <si>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</si>
  <si>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</si>
  <si>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</si>
  <si>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</si>
  <si>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</si>
  <si>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</si>
  <si>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</si>
  <si>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</si>
  <si>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</si>
  <si>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</si>
  <si>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</si>
  <si>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</si>
  <si>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</si>
  <si>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</si>
  <si>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</si>
  <si>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</si>
  <si>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</si>
  <si>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</si>
  <si>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</si>
  <si>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</si>
  <si>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</si>
  <si>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</si>
  <si>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</si>
  <si>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</si>
  <si>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</si>
  <si>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</si>
  <si>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</si>
  <si>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</si>
  <si>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</si>
  <si>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</si>
  <si>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x</t>
  </si>
  <si>
    <t>Junio</t>
  </si>
  <si>
    <t>Julio</t>
  </si>
  <si>
    <t>Agosto</t>
  </si>
  <si>
    <t>ACTUALIZACION</t>
  </si>
  <si>
    <t>Septiembre</t>
  </si>
  <si>
    <t>Octubre</t>
  </si>
  <si>
    <t>Noviembre</t>
  </si>
  <si>
    <t>Diciembre</t>
  </si>
  <si>
    <t>SEGUIMIENTO</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</si>
  <si>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</si>
  <si>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</si>
  <si>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</si>
  <si>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</si>
  <si>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</si>
  <si>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</si>
  <si>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</si>
  <si>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</si>
  <si>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</si>
  <si>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</si>
  <si>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</si>
  <si>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</si>
  <si>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</si>
  <si>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</si>
  <si>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</si>
  <si>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</si>
  <si>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</si>
  <si>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</si>
  <si>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</si>
  <si>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</si>
  <si>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</si>
  <si>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</si>
  <si>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</si>
  <si>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</si>
  <si>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</si>
  <si>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</si>
  <si>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</si>
  <si>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</si>
  <si>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</si>
  <si>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</si>
  <si>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</si>
  <si>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</si>
  <si>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</si>
  <si>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</si>
  <si>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</si>
  <si>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</si>
  <si>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</si>
  <si>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</si>
  <si>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</si>
  <si>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</si>
  <si>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</si>
  <si>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</si>
  <si>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</si>
  <si>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</si>
  <si>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</si>
  <si>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</si>
  <si>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</si>
  <si>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</si>
  <si>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</si>
  <si>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</si>
  <si>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rPr>
      <t xml:space="preserve">El acompañamiento técnico en el marco de los requerimientos asociados a la incorporación del enfoque de género se ve reflejado mediante los siguientes logros alcanzados durante mayo:
</t>
    </r>
    <r>
      <rPr>
        <b/>
        <sz val="10"/>
        <color rgb="FF000000"/>
        <rFont val="Arial"/>
      </rPr>
      <t>Socializaciones (6):</t>
    </r>
    <r>
      <rPr>
        <sz val="10"/>
        <color rgb="FF000000"/>
        <rFont val="Arial"/>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rPr>
      <t>Mesas de Trabajo internas (3):</t>
    </r>
    <r>
      <rPr>
        <sz val="10"/>
        <color rgb="FF000000"/>
        <rFont val="Arial"/>
      </rPr>
      <t xml:space="preserve"> PPMyEG(3): revisión tripartita DDDP para mesas intersectoriales para revisión de retroalimentación del sector integración Social y revisión propuesta ajustes (2) Integración Social y (1) Gobierno. 
</t>
    </r>
    <r>
      <rPr>
        <b/>
        <sz val="10"/>
        <color rgb="FF000000"/>
        <rFont val="Arial"/>
      </rPr>
      <t xml:space="preserve">Mesas Intersectoriales (16): </t>
    </r>
    <r>
      <rPr>
        <sz val="10"/>
        <color rgb="FF000000"/>
        <rFont val="Arial"/>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rPr>
      <t>Mesas Interinstitucionales (1):</t>
    </r>
    <r>
      <rPr>
        <sz val="10"/>
        <color rgb="FF000000"/>
        <rFont val="Arial"/>
      </rPr>
      <t xml:space="preserve"> Seguimiento Componente Social y Cultural ZESAI, Participación en la reunión del 27 de mayo, coordinación participación Jornada de Derechos Humanos En Bosa.  
</t>
    </r>
    <r>
      <rPr>
        <b/>
        <sz val="10"/>
        <color rgb="FF000000"/>
        <rFont val="Arial"/>
      </rPr>
      <t xml:space="preserve">Acompañamiento Técnico (2): </t>
    </r>
    <r>
      <rPr>
        <sz val="10"/>
        <color rgb="FF000000"/>
        <rFont val="Arial"/>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rPr>
      <t xml:space="preserve">UTA (1): </t>
    </r>
    <r>
      <rPr>
        <sz val="10"/>
        <color rgb="FF000000"/>
        <rFont val="Arial"/>
      </rPr>
      <t xml:space="preserve">Se realizó la quinta sesión de la UTA-CIM, se desarrolló una presentación en Power Point (evidencia de acta en revisión para aprobación por parte de los sectores). 
</t>
    </r>
    <r>
      <rPr>
        <b/>
        <sz val="10"/>
        <color rgb="FF000000"/>
        <rFont val="Arial"/>
      </rPr>
      <t>Oficios/Respuestas (1):</t>
    </r>
    <r>
      <rPr>
        <sz val="10"/>
        <color rgb="FF000000"/>
        <rFont val="Arial"/>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</si>
  <si>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</si>
  <si>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</si>
  <si>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JULIO</t>
  </si>
  <si>
    <t>AGOSTO</t>
  </si>
  <si>
    <t>SEPTIEMBRE</t>
  </si>
  <si>
    <t>OCTUBRE</t>
  </si>
  <si>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</si>
  <si>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</si>
  <si>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</si>
  <si>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</si>
  <si>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</si>
  <si>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</si>
  <si>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</si>
  <si>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</si>
  <si>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</si>
  <si>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</si>
  <si>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rPr>
      <t xml:space="preserve">Mesas de trabajo (3): </t>
    </r>
    <r>
      <rPr>
        <sz val="10"/>
        <color theme="1"/>
        <rFont val="Arial"/>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rPr>
      <t xml:space="preserve">Socializaciones PPASP (1): </t>
    </r>
    <r>
      <rPr>
        <sz val="10"/>
        <color theme="1"/>
        <rFont val="Arial"/>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</si>
  <si>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</si>
  <si>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</si>
  <si>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</si>
  <si>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</si>
  <si>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</si>
  <si>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</si>
  <si>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</si>
  <si>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</si>
  <si>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</si>
  <si>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</si>
  <si>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</si>
  <si>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</si>
  <si>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rPr>
      <t>Mesas Interinstitucionales (1):</t>
    </r>
    <r>
      <rPr>
        <sz val="10"/>
        <color rgb="FF000000"/>
        <rFont val="Arial"/>
      </rPr>
      <t xml:space="preserve"> participación en la Sesión 004 de la Mesa ZESAI
Seguimiento al Componente Social y cultural de la Mesa ZEZAI. 
</t>
    </r>
    <r>
      <rPr>
        <b/>
        <sz val="10"/>
        <color rgb="FF000000"/>
        <rFont val="Arial"/>
      </rPr>
      <t>Socializaciones PPASP (4): 3</t>
    </r>
    <r>
      <rPr>
        <sz val="10"/>
        <color rgb="FF000000"/>
        <rFont val="Arial"/>
      </rPr>
      <t xml:space="preserve"> a MEBOG; </t>
    </r>
    <r>
      <rPr>
        <b/>
        <sz val="10"/>
        <color rgb="FF000000"/>
        <rFont val="Arial"/>
      </rPr>
      <t>1</t>
    </r>
    <r>
      <rPr>
        <sz val="10"/>
        <color rgb="FF000000"/>
        <rFont val="Arial"/>
      </rPr>
      <t xml:space="preserve"> al operador “Proyectos y Consultorías RC SAS”. 
</t>
    </r>
    <r>
      <rPr>
        <b/>
        <sz val="10"/>
        <color rgb="FF000000"/>
        <rFont val="Arial"/>
      </rPr>
      <t xml:space="preserve">Respuestas: </t>
    </r>
    <r>
      <rPr>
        <sz val="10"/>
        <color rgb="FF000000"/>
        <rFont val="Arial"/>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</si>
  <si>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rPr>
      <t xml:space="preserve">Mesas de trabajo internas (3): </t>
    </r>
    <r>
      <rPr>
        <sz val="10"/>
        <color rgb="FF000000"/>
        <rFont val="Arial"/>
      </rPr>
      <t xml:space="preserve">revisión tripartita DDDP para mesas intersectoriales para revisión de retroalimentación del sector integración Social y revisión propuesta ajustes (2) Integración Social y (1) Gobierno. 
</t>
    </r>
    <r>
      <rPr>
        <b/>
        <sz val="10"/>
        <color rgb="FF000000"/>
        <rFont val="Arial"/>
      </rPr>
      <t xml:space="preserve">Mesas intersectoriales (16): </t>
    </r>
    <r>
      <rPr>
        <sz val="10"/>
        <color rgb="FF000000"/>
        <rFont val="Arial"/>
      </rPr>
      <t xml:space="preserve">(14) sesiones de seguimiento a retroalimentación 2024 con SCJ, SDA, GJUR, DASC, SGRAL, MOV, SED, SDP, SDGOB, IDPAC, SDIS, SDH, SDMUJER (2) propuestas de ajustes al plan de acción con los sectores SDIS, SDGOB.  
</t>
    </r>
    <r>
      <rPr>
        <b/>
        <sz val="10"/>
        <color rgb="FF000000"/>
        <rFont val="Arial"/>
      </rPr>
      <t xml:space="preserve">Socializaciones PPMYEG (1): </t>
    </r>
    <r>
      <rPr>
        <sz val="10"/>
        <color rgb="FF000000"/>
        <rFont val="Arial"/>
      </rPr>
      <t xml:space="preserve">Consejo Distrital de la Bici. 
</t>
    </r>
  </si>
  <si>
    <r>
      <rPr>
        <b/>
        <sz val="10"/>
        <color rgb="FF000000"/>
        <rFont val="Arial"/>
      </rPr>
      <t xml:space="preserve">UTA (1): </t>
    </r>
    <r>
      <rPr>
        <sz val="10"/>
        <color rgb="FF000000"/>
        <rFont val="Arial"/>
      </rPr>
      <t xml:space="preserve">Se realizó la quinta sesión de la UTA-CIM, se desarrolló una presentación en Power Point (evidencia de acta en revisión para aprobación por parte de los sectores). 
</t>
    </r>
  </si>
  <si>
    <r>
      <rPr>
        <b/>
        <sz val="10"/>
        <color rgb="FF000000"/>
        <rFont val="Arial"/>
      </rPr>
      <t xml:space="preserve">Mesas Interinstitucionales (1): </t>
    </r>
    <r>
      <rPr>
        <sz val="10"/>
        <color rgb="FF000000"/>
        <rFont val="Arial"/>
      </rPr>
      <t>participación en la Sesión 005 de la Mesa ZESAI, en donde se abordaron ajustes al cronograma de las Jornadas de Derechos Humanos por localidades.</t>
    </r>
    <r>
      <rPr>
        <b/>
        <sz val="10"/>
        <color rgb="FF000000"/>
        <rFont val="Arial"/>
      </rPr>
      <t xml:space="preserve"> 
Socialización Sentencia T594/16 (3): </t>
    </r>
    <r>
      <rPr>
        <sz val="10"/>
        <color rgb="FF000000"/>
        <rFont val="Arial"/>
      </rPr>
      <t xml:space="preserve">Jornadas de sensibilización con personal de la Policía Metropolitana de Bogotá de la Estación de Policía de Puente Aranda, con personal de la Vigilancia. 
</t>
    </r>
    <r>
      <rPr>
        <b/>
        <sz val="10"/>
        <color rgb="FF000000"/>
        <rFont val="Arial"/>
      </rPr>
      <t xml:space="preserve">Socializaciones PPASP (2): </t>
    </r>
    <r>
      <rPr>
        <sz val="10"/>
        <color rgb="FF000000"/>
        <rFont val="Arial"/>
      </rPr>
      <t>participación en la feria de servicios para PASP en el Barrio Perdomo y Casa de Todas.</t>
    </r>
    <r>
      <rPr>
        <b/>
        <sz val="10"/>
        <color rgb="FF000000"/>
        <rFont val="Arial"/>
      </rPr>
      <t xml:space="preserve">  
Seguimiento Componente Social y Cultural ZESA: </t>
    </r>
    <r>
      <rPr>
        <sz val="10"/>
        <color rgb="FF000000"/>
        <rFont val="Arial"/>
      </rPr>
      <t>Participación en la reunión del 27 de mayo, coordinación participación Jornada de Derechos Humanos En Bosa.</t>
    </r>
    <r>
      <rPr>
        <b/>
        <sz val="10"/>
        <color rgb="FF000000"/>
        <rFont val="Arial"/>
      </rPr>
      <t xml:space="preserve"> 
Respuestas: </t>
    </r>
    <r>
      <rPr>
        <sz val="10"/>
        <color rgb="FF000000"/>
        <rFont val="Arial"/>
      </rPr>
      <t xml:space="preserve">Personería de Bogotá, delegada para los DDHH, sobre seguimiento a la PPASP; Ciudadanía, firma Abogados en Colombia S.A.S., sobre diseño, ejecución e implementación de la PPASP.  </t>
    </r>
  </si>
  <si>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</si>
  <si>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</si>
  <si>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</si>
  <si>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</si>
  <si>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</si>
  <si>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</si>
  <si>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</si>
  <si>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</si>
  <si>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</si>
  <si>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</si>
  <si>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</si>
  <si>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</si>
  <si>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</si>
  <si>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</si>
  <si>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</si>
  <si>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</si>
  <si>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</si>
  <si>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</si>
  <si>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</si>
  <si>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</si>
  <si>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</si>
  <si>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</si>
  <si>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</si>
  <si>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</si>
  <si>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</si>
  <si>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</si>
  <si>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</si>
  <si>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</si>
  <si>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</si>
  <si>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</si>
  <si>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</si>
  <si>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</si>
  <si>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</si>
  <si>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</si>
  <si>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</si>
  <si>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</si>
  <si>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</si>
  <si>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</si>
  <si>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</si>
  <si>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</si>
  <si>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</si>
  <si>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</si>
  <si>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</si>
  <si>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</si>
  <si>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</si>
  <si>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</si>
  <si>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</si>
  <si>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</si>
  <si>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</si>
  <si>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</si>
  <si>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</si>
  <si>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</si>
  <si>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</si>
  <si>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</si>
  <si>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</si>
  <si>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</si>
  <si>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</si>
  <si>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</si>
  <si>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</si>
  <si>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</si>
  <si>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</si>
  <si>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</si>
  <si>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</si>
  <si>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</si>
  <si>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</si>
  <si>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</si>
  <si>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</si>
  <si>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</si>
  <si>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</si>
  <si>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</si>
  <si>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</si>
  <si>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</si>
  <si>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</si>
  <si>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</si>
  <si>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</si>
  <si>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</si>
  <si>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 xml:space="preserve">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</si>
  <si>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</si>
  <si>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</si>
  <si>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(2)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</si>
  <si>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</si>
  <si>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(35):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</si>
  <si>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(35):  Boletines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</si>
  <si>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(90):  
Boletines (80).  
Informe (1). 
Acompañamientos (9) </t>
  </si>
  <si>
    <r>
      <t xml:space="preserve">El acompañamiento en el seguimiento a la implementación de las PPMyEG y PPASP, así como a los compromisos de la SDMujer en otras PP se puede observar mediante los siguientes logros obtenidos en mayo:  
</t>
    </r>
    <r>
      <rPr>
        <b/>
        <sz val="10"/>
        <color rgb="FF000000"/>
        <rFont val="Arial"/>
      </rPr>
      <t>Reportes de PPDistritales (5):</t>
    </r>
    <r>
      <rPr>
        <sz val="10"/>
        <color rgb="FF000000"/>
        <rFont val="Arial"/>
      </rPr>
      <t xml:space="preserve"> Se solicitaron, gestionaron y retroalimentaron: (1) PP Afro, (1) PP Indígenas, (1) PP palenquera, (1) PP Raizal y (1) PP Rrom.  
</t>
    </r>
    <r>
      <rPr>
        <b/>
        <sz val="10"/>
        <color rgb="FF000000"/>
        <rFont val="Arial"/>
      </rPr>
      <t xml:space="preserve">Sello(36): </t>
    </r>
    <r>
      <rPr>
        <sz val="10"/>
        <color rgb="FF000000"/>
        <rFont val="Arial"/>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rPr>
      <t xml:space="preserve">Acompañamiento técnico (26): </t>
    </r>
    <r>
      <rPr>
        <sz val="10"/>
        <color rgb="FF000000"/>
        <rFont val="Arial"/>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rPr>
      <t xml:space="preserve">Informes (2): </t>
    </r>
    <r>
      <rPr>
        <sz val="10"/>
        <color rgb="FF000000"/>
        <rFont val="Arial"/>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rPr>
      <t>Se revisó y se registraron observaciones al Informe de Seguimiento a Productos de la PPASP para la vigencia 2024</t>
    </r>
    <r>
      <rPr>
        <sz val="10"/>
        <color rgb="FF000000"/>
        <rFont val="Arial"/>
      </rPr>
      <t xml:space="preserve">, de la Secretaría Distrital de Planeación. 
</t>
    </r>
    <r>
      <rPr>
        <b/>
        <sz val="10"/>
        <color rgb="FF000000"/>
        <rFont val="Arial"/>
      </rPr>
      <t xml:space="preserve">Acciones en el marco del TPIEG (8): </t>
    </r>
    <r>
      <rPr>
        <sz val="10"/>
        <color rgb="FF000000"/>
        <rFont val="Arial"/>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</si>
  <si>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(98): Boletines (88). Informe (1). Acompañamientos (13).  
Informes (2).  </t>
  </si>
  <si>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</si>
  <si>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</si>
  <si>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</si>
  <si>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</si>
  <si>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</si>
  <si>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</si>
  <si>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</si>
  <si>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</si>
  <si>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</si>
  <si>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</si>
  <si>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</si>
  <si>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</si>
  <si>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</si>
  <si>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</si>
  <si>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</si>
  <si>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</si>
  <si>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</si>
  <si>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</si>
  <si>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</si>
  <si>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</si>
  <si>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</si>
  <si>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</si>
  <si>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</si>
  <si>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</si>
  <si>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</si>
  <si>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</si>
  <si>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</si>
  <si>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</si>
  <si>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</si>
  <si>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</si>
  <si>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</si>
  <si>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</si>
  <si>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</si>
  <si>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rPr>
      <t xml:space="preserve">Se elaboraron y enviaron </t>
    </r>
    <r>
      <rPr>
        <b/>
        <sz val="10"/>
        <color rgb="FF000000"/>
        <rFont val="Arial"/>
      </rPr>
      <t>45</t>
    </r>
    <r>
      <rPr>
        <sz val="10"/>
        <color rgb="FF000000"/>
        <rFont val="Arial"/>
      </rPr>
      <t xml:space="preserve"> propuestas de marcación TPIEG  a los 15 sectores de la Administración Distrital. </t>
    </r>
    <r>
      <rPr>
        <b/>
        <sz val="10"/>
        <color rgb="FF000000"/>
        <rFont val="Arial"/>
      </rPr>
      <t>4</t>
    </r>
    <r>
      <rPr>
        <sz val="10"/>
        <color rgb="FF000000"/>
        <rFont val="Arial"/>
      </rPr>
      <t xml:space="preserve">AMB, </t>
    </r>
    <r>
      <rPr>
        <b/>
        <sz val="10"/>
        <color rgb="FF000000"/>
        <rFont val="Arial"/>
      </rPr>
      <t>7</t>
    </r>
    <r>
      <rPr>
        <sz val="10"/>
        <color rgb="FF000000"/>
        <rFont val="Arial"/>
      </rPr>
      <t xml:space="preserve">CUL, </t>
    </r>
    <r>
      <rPr>
        <b/>
        <sz val="10"/>
        <color rgb="FF000000"/>
        <rFont val="Arial"/>
      </rPr>
      <t>3</t>
    </r>
    <r>
      <rPr>
        <sz val="10"/>
        <color rgb="FF000000"/>
        <rFont val="Arial"/>
      </rPr>
      <t xml:space="preserve">DEE, </t>
    </r>
    <r>
      <rPr>
        <b/>
        <sz val="10"/>
        <color rgb="FF000000"/>
        <rFont val="Arial"/>
      </rPr>
      <t>4</t>
    </r>
    <r>
      <rPr>
        <sz val="10"/>
        <color rgb="FF000000"/>
        <rFont val="Arial"/>
      </rPr>
      <t xml:space="preserve">EDU, </t>
    </r>
    <r>
      <rPr>
        <b/>
        <sz val="10"/>
        <color rgb="FF000000"/>
        <rFont val="Arial"/>
      </rPr>
      <t>2</t>
    </r>
    <r>
      <rPr>
        <sz val="10"/>
        <color rgb="FF000000"/>
        <rFont val="Arial"/>
      </rPr>
      <t xml:space="preserve">GEP, </t>
    </r>
    <r>
      <rPr>
        <b/>
        <sz val="10"/>
        <color rgb="FF000000"/>
        <rFont val="Arial"/>
      </rPr>
      <t>3</t>
    </r>
    <r>
      <rPr>
        <sz val="10"/>
        <color rgb="FF000000"/>
        <rFont val="Arial"/>
      </rPr>
      <t xml:space="preserve">GOB, </t>
    </r>
    <r>
      <rPr>
        <b/>
        <sz val="10"/>
        <color rgb="FF000000"/>
        <rFont val="Arial"/>
      </rPr>
      <t>5</t>
    </r>
    <r>
      <rPr>
        <sz val="10"/>
        <color rgb="FF000000"/>
        <rFont val="Arial"/>
      </rPr>
      <t xml:space="preserve">HÁB, </t>
    </r>
    <r>
      <rPr>
        <b/>
        <sz val="10"/>
        <color rgb="FF000000"/>
        <rFont val="Arial"/>
      </rPr>
      <t>4</t>
    </r>
    <r>
      <rPr>
        <sz val="10"/>
        <color rgb="FF000000"/>
        <rFont val="Arial"/>
      </rPr>
      <t xml:space="preserve">HAC, </t>
    </r>
    <r>
      <rPr>
        <b/>
        <sz val="10"/>
        <color rgb="FF000000"/>
        <rFont val="Arial"/>
      </rPr>
      <t>2</t>
    </r>
    <r>
      <rPr>
        <sz val="10"/>
        <color rgb="FF000000"/>
        <rFont val="Arial"/>
      </rPr>
      <t xml:space="preserve">INT, </t>
    </r>
    <r>
      <rPr>
        <b/>
        <sz val="10"/>
        <color rgb="FF000000"/>
        <rFont val="Arial"/>
      </rPr>
      <t>1</t>
    </r>
    <r>
      <rPr>
        <sz val="10"/>
        <color rgb="FF000000"/>
        <rFont val="Arial"/>
      </rPr>
      <t xml:space="preserve">JUR, </t>
    </r>
    <r>
      <rPr>
        <b/>
        <sz val="10"/>
        <color rgb="FF000000"/>
        <rFont val="Arial"/>
      </rPr>
      <t>5</t>
    </r>
    <r>
      <rPr>
        <sz val="10"/>
        <color rgb="FF000000"/>
        <rFont val="Arial"/>
      </rPr>
      <t xml:space="preserve">MOV, </t>
    </r>
    <r>
      <rPr>
        <b/>
        <sz val="10"/>
        <color rgb="FF000000"/>
        <rFont val="Arial"/>
      </rPr>
      <t>1</t>
    </r>
    <r>
      <rPr>
        <sz val="10"/>
        <color rgb="FF000000"/>
        <rFont val="Arial"/>
      </rPr>
      <t xml:space="preserve">MUJ, </t>
    </r>
    <r>
      <rPr>
        <b/>
        <sz val="10"/>
        <color rgb="FF000000"/>
        <rFont val="Arial"/>
      </rPr>
      <t>1</t>
    </r>
    <r>
      <rPr>
        <sz val="10"/>
        <color rgb="FF000000"/>
        <rFont val="Arial"/>
      </rPr>
      <t xml:space="preserve">PLN, </t>
    </r>
    <r>
      <rPr>
        <b/>
        <sz val="10"/>
        <color rgb="FF000000"/>
        <rFont val="Arial"/>
      </rPr>
      <t>1</t>
    </r>
    <r>
      <rPr>
        <sz val="10"/>
        <color rgb="FF000000"/>
        <rFont val="Arial"/>
      </rPr>
      <t xml:space="preserve">SAL, </t>
    </r>
    <r>
      <rPr>
        <b/>
        <sz val="10"/>
        <color rgb="FF000000"/>
        <rFont val="Arial"/>
      </rPr>
      <t>2</t>
    </r>
    <r>
      <rPr>
        <sz val="10"/>
        <color rgb="FF000000"/>
        <rFont val="Arial"/>
      </rPr>
      <t xml:space="preserve">SEG.
Se realizaron </t>
    </r>
    <r>
      <rPr>
        <b/>
        <sz val="10"/>
        <color rgb="FF000000"/>
        <rFont val="Arial"/>
      </rPr>
      <t>9</t>
    </r>
    <r>
      <rPr>
        <sz val="10"/>
        <color rgb="FF000000"/>
        <rFont val="Arial"/>
      </rPr>
      <t xml:space="preserve"> acompañamientos sobre propuesta de marcación en el TPIEG: 
</t>
    </r>
    <r>
      <rPr>
        <b/>
        <sz val="10"/>
        <color rgb="FF000000"/>
        <rFont val="Arial"/>
      </rPr>
      <t xml:space="preserve">8 </t>
    </r>
    <r>
      <rPr>
        <sz val="10"/>
        <color rgb="FF000000"/>
        <rFont val="Arial"/>
      </rPr>
      <t xml:space="preserve">talleres 1 a 1 a: 1AMB, 1DEE, 1GOB, 2HAC, 2INT; 1SAL. 
</t>
    </r>
    <r>
      <rPr>
        <b/>
        <sz val="10"/>
        <color rgb="FF000000"/>
        <rFont val="Arial"/>
      </rPr>
      <t>1</t>
    </r>
    <r>
      <rPr>
        <sz val="10"/>
        <color rgb="FF000000"/>
        <rFont val="Arial"/>
      </rPr>
      <t xml:space="preserve"> reunión HÁB</t>
    </r>
  </si>
  <si>
    <r>
      <rPr>
        <b/>
        <sz val="10"/>
        <color rgb="FF000000"/>
        <rFont val="Arial"/>
      </rPr>
      <t xml:space="preserve">Reportes de PPDistritales (5): </t>
    </r>
    <r>
      <rPr>
        <sz val="10"/>
        <color rgb="FF000000"/>
        <rFont val="Arial"/>
      </rPr>
      <t xml:space="preserve">Se solicitaron, gestionaron y retroalimentaron: (1) PP Afro, (1) PP Indígenas, (1) PP palenquera, (1) PP Raizal y (1) PP Rrom. </t>
    </r>
  </si>
  <si>
    <r>
      <rPr>
        <b/>
        <sz val="10"/>
        <color rgb="FF000000"/>
        <rFont val="Arial"/>
      </rPr>
      <t xml:space="preserve">Elaboración de insumos de análisis de seguimiento para las mesas sectoriales de la PPMyEG, para los sectores: </t>
    </r>
    <r>
      <rPr>
        <sz val="10"/>
        <color rgb="FF000000"/>
        <rFont val="Arial"/>
      </rPr>
      <t xml:space="preserve">Seguridad, Ambiente, Movilidad, Educación, Hacienda, Jurídica, Gobierno e IDPAC, Mujeres, Gestión Pública y DASC, Integración Social, Planeación. 
</t>
    </r>
    <r>
      <rPr>
        <b/>
        <sz val="10"/>
        <color rgb="FF000000"/>
        <rFont val="Arial"/>
      </rPr>
      <t>Revisión y proyección de observaciones del Informe de Seguimiento a Productos de la PPMYEG para la vigencia 2024</t>
    </r>
    <r>
      <rPr>
        <sz val="10"/>
        <color rgb="FF000000"/>
        <rFont val="Arial"/>
      </rPr>
      <t xml:space="preserve">, de la Secretaría Distrital de Planeación. 
</t>
    </r>
    <r>
      <rPr>
        <b/>
        <sz val="10"/>
        <color rgb="FF000000"/>
        <rFont val="Arial"/>
      </rPr>
      <t xml:space="preserve">Elaboración del informe preliminar de  Implementación de los Derechos Priorizados de la Política Pública de Mujeres y Equidad de Género (PPMYEG): </t>
    </r>
    <r>
      <rPr>
        <sz val="10"/>
        <color rgb="FF000000"/>
        <rFont val="Arial"/>
      </rPr>
      <t>Plan de Igualdad de Oportunidades para la Equidad de Género1 (PIOEG) en la vigencia 2024.</t>
    </r>
  </si>
  <si>
    <r>
      <rPr>
        <b/>
        <sz val="10"/>
        <color rgb="FF000000"/>
        <rFont val="Arial"/>
      </rPr>
      <t xml:space="preserve">Se elaboró la presentación para las mesas sectoriales de la Política Pública de Actividades Sexuales Pagadas – PPASP, para los sectores: </t>
    </r>
    <r>
      <rPr>
        <sz val="10"/>
        <color rgb="FF000000"/>
        <rFont val="Arial"/>
      </rPr>
      <t xml:space="preserve">Seguridad, Movilidad, Ambiente, Educación, Jurídica, Gobierno e IDPAC, Mujeres, Gestión Pública, Planeación, Salud e Integración Social.
</t>
    </r>
    <r>
      <rPr>
        <b/>
        <sz val="10"/>
        <color rgb="FF000000"/>
        <rFont val="Arial"/>
      </rPr>
      <t>Se revisó y se registraron observaciones al Informe de Seguimiento a Productos de la PPASP para la vigencia 2024</t>
    </r>
    <r>
      <rPr>
        <sz val="10"/>
        <color rgb="FF000000"/>
        <rFont val="Arial"/>
      </rPr>
      <t xml:space="preserve">, de la Secretaría Distrital de Planeación.
</t>
    </r>
  </si>
  <si>
    <r>
      <rPr>
        <b/>
        <sz val="10"/>
        <color rgb="FF000000"/>
        <rFont val="Arial"/>
      </rPr>
      <t xml:space="preserve">Fueron elaborados los oficios de retroalimentación de los Planes de Trabajo de Sello En Igualdad del Grupo 1 y 2, de las entidades: </t>
    </r>
    <r>
      <rPr>
        <sz val="10"/>
        <color rgb="FF000000"/>
        <rFont val="Arial"/>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</si>
  <si>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rPr>
      <t>TPIEG:</t>
    </r>
    <r>
      <rPr>
        <sz val="10"/>
        <color rgb="FF000000"/>
        <rFont val="Arial"/>
      </rPr>
      <t xml:space="preserve"> Se elaboraron 4 boletines por temáticas: una vida libre de violencias, Transformación cultural, Cuidado y recursos marcados por las alcaldías locales.
Se realizaron</t>
    </r>
    <r>
      <rPr>
        <b/>
        <sz val="10"/>
        <color rgb="FF000000"/>
        <rFont val="Arial"/>
      </rPr>
      <t xml:space="preserve"> 4</t>
    </r>
    <r>
      <rPr>
        <sz val="10"/>
        <color rgb="FF000000"/>
        <rFont val="Arial"/>
      </rPr>
      <t xml:space="preserve"> acompañamientos sobre propuesta de marcación en el TPIEG con taller 1 a 1 a: 2AMB, 2INT. 
</t>
    </r>
  </si>
  <si>
    <t>X</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</si>
  <si>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</si>
  <si>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</si>
  <si>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</si>
  <si>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</si>
  <si>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</si>
  <si>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rPr>
      <t xml:space="preserve"> En cuanto al acompañamiento a Instancias:</t>
    </r>
    <r>
      <rPr>
        <b/>
        <sz val="10"/>
        <color rgb="FF000000"/>
        <rFont val="Arial"/>
      </rPr>
      <t xml:space="preserve">  
</t>
    </r>
    <r>
      <rPr>
        <sz val="10"/>
        <color rgb="FF000000"/>
        <rFont val="Arial"/>
      </rPr>
      <t xml:space="preserve">(1) Mesa Intersectorial con el sector seguridad SEG y (1) Concepto Técnico Normativo (PA 009 de 2025).   
</t>
    </r>
    <r>
      <rPr>
        <b/>
        <u/>
        <sz val="10"/>
        <color rgb="FF000000"/>
        <rFont val="Arial"/>
      </rPr>
      <t xml:space="preserve">En cuanto a las gestiones para la garantía de los DDHH mujeres (9): 
</t>
    </r>
    <r>
      <rPr>
        <sz val="10"/>
        <color rgb="FF000000"/>
        <rFont val="Arial"/>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</si>
  <si>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</si>
  <si>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En cuanto al acompañamiento a Instancias:  
Se emitieron (2) Conceptos Técnicos a Sectores: MOV y HAB; (5) Conceptos Técnico normativos (PA 009 de 2025; PA 255-2025; PA 207-2025; PA 263-2025; y PA 229 de 2025).  
En cuanto a las gestiones para la garantía de los DDHH mujeres:   
Se han reallizado (17) reuniones intersectoriales(17); (11) reuniones Internas; (1) Metodologías; (2) Sensibilizaciones; (5)Talleres.  
En cuanto a las acciones en el marco de la implementación de Sello (6): se han realizado (1) reunión interna; (4) Reuniones intersectoriales y (1) Sensibilización. </t>
  </si>
  <si>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Acompañamiento a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Gestiones para la garantía de los DDHH mujeres.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</si>
  <si>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Acompañamiento a Instancias (20) 
CT Sectores (7): MOV; 2HAB; HAC; INT; GEP; SAL. 
CT y DT Normativos (5).  
Sensibilizaciones (27) 
Gestiones para la garantía de los DDHH mujeres  
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</si>
  <si>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</si>
  <si>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rPr>
      <t xml:space="preserve">Fortalecimiento de capacidades de los sectores: 
</t>
    </r>
    <r>
      <rPr>
        <sz val="9"/>
        <color rgb="FF000000"/>
        <rFont val="Arial"/>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rPr>
      <t xml:space="preserve">Gestiones para la garantía de los DDHH mujeres 
</t>
    </r>
    <r>
      <rPr>
        <sz val="9"/>
        <color rgb="FF000000"/>
        <rFont val="Arial"/>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rPr>
      <t xml:space="preserve">Acciones en el marco de la implementación de Sello:  
</t>
    </r>
    <r>
      <rPr>
        <sz val="9"/>
        <color rgb="FF000000"/>
        <rFont val="Arial"/>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</si>
  <si>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Acompañamiento a Instancias (31) 
CT Sectores (10): MOV; 2HAB; HAC; INT; 2GEP; SAL; AMB; SEG.  
CT y DT Normativos (5).  
Sensibilizaciones (34).  
Gestiones para la garantía de los DDHH mujeres  
Reuniones intersectoriales (65). 
Reuniones Internas (44).  
Metodologías (1). 
Sensibilizaciones (12).  
Conceptos técnicos (5).  
Documentos técnicos (1).  
Lineamientos (1).  
Metodologías (16).  
Insumos (4).  
SDQS (8).  
Talleres (5). 
Otras acciones (1).  
Acciones en el marco de la implementación de Sello (6):  
Propuestas de planes de trabajo de entidades de Sello grupo 1 (10).  
Reuniones internas (1) 
Reuniones intersectoriales (10) 
Reuniones de alistamiento (5) 
Sensibilizaciones (3). 
Documentos compromiso (2) 
Diseño metodológico para sensibilización (1) </t>
  </si>
  <si>
    <r>
      <rPr>
        <b/>
        <u/>
        <sz val="9"/>
        <color rgb="FF000000"/>
        <rFont val="Arial"/>
      </rPr>
      <t xml:space="preserve">Fortalecimiento de capacidades de los sectores: 
</t>
    </r>
    <r>
      <rPr>
        <sz val="9"/>
        <color rgb="FF000000"/>
        <rFont val="Arial"/>
      </rPr>
      <t xml:space="preserve">
</t>
    </r>
    <r>
      <rPr>
        <b/>
        <sz val="9"/>
        <color rgb="FF000000"/>
        <rFont val="Arial"/>
      </rPr>
      <t>Acompañamiento a Instancias (4):</t>
    </r>
    <r>
      <rPr>
        <sz val="9"/>
        <color rgb="FF000000"/>
        <rFont val="Arial"/>
      </rPr>
      <t xml:space="preserve">  
</t>
    </r>
    <r>
      <rPr>
        <b/>
        <sz val="9"/>
        <color rgb="FF000000"/>
        <rFont val="Arial"/>
      </rPr>
      <t>CT Sectores (3):</t>
    </r>
    <r>
      <rPr>
        <sz val="9"/>
        <color rgb="FF000000"/>
        <rFont val="Arial"/>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rPr>
      <t>DT Sectores (1):</t>
    </r>
    <r>
      <rPr>
        <sz val="9"/>
        <color rgb="FF000000"/>
        <rFont val="Arial"/>
      </rPr>
      <t xml:space="preserve"> 1SEG: Compromisos Estrategia Rutas Seguras
</t>
    </r>
    <r>
      <rPr>
        <b/>
        <sz val="9"/>
        <color rgb="FF000000"/>
        <rFont val="Arial"/>
      </rPr>
      <t>Participación en instancias (14):</t>
    </r>
    <r>
      <rPr>
        <sz val="9"/>
        <color rgb="FF000000"/>
        <rFont val="Arial"/>
      </rPr>
      <t xml:space="preserve"> </t>
    </r>
    <r>
      <rPr>
        <b/>
        <sz val="9"/>
        <color rgb="FF000000"/>
        <rFont val="Arial"/>
      </rPr>
      <t>2</t>
    </r>
    <r>
      <rPr>
        <sz val="9"/>
        <color rgb="FF000000"/>
        <rFont val="Arial"/>
      </rPr>
      <t>INT: 1Unidad Técnica de Apoyo de la Comisión Intersectorial Diferencial Poblacional, 1Comisión Intersectorial Diferencial Poblacional;</t>
    </r>
    <r>
      <rPr>
        <b/>
        <sz val="9"/>
        <color rgb="FF000000"/>
        <rFont val="Arial"/>
      </rPr>
      <t xml:space="preserve"> 2</t>
    </r>
    <r>
      <rPr>
        <sz val="9"/>
        <color rgb="FF000000"/>
        <rFont val="Arial"/>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rPr>
      <t>9</t>
    </r>
    <r>
      <rPr>
        <sz val="9"/>
        <color rgb="FF000000"/>
        <rFont val="Arial"/>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rPr>
      <t>1</t>
    </r>
    <r>
      <rPr>
        <sz val="9"/>
        <color rgb="FF000000"/>
        <rFont val="Arial"/>
      </rPr>
      <t xml:space="preserve">MOV: Consejo Distrital de la Bicicleta sesión 1.
</t>
    </r>
    <r>
      <rPr>
        <b/>
        <sz val="9"/>
        <color rgb="FF000000"/>
        <rFont val="Arial"/>
      </rPr>
      <t>Sensibilizaciones (12):</t>
    </r>
    <r>
      <rPr>
        <sz val="9"/>
        <color rgb="FF000000"/>
        <rFont val="Arial"/>
      </rPr>
      <t xml:space="preserve"> </t>
    </r>
    <r>
      <rPr>
        <b/>
        <sz val="9"/>
        <color rgb="FF000000"/>
        <rFont val="Arial"/>
      </rPr>
      <t>2</t>
    </r>
    <r>
      <rPr>
        <sz val="9"/>
        <color rgb="FF000000"/>
        <rFont val="Arial"/>
      </rPr>
      <t xml:space="preserve">AMB: Enfoque de Género y Diversidad – IDPYBA, e Introducción al Enfoque de Género – JBB; </t>
    </r>
    <r>
      <rPr>
        <b/>
        <sz val="9"/>
        <color rgb="FF000000"/>
        <rFont val="Arial"/>
      </rPr>
      <t>1</t>
    </r>
    <r>
      <rPr>
        <sz val="9"/>
        <color rgb="FF000000"/>
        <rFont val="Arial"/>
      </rPr>
      <t xml:space="preserve">DEE: enfoque de género y de derechos de las mujeres SDDEE; </t>
    </r>
    <r>
      <rPr>
        <b/>
        <sz val="9"/>
        <color rgb="FF000000"/>
        <rFont val="Arial"/>
      </rPr>
      <t>1</t>
    </r>
    <r>
      <rPr>
        <sz val="9"/>
        <color rgb="FF000000"/>
        <rFont val="Arial"/>
      </rPr>
      <t xml:space="preserve">GOB: Sensibilización ABC del género con articuladoras y articuladores del IDPAC; </t>
    </r>
    <r>
      <rPr>
        <b/>
        <sz val="9"/>
        <color rgb="FF000000"/>
        <rFont val="Arial"/>
      </rPr>
      <t>1</t>
    </r>
    <r>
      <rPr>
        <sz val="9"/>
        <color rgb="FF000000"/>
        <rFont val="Arial"/>
      </rPr>
      <t xml:space="preserve">HAB: Conmemoración 28 de mayo; </t>
    </r>
    <r>
      <rPr>
        <b/>
        <sz val="9"/>
        <color rgb="FF000000"/>
        <rFont val="Arial"/>
      </rPr>
      <t>1</t>
    </r>
    <r>
      <rPr>
        <sz val="9"/>
        <color rgb="FF000000"/>
        <rFont val="Arial"/>
      </rPr>
      <t xml:space="preserve">INT: enfoque de género SDIS; </t>
    </r>
    <r>
      <rPr>
        <b/>
        <sz val="9"/>
        <color rgb="FF000000"/>
        <rFont val="Arial"/>
      </rPr>
      <t>1</t>
    </r>
    <r>
      <rPr>
        <sz val="9"/>
        <color rgb="FF000000"/>
        <rFont val="Arial"/>
      </rPr>
      <t xml:space="preserve">MUJ: Transversalización del enfoque de género con el equipo de transformaciones culturales; </t>
    </r>
    <r>
      <rPr>
        <b/>
        <sz val="9"/>
        <color rgb="FF000000"/>
        <rFont val="Arial"/>
      </rPr>
      <t>2</t>
    </r>
    <r>
      <rPr>
        <sz val="9"/>
        <color rgb="FF000000"/>
        <rFont val="Arial"/>
      </rPr>
      <t xml:space="preserve">MOV: 1Prevención del acoso sexual en el espacio público IDU, 1Política Pública de Mujeres y Equidad de Género al Consejo Distrital de la Bicicleta; </t>
    </r>
    <r>
      <rPr>
        <b/>
        <sz val="9"/>
        <color rgb="FF000000"/>
        <rFont val="Arial"/>
      </rPr>
      <t>3</t>
    </r>
    <r>
      <rPr>
        <sz val="9"/>
        <color rgb="FF000000"/>
        <rFont val="Arial"/>
      </rPr>
      <t xml:space="preserve">SEG: "Tejiendo redes: Encuentro de sororidad y apoyo mutuo en el Cuerpo de Custodia y Vigilancia de la SDSCJ" 
</t>
    </r>
    <r>
      <rPr>
        <b/>
        <u/>
        <sz val="9"/>
        <color rgb="FF000000"/>
        <rFont val="Arial"/>
      </rPr>
      <t xml:space="preserve">Gestiones para la garantía de los DDHH mujeres 
</t>
    </r>
    <r>
      <rPr>
        <sz val="9"/>
        <color rgb="FF000000"/>
        <rFont val="Arial"/>
      </rPr>
      <t xml:space="preserve">
R</t>
    </r>
    <r>
      <rPr>
        <b/>
        <sz val="9"/>
        <color rgb="FF000000"/>
        <rFont val="Arial"/>
      </rPr>
      <t>euniones internas (25):</t>
    </r>
    <r>
      <rPr>
        <sz val="9"/>
        <color rgb="FF000000"/>
        <rFont val="Arial"/>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rPr>
      <t>Reuniones intersectoriales (28)</t>
    </r>
    <r>
      <rPr>
        <sz val="9"/>
        <color rgb="FF000000"/>
        <rFont val="Arial"/>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rPr>
      <t xml:space="preserve">Sensibilizaciones (2): 
</t>
    </r>
    <r>
      <rPr>
        <sz val="9"/>
        <color rgb="FF000000"/>
        <rFont val="Arial"/>
      </rPr>
      <t xml:space="preserve">D. TRABAJO: SDMjer: 1 conversatorio mujeres emprendedoras. 
D. SALUD:  Sector Hábitat: 1 taller barreras acceso salud mujeres.
</t>
    </r>
    <r>
      <rPr>
        <b/>
        <sz val="9"/>
        <color rgb="FF000000"/>
        <rFont val="Arial"/>
      </rPr>
      <t xml:space="preserve">Metodologías (8):
</t>
    </r>
    <r>
      <rPr>
        <sz val="9"/>
        <color rgb="FF000000"/>
        <rFont val="Arial"/>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rPr>
      <t xml:space="preserve">Acciones en el marco de la implementación de Sello:  
</t>
    </r>
    <r>
      <rPr>
        <sz val="9"/>
        <color rgb="FF000000"/>
        <rFont val="Arial"/>
      </rPr>
      <t xml:space="preserve">
Sensibilizaciones en el marco del mecanismo Sello (</t>
    </r>
    <r>
      <rPr>
        <b/>
        <sz val="9"/>
        <color rgb="FF000000"/>
        <rFont val="Arial"/>
      </rPr>
      <t>5</t>
    </r>
    <r>
      <rPr>
        <sz val="9"/>
        <color rgb="FF000000"/>
        <rFont val="Arial"/>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</si>
  <si>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sz val="9"/>
        <color rgb="FF000000"/>
        <rFont val="Arial"/>
      </rPr>
      <t xml:space="preserve">Acompañamiento a Instancias (42) 
</t>
    </r>
    <r>
      <rPr>
        <sz val="9"/>
        <color rgb="FF000000"/>
        <rFont val="Arial"/>
      </rPr>
      <t xml:space="preserve">CT Sectores (13): 2MOV; 2HAB; HAC; INT; 2GEP; SAL; AMB; SEG; GOB; DEE. 
DT Sectores (1): SEG.   
CT y DT Normativos (5). 
Participación en instancias (14).   
Sensibilizaciones (46).  
Elaboración de insumos (4). 
</t>
    </r>
    <r>
      <rPr>
        <b/>
        <sz val="9"/>
        <color rgb="FF000000"/>
        <rFont val="Arial"/>
      </rPr>
      <t xml:space="preserve">Gestiones para la garantía de los DDHH mujeres  
</t>
    </r>
    <r>
      <rPr>
        <sz val="9"/>
        <color rgb="FF000000"/>
        <rFont val="Arial"/>
      </rPr>
      <t xml:space="preserve">Reuniones intersectoriales (93). 
Reuniones Internas (69).  
Metodologías (1). 
Sensibilizaciones (14).  
Conceptos técnicos (5).  
Documentos técnicos (1).  
Lineamientos (1).  
Metodologías (24).  
Insumos (4).  
SDQS (8).  
Talleres (5). 
Otras acciones (1).  
</t>
    </r>
    <r>
      <rPr>
        <b/>
        <sz val="9"/>
        <color rgb="FF000000"/>
        <rFont val="Arial"/>
      </rPr>
      <t xml:space="preserve">Acciones en el marco de la implementación de Sello (6): </t>
    </r>
    <r>
      <rPr>
        <sz val="9"/>
        <color rgb="FF000000"/>
        <rFont val="Arial"/>
      </rPr>
      <t xml:space="preserve"> 
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</si>
  <si>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t>;</t>
  </si>
  <si>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</si>
  <si>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</si>
  <si>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</si>
  <si>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</si>
  <si>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</si>
  <si>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</si>
  <si>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</si>
  <si>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</si>
  <si>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rPr>
      <t>HVD</t>
    </r>
    <r>
      <rPr>
        <sz val="10"/>
        <color rgb="FF000000"/>
        <rFont val="Arial"/>
      </rPr>
      <t xml:space="preserve">: Asistencia 1 UTA CIEP para revisar exoneración pago festival Alimentarte. </t>
    </r>
    <r>
      <rPr>
        <b/>
        <u/>
        <sz val="10"/>
        <color rgb="FF000000"/>
        <rFont val="Arial"/>
      </rPr>
      <t>TID</t>
    </r>
    <r>
      <rPr>
        <sz val="10"/>
        <color rgb="FF000000"/>
        <rFont val="Arial"/>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</si>
  <si>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</si>
  <si>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</si>
  <si>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rPr>
      <t xml:space="preserve">Sensibilizaciones(1): CUL para el fortalecimiento de capacidades (Conceptos básicos de enfoque de género). 
</t>
    </r>
    <r>
      <rPr>
        <u/>
        <sz val="10"/>
        <color rgb="FF000000"/>
        <rFont val="Arial"/>
      </rPr>
      <t xml:space="preserve">Implementación de 7 derechos:  
</t>
    </r>
    <r>
      <rPr>
        <sz val="10"/>
        <color rgb="FF000000"/>
        <rFont val="Arial"/>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</si>
  <si>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</si>
  <si>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</si>
  <si>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</si>
  <si>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</si>
  <si>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</si>
  <si>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</si>
  <si>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</si>
  <si>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</si>
  <si>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rPr>
      <t xml:space="preserve">
</t>
    </r>
    <r>
      <rPr>
        <b/>
        <sz val="10"/>
        <color rgb="FF000000"/>
        <rFont val="Arial"/>
      </rPr>
      <t>Reuniones internas (1)</t>
    </r>
    <r>
      <rPr>
        <sz val="10"/>
        <color rgb="FF000000"/>
        <rFont val="Arial"/>
      </rPr>
      <t xml:space="preserve">: Armonización planes de trabajo entidades adscritas y vinculadas del grupo 1.
</t>
    </r>
    <r>
      <rPr>
        <b/>
        <sz val="10"/>
        <color rgb="FF000000"/>
        <rFont val="Arial"/>
      </rPr>
      <t>Reuniones intersectoriales (4)</t>
    </r>
    <r>
      <rPr>
        <sz val="10"/>
        <color rgb="FF000000"/>
        <rFont val="Arial"/>
      </rPr>
      <t xml:space="preserve">  revisión y orientación técnica a los planes de trabajo del Sello En Igualdad con: 1AMB, 1 GOB, 1 HAC, 1 SAL
</t>
    </r>
    <r>
      <rPr>
        <b/>
        <sz val="10"/>
        <color rgb="FF000000"/>
        <rFont val="Arial"/>
      </rPr>
      <t>Sensibilizaciones (1):</t>
    </r>
    <r>
      <rPr>
        <sz val="10"/>
        <color rgb="FF000000"/>
        <rFont val="Arial"/>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</si>
  <si>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</si>
  <si>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</si>
  <si>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</si>
  <si>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</si>
  <si>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</si>
  <si>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</si>
  <si>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</si>
  <si>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</si>
  <si>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</si>
  <si>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rPr>
      <t xml:space="preserve">Elaboración de insumos (3):
1AMB: </t>
    </r>
    <r>
      <rPr>
        <sz val="10"/>
        <color rgb="FF000000"/>
        <rFont val="Arial"/>
      </rPr>
      <t xml:space="preserve">Concepto Técnico sobre el Plan Distrital de Gestión del Riesgo de Desastres para Bogotá D.C., - PDGRD 2025-2050 
</t>
    </r>
    <r>
      <rPr>
        <b/>
        <sz val="10"/>
        <color rgb="FF000000"/>
        <rFont val="Arial"/>
      </rPr>
      <t xml:space="preserve">1GEP: </t>
    </r>
    <r>
      <rPr>
        <sz val="10"/>
        <color rgb="FF000000"/>
        <rFont val="Arial"/>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rPr>
      <t>1SEG:</t>
    </r>
    <r>
      <rPr>
        <sz val="10"/>
        <color rgb="FF000000"/>
        <rFont val="Arial"/>
      </rPr>
      <t xml:space="preserve"> Concepto Técnico Actualización Protocolo Distrital de Seguridad, Comodidad y Convivencia en el Fútbol de Bogotá - PDSCCFB
</t>
    </r>
    <r>
      <rPr>
        <b/>
        <sz val="10"/>
        <color rgb="FF000000"/>
        <rFont val="Arial"/>
      </rPr>
      <t xml:space="preserve">Se participó y brindó orientación en las siguientes instancias (8):
2EDU: </t>
    </r>
    <r>
      <rPr>
        <sz val="10"/>
        <color rgb="FF000000"/>
        <rFont val="Arial"/>
      </rPr>
      <t xml:space="preserve">1Mesa Acuerdo 909 Semilleros y 1Actualización Protocolo de Atención para situaciones de presunto incumplimiento, negligencia o abandono.
</t>
    </r>
    <r>
      <rPr>
        <b/>
        <sz val="10"/>
        <color rgb="FF000000"/>
        <rFont val="Arial"/>
      </rPr>
      <t>1HAB:</t>
    </r>
    <r>
      <rPr>
        <sz val="10"/>
        <color rgb="FF000000"/>
        <rFont val="Arial"/>
      </rPr>
      <t xml:space="preserve"> Mesa de articulación interinstitucional por Suba Bilbao CVP 
</t>
    </r>
    <r>
      <rPr>
        <b/>
        <sz val="10"/>
        <color rgb="FF000000"/>
        <rFont val="Arial"/>
      </rPr>
      <t>1MOV:</t>
    </r>
    <r>
      <rPr>
        <sz val="10"/>
        <color rgb="FF000000"/>
        <rFont val="Arial"/>
      </rPr>
      <t xml:space="preserve"> Segunda Mesa de género interinstitucional sector Movilidad
</t>
    </r>
    <r>
      <rPr>
        <b/>
        <sz val="10"/>
        <color rgb="FF000000"/>
        <rFont val="Arial"/>
      </rPr>
      <t>3SEG:</t>
    </r>
    <r>
      <rPr>
        <sz val="10"/>
        <color rgb="FF000000"/>
        <rFont val="Arial"/>
      </rPr>
      <t xml:space="preserve"> Comisiones Distritales de Seguridad, Comodidad y Convivencia en el Fútbol de Bogotá – CDSCCFB.
</t>
    </r>
    <r>
      <rPr>
        <b/>
        <sz val="10"/>
        <color rgb="FF000000"/>
        <rFont val="Arial"/>
      </rPr>
      <t>1SAL:</t>
    </r>
    <r>
      <rPr>
        <sz val="10"/>
        <color rgb="FF000000"/>
        <rFont val="Arial"/>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</si>
  <si>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</si>
  <si>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</si>
  <si>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</si>
  <si>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</si>
  <si>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rPr>
      <t xml:space="preserve">En relación con la Implementación de 7 derechos se avanzó en: 
</t>
    </r>
    <r>
      <rPr>
        <sz val="10"/>
        <color rgb="FF000000"/>
        <rFont val="Arial"/>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</si>
  <si>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rPr>
      <t xml:space="preserve">Elaboración de insumos (4): 
1GOB: </t>
    </r>
    <r>
      <rPr>
        <sz val="10"/>
        <color rgb="FF000000"/>
        <rFont val="Arial"/>
      </rPr>
      <t xml:space="preserve">Concepto técnico frente a los proyectos de Bienestar con enfoque de género, diferencial y poblacional en espacios públicos del DADEP; 
</t>
    </r>
    <r>
      <rPr>
        <b/>
        <sz val="10"/>
        <color rgb="FF000000"/>
        <rFont val="Arial"/>
      </rPr>
      <t xml:space="preserve">1DEE: </t>
    </r>
    <r>
      <rPr>
        <sz val="10"/>
        <color rgb="FF000000"/>
        <rFont val="Arial"/>
      </rPr>
      <t xml:space="preserve">Concepto técnico Producto 5.1.21_ SDEE;  
</t>
    </r>
    <r>
      <rPr>
        <b/>
        <sz val="10"/>
        <color rgb="FF000000"/>
        <rFont val="Arial"/>
      </rPr>
      <t xml:space="preserve">1MOV: </t>
    </r>
    <r>
      <rPr>
        <sz val="10"/>
        <color rgb="FF000000"/>
        <rFont val="Arial"/>
      </rPr>
      <t>Concepto técnico encuesta percepción de seguridad de mujeres de la Unidad Administrativa Especial de Rehabilitación y Mantenimiento Vial UAERMV;</t>
    </r>
    <r>
      <rPr>
        <b/>
        <sz val="10"/>
        <color rgb="FF000000"/>
        <rFont val="Arial"/>
      </rPr>
      <t xml:space="preserve"> 
1SEG: </t>
    </r>
    <r>
      <rPr>
        <sz val="10"/>
        <color rgb="FF000000"/>
        <rFont val="Arial"/>
      </rPr>
      <t xml:space="preserve">Documento compromisos Estrategia Rutas Seguras.
</t>
    </r>
    <r>
      <rPr>
        <b/>
        <sz val="10"/>
        <color rgb="FF000000"/>
        <rFont val="Arial"/>
      </rPr>
      <t xml:space="preserve">
Orientación en las siguientes instancias (14): 
INT(2): </t>
    </r>
    <r>
      <rPr>
        <sz val="10"/>
        <color rgb="FF000000"/>
        <rFont val="Arial"/>
      </rPr>
      <t xml:space="preserve">1Unidad Técnica de Apoyo de la Comisión Intersectorial Diferencial Poblacional, 1Comisión Intersectorial Diferencial Poblacional;  
</t>
    </r>
    <r>
      <rPr>
        <b/>
        <sz val="10"/>
        <color rgb="FF000000"/>
        <rFont val="Arial"/>
      </rPr>
      <t xml:space="preserve">EDU(2): </t>
    </r>
    <r>
      <rPr>
        <sz val="10"/>
        <color rgb="FF000000"/>
        <rFont val="Arial"/>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rPr>
      <t xml:space="preserve"> 
SEG(9):</t>
    </r>
    <r>
      <rPr>
        <sz val="10"/>
        <color rgb="FF000000"/>
        <rFont val="Arial"/>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rPr>
      <t xml:space="preserve">MOV(1): </t>
    </r>
    <r>
      <rPr>
        <sz val="10"/>
        <color rgb="FF000000"/>
        <rFont val="Arial"/>
      </rPr>
      <t>Consejo Distrital de la Bicicleta sesión 1.</t>
    </r>
    <r>
      <rPr>
        <b/>
        <sz val="10"/>
        <color rgb="FF000000"/>
        <rFont val="Arial"/>
      </rPr>
      <t xml:space="preserve"> </t>
    </r>
  </si>
  <si>
    <t xml:space="preserve">La tarea no cuenta con programación de acciones para el mes de mayo.	</t>
  </si>
  <si>
    <r>
      <rPr>
        <b/>
        <sz val="10"/>
        <color rgb="FF000000"/>
        <rFont val="Arial"/>
      </rPr>
      <t xml:space="preserve">Reuniones internas (25): 
</t>
    </r>
    <r>
      <rPr>
        <sz val="10"/>
        <color rgb="FF000000"/>
        <rFont val="Arial"/>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rPr>
      <t xml:space="preserve">
Reuniones intersectoriales (28): 
</t>
    </r>
    <r>
      <rPr>
        <sz val="10"/>
        <color rgb="FF000000"/>
        <rFont val="Arial"/>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</si>
  <si>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</si>
  <si>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rPr>
      <t xml:space="preserve">
</t>
    </r>
    <r>
      <rPr>
        <b/>
        <sz val="10"/>
        <color rgb="FF000000"/>
        <rFont val="Arial"/>
      </rPr>
      <t xml:space="preserve">Acompañamiento a la implementación de planes de trabajo del mecanismo Sello (5):
1AMB: </t>
    </r>
    <r>
      <rPr>
        <sz val="10"/>
        <color rgb="FF000000"/>
        <rFont val="Arial"/>
      </rPr>
      <t xml:space="preserve">Mesa de Retroalimentación Reporte IDPYBA; 
</t>
    </r>
    <r>
      <rPr>
        <b/>
        <sz val="10"/>
        <color rgb="FF000000"/>
        <rFont val="Arial"/>
      </rPr>
      <t>1DEE:</t>
    </r>
    <r>
      <rPr>
        <sz val="10"/>
        <color rgb="FF000000"/>
        <rFont val="Arial"/>
      </rPr>
      <t xml:space="preserve"> Mesa de fortalecimiento - acción afirmativa con IDT; 
</t>
    </r>
    <r>
      <rPr>
        <b/>
        <sz val="10"/>
        <color rgb="FF000000"/>
        <rFont val="Arial"/>
      </rPr>
      <t xml:space="preserve">1HAB: </t>
    </r>
    <r>
      <rPr>
        <sz val="10"/>
        <color rgb="FF000000"/>
        <rFont val="Arial"/>
      </rPr>
      <t xml:space="preserve">Mesa Retroalimentación Reporte SDIG_CVP;
</t>
    </r>
    <r>
      <rPr>
        <b/>
        <sz val="10"/>
        <color rgb="FF000000"/>
        <rFont val="Arial"/>
      </rPr>
      <t>1SAL:</t>
    </r>
    <r>
      <rPr>
        <sz val="10"/>
        <color rgb="FF000000"/>
        <rFont val="Arial"/>
      </rPr>
      <t xml:space="preserve"> Mesa de retroalimentación reporte Sello_Capital Salud; 
</t>
    </r>
    <r>
      <rPr>
        <b/>
        <sz val="10"/>
        <color rgb="FF000000"/>
        <rFont val="Arial"/>
      </rPr>
      <t xml:space="preserve">1SEG: </t>
    </r>
    <r>
      <rPr>
        <sz val="10"/>
        <color rgb="FF000000"/>
        <rFont val="Arial"/>
      </rPr>
      <t xml:space="preserve">Mesa para revisión de propuesta de Plan de Trabajo Sello – UAECOB 
</t>
    </r>
    <r>
      <rPr>
        <b/>
        <sz val="10"/>
        <color rgb="FF000000"/>
        <rFont val="Arial"/>
      </rPr>
      <t xml:space="preserve">Reuniones de alistamiento en el marco del mecanismo Sello con Alcaldías Locales (1): 
</t>
    </r>
    <r>
      <rPr>
        <sz val="10"/>
        <color rgb="FF000000"/>
        <rFont val="Arial"/>
      </rPr>
      <t xml:space="preserve">Mesa de territorialización. 
</t>
    </r>
    <r>
      <rPr>
        <b/>
        <sz val="10"/>
        <color rgb="FF000000"/>
        <rFont val="Arial"/>
      </rPr>
      <t xml:space="preserve">Implementación con Personería (2): 
</t>
    </r>
    <r>
      <rPr>
        <sz val="10"/>
        <color rgb="FF000000"/>
        <rFont val="Arial"/>
      </rPr>
      <t xml:space="preserve">Taller de contextos laborales libres de discriminación y Taller de trabajo de cuidado. 
</t>
    </r>
    <r>
      <rPr>
        <b/>
        <sz val="10"/>
        <color rgb="FF000000"/>
        <rFont val="Arial"/>
      </rPr>
      <t xml:space="preserve">Implementación con Concejo de Bogotá (3): 
</t>
    </r>
    <r>
      <rPr>
        <sz val="10"/>
        <color rgb="FF000000"/>
        <rFont val="Arial"/>
      </rPr>
      <t xml:space="preserve">Reuniones de alistamiento (2) Diseño metodológico (1). 
</t>
    </r>
    <r>
      <rPr>
        <b/>
        <sz val="10"/>
        <color rgb="FF000000"/>
        <rFont val="Arial"/>
      </rPr>
      <t xml:space="preserve">Alistamiento de Festivales al parque en el marco del mecanismo del Sello (1): 
</t>
    </r>
    <r>
      <rPr>
        <sz val="10"/>
        <color rgb="FF000000"/>
        <rFont val="Arial"/>
      </rPr>
      <t xml:space="preserve">Diseño metodológico (1) </t>
    </r>
  </si>
  <si>
    <r>
      <rPr>
        <b/>
        <sz val="10"/>
        <color rgb="FF000000"/>
        <rFont val="Arial"/>
      </rPr>
      <t xml:space="preserve">Fortalecimiento de capacidades de los sectores:
Sensibilizaciones (12): 
2AMB: </t>
    </r>
    <r>
      <rPr>
        <sz val="10"/>
        <color rgb="FF000000"/>
        <rFont val="Arial"/>
      </rPr>
      <t xml:space="preserve">Enfoque de Género y Diversidad – IDPYBA, e Introducción al Enfoque de Género – JBB; </t>
    </r>
    <r>
      <rPr>
        <b/>
        <sz val="10"/>
        <color rgb="FF000000"/>
        <rFont val="Arial"/>
      </rPr>
      <t>1DEE:</t>
    </r>
    <r>
      <rPr>
        <sz val="10"/>
        <color rgb="FF000000"/>
        <rFont val="Arial"/>
      </rPr>
      <t xml:space="preserve"> enfoque de género y de derechos de las mujeres SDDEE; </t>
    </r>
    <r>
      <rPr>
        <b/>
        <sz val="10"/>
        <color rgb="FF000000"/>
        <rFont val="Arial"/>
      </rPr>
      <t>1GOB:</t>
    </r>
    <r>
      <rPr>
        <sz val="10"/>
        <color rgb="FF000000"/>
        <rFont val="Arial"/>
      </rPr>
      <t xml:space="preserve"> Sensibilización ABC del género con articuladoras y articuladores del IDPAC; </t>
    </r>
    <r>
      <rPr>
        <b/>
        <sz val="10"/>
        <color rgb="FF000000"/>
        <rFont val="Arial"/>
      </rPr>
      <t>1HAB:</t>
    </r>
    <r>
      <rPr>
        <sz val="10"/>
        <color rgb="FF000000"/>
        <rFont val="Arial"/>
      </rPr>
      <t xml:space="preserve"> Conmemoración 28 de mayo; </t>
    </r>
    <r>
      <rPr>
        <b/>
        <sz val="10"/>
        <color rgb="FF000000"/>
        <rFont val="Arial"/>
      </rPr>
      <t xml:space="preserve">1INT: </t>
    </r>
    <r>
      <rPr>
        <sz val="10"/>
        <color rgb="FF000000"/>
        <rFont val="Arial"/>
      </rPr>
      <t xml:space="preserve">enfoque de género SDIS; </t>
    </r>
    <r>
      <rPr>
        <b/>
        <sz val="10"/>
        <color rgb="FF000000"/>
        <rFont val="Arial"/>
      </rPr>
      <t>1MUJ:</t>
    </r>
    <r>
      <rPr>
        <sz val="10"/>
        <color rgb="FF000000"/>
        <rFont val="Arial"/>
      </rPr>
      <t xml:space="preserve"> Transversalización del enfoque de género con el equipo de transformaciones culturales; </t>
    </r>
    <r>
      <rPr>
        <b/>
        <sz val="10"/>
        <color rgb="FF000000"/>
        <rFont val="Arial"/>
      </rPr>
      <t>MOV2</t>
    </r>
    <r>
      <rPr>
        <sz val="10"/>
        <color rgb="FF000000"/>
        <rFont val="Arial"/>
      </rPr>
      <t xml:space="preserve">: 1Prevención del acoso sexual en el espacio público IDU, 1Política Pública de Mujeres y Equidad de Género al Consejo Distrital de la Bicicleta; </t>
    </r>
    <r>
      <rPr>
        <b/>
        <sz val="10"/>
        <color rgb="FF000000"/>
        <rFont val="Arial"/>
      </rPr>
      <t>3SEG</t>
    </r>
    <r>
      <rPr>
        <sz val="10"/>
        <color rgb="FF000000"/>
        <rFont val="Arial"/>
      </rPr>
      <t xml:space="preserve">: "Tejiendo redes: Encuentro de sororidad y apoyo mutuo en el Cuerpo de Custodia y Vigilancia de la SDSCJ"
</t>
    </r>
    <r>
      <rPr>
        <b/>
        <u/>
        <sz val="10"/>
        <color rgb="FF000000"/>
        <rFont val="Arial"/>
      </rPr>
      <t xml:space="preserve">En relación con la Implementación de 7 derechos se avanzó en: 
</t>
    </r>
    <r>
      <rPr>
        <b/>
        <sz val="10"/>
        <color rgb="FF000000"/>
        <rFont val="Arial"/>
      </rPr>
      <t xml:space="preserve">Sensibilizaciones (2): 
</t>
    </r>
    <r>
      <rPr>
        <sz val="10"/>
        <color rgb="FF000000"/>
        <rFont val="Arial"/>
      </rPr>
      <t xml:space="preserve">D. TRABAJO: SDMjer: 1 conversatorio mujeres emprendedoras. 
D. SALUD:  Sector Hábitat: 1 taller barreras acceso salud mujeres.
</t>
    </r>
    <r>
      <rPr>
        <b/>
        <sz val="10"/>
        <color rgb="FF000000"/>
        <rFont val="Arial"/>
      </rPr>
      <t xml:space="preserve">Metodologías (8):
</t>
    </r>
    <r>
      <rPr>
        <sz val="10"/>
        <color rgb="FF000000"/>
        <rFont val="Arial"/>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</si>
  <si>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</si>
  <si>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</si>
  <si>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</si>
  <si>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</si>
  <si>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</si>
  <si>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</si>
  <si>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</si>
  <si>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</si>
  <si>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r>
      <rPr>
        <sz val="11"/>
        <color rgb="FF000000"/>
        <rFont val="Arial"/>
      </rPr>
      <t xml:space="preserve">
Implementar la estrategia de buenas prácticas llevó a la consecución de los siguientes logros en abril:
</t>
    </r>
    <r>
      <rPr>
        <sz val="11"/>
        <color rgb="FF00B050"/>
        <rFont val="Arial"/>
      </rPr>
      <t xml:space="preserve">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t>
    </r>
    <r>
      <rPr>
        <sz val="11"/>
        <color rgb="FF000000"/>
        <rFont val="Arial"/>
      </rPr>
      <t xml:space="preserve"> 
</t>
    </r>
    <r>
      <rPr>
        <sz val="11"/>
        <color rgb="FF00B050"/>
        <rFont val="Arial"/>
      </rPr>
      <t xml:space="preserve">Reuniones de trabajo (3): Estrategia de prevención de acoso callejero en frentes de obra. (2) Articulación Sello Bogotá Incluyente (1). </t>
    </r>
    <r>
      <rPr>
        <sz val="11"/>
        <color rgb="FF000000"/>
        <rFont val="Arial"/>
      </rPr>
      <t xml:space="preserve">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r>
  </si>
  <si>
    <r>
      <rPr>
        <sz val="10"/>
        <color rgb="FF000000"/>
        <rFont val="Arial"/>
      </rPr>
      <t xml:space="preserve">Durante el primer cuatrimestre del año, la implementación de la estrategia de buenas prácticas llevó a la consecución de los siguientes logros: 
</t>
    </r>
    <r>
      <rPr>
        <sz val="10"/>
        <color rgb="FF00B050"/>
        <rFont val="Arial"/>
      </rPr>
      <t xml:space="preserve">Acciones concernientes al Sello (39): 
Identificación de Buenas prácticas (4) 
Reuniones 1er contacto (10) 
Documentos de compromiso (10).  
Mesas de trabajo (5).  
Talleres (7). 
Reunión de trabajo (3).  
</t>
    </r>
    <r>
      <rPr>
        <sz val="10"/>
        <color rgb="FF000000"/>
        <rFont val="Arial"/>
      </rPr>
      <t xml:space="preserve">Acciones para las Conmemoraciones Derechos (4).  
Conmemoraciones Derechos (1). 
Alistamiento 28M (3) 
Comunicaciones (21).  
</t>
    </r>
  </si>
  <si>
    <r>
      <rPr>
        <b/>
        <sz val="11"/>
        <color rgb="FF000000"/>
        <rFont val="Arial"/>
      </rPr>
      <t xml:space="preserve">Acciones concernientes al Sello (19):  
Identificación de buenas prácticas para socialización en la UTA: </t>
    </r>
    <r>
      <rPr>
        <sz val="11"/>
        <color rgb="FF000000"/>
        <rFont val="Arial"/>
      </rPr>
      <t xml:space="preserve">1 Reunión 1 PPT.  
</t>
    </r>
    <r>
      <rPr>
        <b/>
        <sz val="11"/>
        <color rgb="FF000000"/>
        <rFont val="Arial"/>
      </rPr>
      <t xml:space="preserve">
Reuniones Primer contacto con empresas (3).  
Documentos de compromiso (2): </t>
    </r>
    <r>
      <rPr>
        <sz val="11"/>
        <color rgb="FF000000"/>
        <rFont val="Arial"/>
      </rPr>
      <t xml:space="preserve">Firma de empresas.  
</t>
    </r>
    <r>
      <rPr>
        <b/>
        <sz val="11"/>
        <color rgb="FF000000"/>
        <rFont val="Arial"/>
      </rPr>
      <t>Documentos metodológicos (1) 
Talleres (3):</t>
    </r>
    <r>
      <rPr>
        <sz val="11"/>
        <color rgb="FF000000"/>
        <rFont val="Arial"/>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1"/>
        <color rgb="FF000000"/>
        <rFont val="Arial"/>
      </rPr>
      <t xml:space="preserve">  
Acciones para las Conmemoraciones Derechos (3):</t>
    </r>
    <r>
      <rPr>
        <sz val="11"/>
        <color rgb="FF000000"/>
        <rFont val="Arial"/>
      </rPr>
      <t xml:space="preserve"> Alistamiento 21 de junio- Educación no sexista; Alistamiento 22 julio - Trabajo doméstico; 
28 mayo - Salud plena.   
</t>
    </r>
    <r>
      <rPr>
        <b/>
        <sz val="11"/>
        <color rgb="FF000000"/>
        <rFont val="Arial"/>
      </rPr>
      <t xml:space="preserve">
Comunicaciones (8): 
Brief solicitud Comunicaciones (3)</t>
    </r>
    <r>
      <rPr>
        <sz val="11"/>
        <color rgb="FF000000"/>
        <rFont val="Arial"/>
      </rPr>
      <t xml:space="preserve">:1 Concejo Sello En Igualdad, 1 Conmemoración 28M, 1 Jornada Única Electoral 
</t>
    </r>
    <r>
      <rPr>
        <b/>
        <sz val="11"/>
        <color rgb="FF000000"/>
        <rFont val="Arial"/>
      </rPr>
      <t>Brief información Comunicaciones (1):</t>
    </r>
    <r>
      <rPr>
        <sz val="11"/>
        <color rgb="FF000000"/>
        <rFont val="Arial"/>
      </rPr>
      <t xml:space="preserve"> Concejo Sello En Igualdad.</t>
    </r>
    <r>
      <rPr>
        <b/>
        <sz val="11"/>
        <color rgb="FF000000"/>
        <rFont val="Arial"/>
      </rPr>
      <t xml:space="preserve"> 
Diseño (11): </t>
    </r>
    <r>
      <rPr>
        <sz val="11"/>
        <color rgb="FF000000"/>
        <rFont val="Arial"/>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1"/>
        <color rgb="FF000000"/>
        <rFont val="Arial"/>
      </rPr>
      <t xml:space="preserve">Invitaciones (8): </t>
    </r>
    <r>
      <rPr>
        <sz val="11"/>
        <color rgb="FF000000"/>
        <rFont val="Arial"/>
      </rPr>
      <t>Foro de Acoso Laboral.</t>
    </r>
    <r>
      <rPr>
        <b/>
        <sz val="11"/>
        <color rgb="FF000000"/>
        <rFont val="Arial"/>
      </rPr>
      <t xml:space="preserve"> </t>
    </r>
    <r>
      <rPr>
        <sz val="11"/>
        <color rgb="FF7030A0"/>
        <rFont val="Arial"/>
      </rPr>
      <t xml:space="preserve"> </t>
    </r>
  </si>
  <si>
    <r>
      <rPr>
        <b/>
        <sz val="11"/>
        <color rgb="FF000000"/>
        <rFont val="Arial"/>
      </rPr>
      <t xml:space="preserve">Acciones concernientes al Sello (26): 
</t>
    </r>
    <r>
      <rPr>
        <sz val="11"/>
        <color rgb="FF000000"/>
        <rFont val="Arial"/>
      </rPr>
      <t xml:space="preserve">Identificación de Buenas prácticas (2) 
Reuniones 1er contacto (10).
Documentos de compromiso (2).  
Documentos metodológicos (1).
Mesas de trabajo (3).  
Talleres (7). 
Socialización (1). 
Reunión de trabajo (1).  
</t>
    </r>
    <r>
      <rPr>
        <b/>
        <sz val="11"/>
        <color rgb="FF000000"/>
        <rFont val="Arial"/>
      </rPr>
      <t xml:space="preserve">Acciones para las Conmemoraciones Derechos (5).
</t>
    </r>
    <r>
      <rPr>
        <sz val="11"/>
        <color rgb="FF000000"/>
        <rFont val="Arial"/>
      </rPr>
      <t xml:space="preserve">Conmemoraciones Derechos (1). 
Alistamiento de conmemoraciones (4): 28M; 21 de junio - Educación no sexista; Alistamiento 22 julio - Trabajo doméstico; 28 mayo - Salud plena. 
</t>
    </r>
    <r>
      <rPr>
        <b/>
        <sz val="11"/>
        <color rgb="FF000000"/>
        <rFont val="Arial"/>
      </rPr>
      <t xml:space="preserve">Comunicaciones (44).  </t>
    </r>
  </si>
  <si>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</si>
  <si>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</si>
  <si>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</si>
  <si>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rPr>
      <t>Conmemoraciones derechos</t>
    </r>
    <r>
      <rPr>
        <sz val="10"/>
        <color rgb="FF000000"/>
        <rFont val="Arial"/>
      </rPr>
      <t xml:space="preserve">: </t>
    </r>
    <r>
      <rPr>
        <b/>
        <u/>
        <sz val="10"/>
        <color rgb="FF000000"/>
        <rFont val="Arial"/>
      </rPr>
      <t>Alistamiento 8M</t>
    </r>
    <r>
      <rPr>
        <sz val="10"/>
        <color rgb="FF000000"/>
        <rFont val="Arial"/>
      </rPr>
      <t xml:space="preserve">: 1 reunión interna, solicitud datos al OMEG, 1 documento preliminar hitos derechos 2023-2025. </t>
    </r>
  </si>
  <si>
    <r>
      <rPr>
        <b/>
        <sz val="10"/>
        <color rgb="FF000000"/>
        <rFont val="Arial"/>
      </rPr>
      <t xml:space="preserve">Brief solicitud Comunicaciones (1): </t>
    </r>
    <r>
      <rPr>
        <sz val="10"/>
        <color rgb="FF000000"/>
        <rFont val="Arial"/>
      </rPr>
      <t xml:space="preserve">Brújula para la Igualdad 
</t>
    </r>
    <r>
      <rPr>
        <b/>
        <sz val="10"/>
        <color rgb="FF000000"/>
        <rFont val="Arial"/>
      </rPr>
      <t xml:space="preserve">Documento de sentido (1): </t>
    </r>
    <r>
      <rPr>
        <sz val="10"/>
        <color rgb="FF000000"/>
        <rFont val="Arial"/>
      </rPr>
      <t xml:space="preserve">8M. </t>
    </r>
    <r>
      <rPr>
        <b/>
        <sz val="10"/>
        <color rgb="FF000000"/>
        <rFont val="Arial"/>
      </rPr>
      <t xml:space="preserve"> 
Diseño (1): </t>
    </r>
    <r>
      <rPr>
        <sz val="10"/>
        <color rgb="FF000000"/>
        <rFont val="Arial"/>
      </rPr>
      <t xml:space="preserve">PPT para UTA - Sesión 1 2025. </t>
    </r>
  </si>
  <si>
    <t>TAREA 15</t>
  </si>
  <si>
    <t>TAREA 16</t>
  </si>
  <si>
    <r>
      <rPr>
        <sz val="10"/>
        <color rgb="FF000000"/>
        <rFont val="Arial"/>
      </rPr>
      <t xml:space="preserve">Conmemoraciones derechos: 
</t>
    </r>
    <r>
      <rPr>
        <u/>
        <sz val="10"/>
        <color rgb="FF000000"/>
        <rFont val="Arial"/>
      </rPr>
      <t>Documento (1</t>
    </r>
    <r>
      <rPr>
        <sz val="10"/>
        <color rgb="FF000000"/>
        <rFont val="Arial"/>
      </rPr>
      <t>): Alistamiento 8M. Documento de sentido preliminar conmemoración 8 Marzo 2025. 
Metodología (1): Diseño de metodología de taller sobre 8M para colaboradores/as del Distrito.</t>
    </r>
  </si>
  <si>
    <r>
      <rPr>
        <b/>
        <sz val="10"/>
        <color rgb="FF000000"/>
        <rFont val="Arial"/>
      </rPr>
      <t>Reuniones (2:)Primer contacto con empresas. 
Documentos de compromiso(1):</t>
    </r>
    <r>
      <rPr>
        <sz val="10"/>
        <color rgb="FF000000"/>
        <rFont val="Arial"/>
      </rPr>
      <t xml:space="preserve">  Firma de empresa.
</t>
    </r>
    <r>
      <rPr>
        <b/>
        <sz val="10"/>
        <color rgb="FF000000"/>
        <rFont val="Arial"/>
      </rPr>
      <t xml:space="preserve">Metodologías(1): </t>
    </r>
    <r>
      <rPr>
        <b/>
        <u/>
        <sz val="10"/>
        <color rgb="FF000000"/>
        <rFont val="Arial"/>
      </rPr>
      <t>Componente pedagógico del Catálogo de Herramientas:</t>
    </r>
    <r>
      <rPr>
        <b/>
        <sz val="10"/>
        <color rgb="FF000000"/>
        <rFont val="Arial"/>
      </rPr>
      <t xml:space="preserve"> Diseño de metodología de sensibilización.
</t>
    </r>
    <r>
      <rPr>
        <sz val="10"/>
        <color rgb="FF000000"/>
        <rFont val="Arial"/>
      </rPr>
      <t xml:space="preserve">Socializaciones (1): Componente de buenas prácticas del Catálogo de Herramientas: 1 socialización de la herramienta de autodiagnóstico:
Mesas de trabajo (2): con empresas.
</t>
    </r>
    <r>
      <rPr>
        <b/>
        <sz val="10"/>
        <color rgb="FF000000"/>
        <rFont val="Arial"/>
      </rPr>
      <t xml:space="preserve">Estrategia de prevención de acoso callejero en frentes de obra: </t>
    </r>
    <r>
      <rPr>
        <sz val="10"/>
        <color rgb="FF000000"/>
        <rFont val="Arial"/>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</si>
  <si>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</si>
  <si>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</si>
  <si>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rPr>
      <t xml:space="preserve">Brief solicitud Comunicaciones (1): </t>
    </r>
    <r>
      <rPr>
        <sz val="10"/>
        <color rgb="FF000000"/>
        <rFont val="Arial"/>
      </rPr>
      <t xml:space="preserve">RevBeladas
</t>
    </r>
    <r>
      <rPr>
        <b/>
        <sz val="10"/>
        <color rgb="FF000000"/>
        <rFont val="Arial"/>
      </rPr>
      <t>Brief información Comunicaciones (3):</t>
    </r>
    <r>
      <rPr>
        <sz val="10"/>
        <color rgb="FF000000"/>
        <rFont val="Arial"/>
      </rPr>
      <t xml:space="preserve"> 1 RevBeladas, 1 Acompañamiento Avantia, 1 Billetes Lotería de Bogotá.
</t>
    </r>
    <r>
      <rPr>
        <b/>
        <sz val="10"/>
        <color rgb="FF000000"/>
        <rFont val="Arial"/>
      </rPr>
      <t xml:space="preserve">Diseño (3): </t>
    </r>
    <r>
      <rPr>
        <sz val="10"/>
        <color rgb="FF000000"/>
        <rFont val="Arial"/>
      </rPr>
      <t xml:space="preserve">1 PPT CIM - Sesión 1, 2 piezas grupos focales POT
</t>
    </r>
    <r>
      <rPr>
        <b/>
        <sz val="10"/>
        <color rgb="FF000000"/>
        <rFont val="Arial"/>
      </rPr>
      <t>Campaña (1):</t>
    </r>
    <r>
      <rPr>
        <sz val="10"/>
        <color rgb="FF000000"/>
        <rFont val="Arial"/>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</si>
  <si>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</si>
  <si>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rPr>
      <t xml:space="preserve">Identificación de buenas prácticas para socialización en la UTA: 1 Reunión 1 PPT. 
</t>
    </r>
    <r>
      <rPr>
        <b/>
        <sz val="11"/>
        <color rgb="FF000000"/>
        <rFont val="Arial"/>
      </rPr>
      <t xml:space="preserve">Conmemoraciones en el marco de los derechos humanos de las mujeres:  </t>
    </r>
    <r>
      <rPr>
        <sz val="11"/>
        <color rgb="FF000000"/>
        <rFont val="Arial"/>
      </rPr>
      <t xml:space="preserve"> </t>
    </r>
    <r>
      <rPr>
        <u/>
        <sz val="11"/>
        <color rgb="FF000000"/>
        <rFont val="Arial"/>
      </rPr>
      <t>Alistamiento 28M</t>
    </r>
    <r>
      <rPr>
        <sz val="11"/>
        <color rgb="FF000000"/>
        <rFont val="Arial"/>
      </rPr>
      <t xml:space="preserve">: 2 reuniones internas: referenta sector salud y comunicaciones. 1 documento preliminar conmemoración 28 mayo, día acción global por la salud plena de las mujeres. </t>
    </r>
  </si>
  <si>
    <r>
      <rPr>
        <b/>
        <sz val="10"/>
        <color rgb="FF000000"/>
        <rFont val="Arial"/>
      </rPr>
      <t>Brief solicitud Comunicaciones (2):</t>
    </r>
    <r>
      <rPr>
        <sz val="10"/>
        <color rgb="FF000000"/>
        <rFont val="Arial"/>
      </rPr>
      <t xml:space="preserve"> 1 Plantillas para invitaciones, 1 Videos buenas prácticas Sello Privado. 
</t>
    </r>
    <r>
      <rPr>
        <b/>
        <sz val="10"/>
        <color rgb="FF000000"/>
        <rFont val="Arial"/>
      </rPr>
      <t xml:space="preserve">Diseño (4): </t>
    </r>
    <r>
      <rPr>
        <sz val="10"/>
        <color rgb="FF000000"/>
        <rFont val="Arial"/>
      </rPr>
      <t xml:space="preserve">1 documento Lineamientos espacios públicos libres de violencias, 1 documento Informe TPIEG 2024, 1 PPT TPIEG 2024, 1 PPT UTA Sesión 4 2025. 
</t>
    </r>
    <r>
      <rPr>
        <b/>
        <sz val="10"/>
        <color rgb="FF000000"/>
        <rFont val="Arial"/>
      </rPr>
      <t>Redacción y/o edición (3):</t>
    </r>
    <r>
      <rPr>
        <sz val="10"/>
        <color rgb="FF000000"/>
        <rFont val="Arial"/>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</si>
  <si>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</si>
  <si>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</si>
  <si>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</si>
  <si>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rPr>
      <t>I</t>
    </r>
    <r>
      <rPr>
        <b/>
        <sz val="10"/>
        <color rgb="FF000000"/>
        <rFont val="Arial"/>
      </rPr>
      <t xml:space="preserve">dentificación de buenas prácticas para socialización en la UTA (3): </t>
    </r>
    <r>
      <rPr>
        <sz val="10"/>
        <color rgb="FF000000"/>
        <rFont val="Arial"/>
      </rPr>
      <t xml:space="preserve">2 Reuniones 1 PPT.  
</t>
    </r>
    <r>
      <rPr>
        <b/>
        <sz val="10"/>
        <color rgb="FF000000"/>
        <rFont val="Arial"/>
      </rPr>
      <t xml:space="preserve">Conmemoraciones en el marco de los derechos humanos de las mujeres:  
Alistamiento 21 de junio - </t>
    </r>
    <r>
      <rPr>
        <sz val="10"/>
        <color rgb="FF000000"/>
        <rFont val="Arial"/>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rPr>
      <t xml:space="preserve">Alistamiento 22 julio - Trabajo doméstico: </t>
    </r>
    <r>
      <rPr>
        <sz val="10"/>
        <color rgb="FF000000"/>
        <rFont val="Arial"/>
      </rPr>
      <t xml:space="preserve">1 reunión interna alistamiento; gestión de datos OMEG: 1 borrador documento de sentido. 
</t>
    </r>
    <r>
      <rPr>
        <b/>
        <sz val="10"/>
        <color rgb="FF000000"/>
        <rFont val="Arial"/>
      </rPr>
      <t xml:space="preserve">28 mayo - Salud plena: </t>
    </r>
    <r>
      <rPr>
        <sz val="10"/>
        <color rgb="FF000000"/>
        <rFont val="Arial"/>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</si>
  <si>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rPr>
      <t>Brief solicitud Comunicaciones (3):</t>
    </r>
    <r>
      <rPr>
        <sz val="10"/>
        <color rgb="FF000000"/>
        <rFont val="Arial"/>
      </rPr>
      <t xml:space="preserve">1 Concejo Sello En Igualdad, 1 Conmemoración 28M, 1 Jornada Única Electoral 
</t>
    </r>
    <r>
      <rPr>
        <b/>
        <sz val="10"/>
        <color rgb="FF000000"/>
        <rFont val="Arial"/>
      </rPr>
      <t xml:space="preserve">Brief información Comunicaciones (1): </t>
    </r>
    <r>
      <rPr>
        <sz val="10"/>
        <color rgb="FF000000"/>
        <rFont val="Arial"/>
      </rPr>
      <t xml:space="preserve">Concejo Sello En Igualdad 
</t>
    </r>
    <r>
      <rPr>
        <b/>
        <sz val="10"/>
        <color rgb="FF000000"/>
        <rFont val="Arial"/>
      </rPr>
      <t>Diseño (11): 1</t>
    </r>
    <r>
      <rPr>
        <sz val="10"/>
        <color rgb="FF000000"/>
        <rFont val="Arial"/>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rPr>
      <t xml:space="preserve">Invitaciones (8): </t>
    </r>
    <r>
      <rPr>
        <sz val="10"/>
        <color rgb="FF000000"/>
        <rFont val="Arial"/>
      </rPr>
      <t>Foro de Acoso Laboral.</t>
    </r>
    <r>
      <rPr>
        <b/>
        <sz val="10"/>
        <color rgb="FF000000"/>
        <rFont val="Arial"/>
      </rPr>
      <t xml:space="preserve"> </t>
    </r>
  </si>
  <si>
    <r>
      <rPr>
        <b/>
        <sz val="10"/>
        <color rgb="FF000000"/>
        <rFont val="Arial"/>
      </rPr>
      <t xml:space="preserve">Reuniones (3): </t>
    </r>
    <r>
      <rPr>
        <sz val="10"/>
        <color rgb="FF000000"/>
        <rFont val="Arial"/>
      </rPr>
      <t xml:space="preserve">Primer contacto con empresas.  
</t>
    </r>
    <r>
      <rPr>
        <b/>
        <sz val="10"/>
        <color rgb="FF000000"/>
        <rFont val="Arial"/>
      </rPr>
      <t>Documentos de compromiso (2):</t>
    </r>
    <r>
      <rPr>
        <sz val="10"/>
        <color rgb="FF000000"/>
        <rFont val="Arial"/>
      </rPr>
      <t xml:space="preserve"> Firma de empresas.
</t>
    </r>
    <r>
      <rPr>
        <b/>
        <sz val="10"/>
        <color rgb="FF000000"/>
        <rFont val="Arial"/>
      </rPr>
      <t>Mesas de trabajo (2):</t>
    </r>
    <r>
      <rPr>
        <sz val="10"/>
        <color rgb="FF000000"/>
        <rFont val="Arial"/>
      </rPr>
      <t xml:space="preserve"> Reuniones para implementación de catálogo de herramientas autogestionables.
</t>
    </r>
    <r>
      <rPr>
        <b/>
        <sz val="10"/>
        <color rgb="FF000000"/>
        <rFont val="Arial"/>
      </rPr>
      <t>Diseño metodológico (1):</t>
    </r>
    <r>
      <rPr>
        <sz val="10"/>
        <color rgb="FF000000"/>
        <rFont val="Arial"/>
      </rPr>
      <t xml:space="preserve"> Taller sobre la Herramienta de Autodiagnóstico.  
</t>
    </r>
    <r>
      <rPr>
        <b/>
        <sz val="10"/>
        <color rgb="FF000000"/>
        <rFont val="Arial"/>
      </rPr>
      <t>Sensibilizaciones (3):</t>
    </r>
    <r>
      <rPr>
        <sz val="10"/>
        <color rgb="FF000000"/>
        <rFont val="Arial"/>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rPr>
      <t>Reunión de trabajo (3):</t>
    </r>
    <r>
      <rPr>
        <sz val="10"/>
        <color rgb="FF000000"/>
        <rFont val="Arial"/>
      </rPr>
      <t xml:space="preserve"> Estrategia de prevención de acoso callejero en frentes de obra (2) Articulación Sello Bogotá Incluyente (1). </t>
    </r>
  </si>
  <si>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</si>
  <si>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</si>
  <si>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</si>
  <si>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</si>
  <si>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</si>
  <si>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</si>
  <si>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</si>
  <si>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</si>
  <si>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</si>
  <si>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</si>
  <si>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</si>
  <si>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</si>
  <si>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</si>
  <si>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</si>
  <si>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</si>
  <si>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</si>
  <si>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</si>
  <si>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</si>
  <si>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(4):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</si>
  <si>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</si>
  <si>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(4): Firma de empresasas. 
Evento (1): Revbeladas. </t>
  </si>
  <si>
    <t xml:space="preserve">Documentos de compromiso (4):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</si>
  <si>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(6): Firma de empresasas. 
Evento (1): Revbeladas. </t>
  </si>
  <si>
    <t>Elaboró</t>
  </si>
  <si>
    <t>Firma</t>
  </si>
  <si>
    <t>Aprobó (Según aplique Gerenta de proyecto, Líder técnica y responsable de proceso)</t>
  </si>
  <si>
    <t>Revisó (Oficina Asesora de Planeación)</t>
  </si>
  <si>
    <t>VoBo:</t>
  </si>
  <si>
    <t>Nombre</t>
  </si>
  <si>
    <t>Nombre:</t>
  </si>
  <si>
    <t>Cargo</t>
  </si>
  <si>
    <t>Cargo:</t>
  </si>
  <si>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</si>
  <si>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</si>
  <si>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</si>
  <si>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</si>
  <si>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</si>
  <si>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</si>
  <si>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</si>
  <si>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</si>
  <si>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</si>
  <si>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</si>
  <si>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</si>
  <si>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</si>
  <si>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</si>
  <si>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</si>
  <si>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</si>
  <si>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</si>
  <si>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</si>
  <si>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</si>
  <si>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</si>
  <si>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</si>
  <si>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</si>
  <si>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</si>
  <si>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rPr>
      <t>OMEG</t>
    </r>
    <r>
      <rPr>
        <sz val="10"/>
        <color rgb="FF000000"/>
        <rFont val="Arial Narrow"/>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</si>
  <si>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</si>
  <si>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</si>
  <si>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</si>
  <si>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</si>
  <si>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</si>
  <si>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</si>
  <si>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</si>
  <si>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</si>
  <si>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</si>
  <si>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</si>
  <si>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</si>
  <si>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</si>
  <si>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</si>
  <si>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</si>
  <si>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</si>
  <si>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</si>
  <si>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</si>
  <si>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</si>
  <si>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</si>
  <si>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</si>
  <si>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</si>
  <si>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</si>
  <si>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t>
  </si>
  <si>
    <t>EJECUCIÓN PRESUPUESTAL DEL PRODUCTO IV TRIMESTRE</t>
  </si>
  <si>
    <t>NOVIEMBRE</t>
  </si>
  <si>
    <t>Acompañar el 100% del seguimiento a la implementación de las PPMYEG y PPASP así como a los ompromisos de la SDMujer en otras políticas públicas.</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</si>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</sst>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9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0"/>
      <color rgb="FF000000"/>
      <name val="Arial Narrow"/>
      <charset val="1"/>
    </font>
    <font>
      <sz val="13"/>
      <color rgb="FF000000"/>
      <name val="Arial"/>
      <family val="2"/>
    </font>
    <font>
      <b/>
      <sz val="13"/>
      <color rgb="FF000000"/>
      <name val="Arial"/>
      <family val="2"/>
    </font>
    <font>
      <b/>
      <sz val="10"/>
      <color rgb="FF000000"/>
      <name val="Arial Narrow"/>
    </font>
    <font>
      <sz val="10"/>
      <color rgb="FF000000"/>
      <name val="Arial Narrow"/>
    </font>
    <font>
      <sz val="10"/>
      <color rgb="FF000000"/>
      <name val="Arial"/>
      <charset val="1"/>
    </font>
    <font>
      <b/>
      <sz val="10"/>
      <color rgb="FF000000"/>
      <name val="Arial"/>
    </font>
    <font>
      <sz val="10"/>
      <color rgb="FF000000"/>
      <name val="Arial"/>
    </font>
    <font>
      <sz val="10"/>
      <color rgb="FF000000"/>
      <name val="Arial"/>
      <family val="2"/>
    </font>
    <font>
      <u/>
      <sz val="11"/>
      <color rgb="FF000000"/>
      <name val="Calibri"/>
      <family val="2"/>
      <scheme val="minor"/>
    </font>
    <font>
      <u/>
      <sz val="10"/>
      <color rgb="FF000000"/>
      <name val="Arial"/>
    </font>
    <font>
      <b/>
      <u/>
      <sz val="10"/>
      <color rgb="FF000000"/>
      <name val="Arial"/>
    </font>
    <font>
      <b/>
      <sz val="10"/>
      <color rgb="FF000000"/>
      <name val="Arial"/>
      <family val="2"/>
    </font>
    <font>
      <b/>
      <sz val="10"/>
      <color rgb="FF9BBB59"/>
      <name val="Arial"/>
      <family val="2"/>
    </font>
    <font>
      <sz val="10"/>
      <color theme="1"/>
      <name val="Arial"/>
    </font>
    <font>
      <b/>
      <sz val="10"/>
      <color theme="1"/>
      <name val="Arial"/>
    </font>
    <font>
      <sz val="9"/>
      <color indexed="81"/>
      <name val="Tahoma"/>
      <charset val="1"/>
    </font>
    <font>
      <b/>
      <sz val="9"/>
      <color indexed="81"/>
      <name val="Tahoma"/>
      <charset val="1"/>
    </font>
    <font>
      <sz val="13"/>
      <name val="Arial"/>
      <family val="2"/>
    </font>
    <font>
      <b/>
      <sz val="9"/>
      <color indexed="81"/>
      <name val="Tahoma"/>
      <family val="2"/>
    </font>
    <font>
      <sz val="9"/>
      <color rgb="FF000000"/>
      <name val="Arial"/>
    </font>
    <font>
      <b/>
      <sz val="13"/>
      <color theme="1"/>
      <name val="Arial"/>
    </font>
    <font>
      <b/>
      <sz val="13"/>
      <name val="Arial"/>
    </font>
    <font>
      <sz val="13"/>
      <color theme="1"/>
      <name val="Arial"/>
    </font>
    <font>
      <sz val="10"/>
      <color theme="0" tint="-0.89999084444715716"/>
      <name val="Arial"/>
      <family val="2"/>
    </font>
    <font>
      <sz val="12"/>
      <color theme="1"/>
      <name val="Calibri"/>
      <family val="2"/>
      <scheme val="minor"/>
    </font>
    <font>
      <u/>
      <sz val="9"/>
      <color rgb="FF000000"/>
      <name val="Arial"/>
    </font>
    <font>
      <sz val="11"/>
      <color theme="1"/>
      <name val="Arial"/>
    </font>
    <font>
      <sz val="11"/>
      <color rgb="FF000000"/>
      <name val="Arial"/>
    </font>
    <font>
      <b/>
      <sz val="11"/>
      <color rgb="FF000000"/>
      <name val="Arial"/>
    </font>
    <font>
      <u/>
      <sz val="11"/>
      <color rgb="FF000000"/>
      <name val="Arial"/>
    </font>
    <font>
      <b/>
      <sz val="9"/>
      <color rgb="FF000000"/>
      <name val="Arial"/>
    </font>
    <font>
      <b/>
      <u/>
      <sz val="9"/>
      <color rgb="FF000000"/>
      <name val="Arial"/>
    </font>
    <font>
      <sz val="12"/>
      <color theme="1"/>
      <name val="Times New Roman"/>
      <family val="1"/>
      <charset val="1"/>
    </font>
    <font>
      <sz val="10"/>
      <color rgb="FF00B050"/>
      <name val="Arial"/>
    </font>
    <font>
      <sz val="11"/>
      <color rgb="FF00B050"/>
      <name val="Arial"/>
    </font>
    <font>
      <b/>
      <sz val="10"/>
      <color rgb="FF7030A0"/>
      <name val="Arial"/>
      <family val="2"/>
    </font>
    <font>
      <b/>
      <sz val="11"/>
      <color rgb="FF7030A0"/>
      <name val="Arial"/>
      <family val="2"/>
    </font>
    <font>
      <b/>
      <sz val="11"/>
      <color rgb="FF7030A0"/>
      <name val="Arial"/>
    </font>
    <font>
      <sz val="11"/>
      <color rgb="FF7030A0"/>
      <name val="Arial"/>
    </font>
    <font>
      <sz val="9"/>
      <color rgb="FF000000"/>
      <name val="Arial"/>
      <family val="2"/>
    </font>
    <font>
      <b/>
      <u/>
      <sz val="10"/>
      <color rgb="FF000000"/>
      <name val="Arial"/>
      <family val="2"/>
    </font>
    <font>
      <sz val="11"/>
      <color rgb="FF000000"/>
      <name val="Arial"/>
      <family val="2"/>
    </font>
  </fonts>
  <fills count="26">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s>
  <borders count="1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thin">
        <color indexed="64"/>
      </top>
      <bottom style="thin">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165" fontId="3" fillId="0" borderId="11" applyFont="0" applyFill="0" applyBorder="0" applyAlignment="0" applyProtection="0"/>
    <xf numFmtId="168" fontId="3" fillId="0" borderId="11" applyFont="0" applyFill="0" applyBorder="0" applyAlignment="0" applyProtection="0"/>
    <xf numFmtId="9" fontId="3" fillId="0" borderId="11" applyFont="0" applyFill="0" applyBorder="0" applyAlignment="0" applyProtection="0"/>
    <xf numFmtId="170" fontId="3" fillId="0" borderId="11" applyFont="0" applyFill="0" applyBorder="0" applyAlignment="0" applyProtection="0"/>
    <xf numFmtId="164"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2" fontId="34" fillId="0" borderId="55" applyNumberFormat="0" applyAlignment="0" applyProtection="0">
      <alignment horizontal="right" vertical="center"/>
    </xf>
    <xf numFmtId="172"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2"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892">
    <xf numFmtId="0" fontId="0" fillId="0" borderId="0" xfId="0"/>
    <xf numFmtId="0" fontId="4" fillId="0" borderId="0" xfId="0" applyFont="1"/>
    <xf numFmtId="0" fontId="6" fillId="0" borderId="1" xfId="0" applyFont="1" applyBorder="1" applyAlignment="1">
      <alignment horizontal="center"/>
    </xf>
    <xf numFmtId="166"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6" fontId="4" fillId="0" borderId="0" xfId="0" applyNumberFormat="1" applyFont="1"/>
    <xf numFmtId="166" fontId="10" fillId="0" borderId="1" xfId="0" applyNumberFormat="1" applyFont="1" applyBorder="1" applyAlignment="1">
      <alignment horizontal="center" vertical="center"/>
    </xf>
    <xf numFmtId="6"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7" fontId="8"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166"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9" fontId="26" fillId="0" borderId="34" xfId="5" applyNumberFormat="1" applyFont="1" applyBorder="1" applyAlignment="1">
      <alignment vertical="center"/>
    </xf>
    <xf numFmtId="169" fontId="26" fillId="0" borderId="35" xfId="5" applyNumberFormat="1" applyFont="1" applyBorder="1" applyAlignment="1">
      <alignment vertical="center"/>
    </xf>
    <xf numFmtId="0" fontId="25" fillId="20" borderId="46" xfId="2" applyFont="1" applyFill="1" applyBorder="1" applyAlignment="1">
      <alignment vertical="center" wrapText="1"/>
    </xf>
    <xf numFmtId="169" fontId="26" fillId="0" borderId="47" xfId="5" applyNumberFormat="1" applyFont="1" applyBorder="1" applyAlignment="1">
      <alignment vertical="center"/>
    </xf>
    <xf numFmtId="169" fontId="26" fillId="0" borderId="49" xfId="5" applyNumberFormat="1" applyFont="1" applyBorder="1" applyAlignment="1">
      <alignment vertical="center"/>
    </xf>
    <xf numFmtId="0" fontId="25" fillId="20" borderId="37" xfId="2" applyFont="1" applyFill="1" applyBorder="1" applyAlignment="1">
      <alignment vertical="center" wrapText="1"/>
    </xf>
    <xf numFmtId="169"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9"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0" fontId="26" fillId="0" borderId="48" xfId="0" applyFont="1" applyBorder="1" applyAlignment="1">
      <alignment horizontal="justify"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34" xfId="0" applyFont="1" applyBorder="1" applyAlignment="1">
      <alignment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9" xfId="3" applyFont="1" applyBorder="1" applyAlignment="1">
      <alignment vertical="center" wrapText="1"/>
    </xf>
    <xf numFmtId="169" fontId="26" fillId="0" borderId="69" xfId="5" applyNumberFormat="1" applyFont="1" applyBorder="1" applyAlignment="1">
      <alignment vertical="center"/>
    </xf>
    <xf numFmtId="169" fontId="26" fillId="0" borderId="70" xfId="5" applyNumberFormat="1" applyFont="1" applyBorder="1" applyAlignment="1">
      <alignment vertical="center"/>
    </xf>
    <xf numFmtId="43" fontId="50" fillId="20" borderId="77"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43" fontId="50" fillId="20" borderId="80" xfId="18" applyFont="1" applyFill="1" applyBorder="1" applyAlignment="1">
      <alignment horizontal="center" vertical="center" wrapText="1"/>
    </xf>
    <xf numFmtId="169" fontId="26" fillId="0" borderId="65" xfId="5" applyNumberFormat="1" applyFont="1" applyBorder="1" applyAlignment="1">
      <alignment vertical="center"/>
    </xf>
    <xf numFmtId="169" fontId="26" fillId="0" borderId="46" xfId="5" applyNumberFormat="1" applyFont="1" applyBorder="1" applyAlignment="1">
      <alignment vertical="center"/>
    </xf>
    <xf numFmtId="169"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8"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9" fontId="26" fillId="0" borderId="65"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0" xfId="5" applyNumberFormat="1" applyFont="1" applyBorder="1" applyAlignment="1">
      <alignment horizontal="center" vertical="center"/>
    </xf>
    <xf numFmtId="43" fontId="42" fillId="20" borderId="47" xfId="18" applyFont="1" applyFill="1" applyBorder="1" applyAlignment="1">
      <alignment horizontal="center"/>
    </xf>
    <xf numFmtId="43" fontId="42" fillId="24" borderId="47" xfId="18" applyFont="1" applyFill="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9"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43" fontId="42" fillId="20" borderId="1" xfId="18" applyFont="1" applyFill="1" applyBorder="1" applyAlignment="1">
      <alignment horizontal="center"/>
    </xf>
    <xf numFmtId="43" fontId="42" fillId="24" borderId="1" xfId="18" applyFont="1" applyFill="1" applyBorder="1" applyAlignment="1">
      <alignment horizontal="center" vertic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31" fillId="0" borderId="42"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42" fillId="20" borderId="85" xfId="3" applyFont="1" applyFill="1" applyBorder="1" applyAlignment="1">
      <alignment horizontal="center" vertical="center" wrapText="1"/>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5"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3"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8"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7" xfId="3" applyFont="1" applyBorder="1" applyAlignment="1">
      <alignment vertical="center" wrapText="1"/>
    </xf>
    <xf numFmtId="43" fontId="50" fillId="20" borderId="81"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4" fillId="0" borderId="11" xfId="3" applyFont="1" applyAlignment="1">
      <alignment vertical="center"/>
    </xf>
    <xf numFmtId="0" fontId="58" fillId="20" borderId="47" xfId="2" applyFont="1" applyFill="1" applyBorder="1" applyAlignment="1">
      <alignment horizontal="center" vertical="center" wrapText="1"/>
    </xf>
    <xf numFmtId="9" fontId="58" fillId="20" borderId="1" xfId="3" applyNumberFormat="1" applyFont="1" applyFill="1" applyBorder="1" applyAlignment="1">
      <alignment horizontal="center" vertical="center"/>
    </xf>
    <xf numFmtId="9" fontId="58"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63" fillId="0" borderId="44" xfId="3" applyFont="1" applyBorder="1" applyAlignment="1">
      <alignment horizontal="left" vertical="center" wrapText="1"/>
    </xf>
    <xf numFmtId="0" fontId="42" fillId="20" borderId="54" xfId="3" applyFont="1" applyFill="1" applyBorder="1" applyAlignment="1">
      <alignment horizontal="center" vertical="center" wrapText="1"/>
    </xf>
    <xf numFmtId="0" fontId="78" fillId="20" borderId="53" xfId="3" applyFont="1" applyFill="1" applyBorder="1" applyAlignment="1">
      <alignment horizontal="center" vertical="center" wrapText="1"/>
    </xf>
    <xf numFmtId="0" fontId="78" fillId="20" borderId="54" xfId="3" applyFont="1" applyFill="1" applyBorder="1" applyAlignment="1">
      <alignment horizontal="center" vertical="center" wrapText="1"/>
    </xf>
    <xf numFmtId="0" fontId="77" fillId="0" borderId="51" xfId="3" applyFont="1" applyBorder="1" applyAlignment="1">
      <alignment horizontal="center" vertical="center"/>
    </xf>
    <xf numFmtId="9" fontId="79" fillId="0" borderId="51" xfId="3" applyNumberFormat="1" applyFont="1" applyBorder="1" applyAlignment="1">
      <alignment horizontal="center" vertical="center"/>
    </xf>
    <xf numFmtId="9" fontId="77" fillId="0" borderId="51" xfId="3" applyNumberFormat="1" applyFont="1" applyBorder="1" applyAlignment="1">
      <alignment horizontal="center" vertical="center"/>
    </xf>
    <xf numFmtId="0" fontId="78" fillId="20" borderId="36" xfId="3" applyFont="1" applyFill="1" applyBorder="1" applyAlignment="1">
      <alignment horizontal="center" vertical="center" wrapText="1"/>
    </xf>
    <xf numFmtId="0" fontId="78" fillId="20" borderId="30" xfId="3" applyFont="1" applyFill="1" applyBorder="1" applyAlignment="1">
      <alignment horizontal="center" vertical="center" wrapText="1"/>
    </xf>
    <xf numFmtId="0" fontId="78" fillId="20" borderId="32" xfId="3" applyFont="1" applyFill="1" applyBorder="1" applyAlignment="1">
      <alignment horizontal="center" vertical="center" wrapText="1"/>
    </xf>
    <xf numFmtId="0" fontId="78" fillId="20" borderId="51" xfId="3" applyFont="1" applyFill="1" applyBorder="1" applyAlignment="1">
      <alignment horizontal="center" vertical="center" wrapText="1"/>
    </xf>
    <xf numFmtId="9" fontId="79" fillId="0" borderId="33" xfId="3" applyNumberFormat="1" applyFont="1" applyBorder="1" applyAlignment="1">
      <alignment horizontal="center" vertical="center"/>
    </xf>
    <xf numFmtId="9" fontId="79" fillId="0" borderId="52" xfId="3" applyNumberFormat="1" applyFont="1" applyBorder="1" applyAlignment="1">
      <alignment horizontal="center" vertical="center"/>
    </xf>
    <xf numFmtId="0" fontId="70" fillId="0" borderId="32" xfId="3" applyFont="1" applyBorder="1" applyAlignment="1">
      <alignment horizontal="left" vertical="center" wrapText="1"/>
    </xf>
    <xf numFmtId="0" fontId="79" fillId="0" borderId="51" xfId="3" applyFont="1" applyBorder="1" applyAlignment="1">
      <alignment horizontal="center" vertical="center"/>
    </xf>
    <xf numFmtId="0" fontId="70" fillId="0" borderId="44" xfId="3" applyFont="1" applyBorder="1" applyAlignment="1">
      <alignment horizontal="left" vertical="center" wrapText="1"/>
    </xf>
    <xf numFmtId="9" fontId="79" fillId="0" borderId="30" xfId="3" applyNumberFormat="1" applyFont="1" applyBorder="1" applyAlignment="1">
      <alignment horizontal="center" vertical="center"/>
    </xf>
    <xf numFmtId="0" fontId="78" fillId="20" borderId="27" xfId="3" applyFont="1" applyFill="1" applyBorder="1" applyAlignment="1">
      <alignment horizontal="center" vertical="center" wrapText="1"/>
    </xf>
    <xf numFmtId="9" fontId="79" fillId="0" borderId="91" xfId="3" applyNumberFormat="1" applyFont="1" applyBorder="1" applyAlignment="1">
      <alignment horizontal="center" vertical="center"/>
    </xf>
    <xf numFmtId="9" fontId="79" fillId="0" borderId="92" xfId="3" applyNumberFormat="1" applyFont="1" applyBorder="1" applyAlignment="1">
      <alignment horizontal="center" vertical="center"/>
    </xf>
    <xf numFmtId="173" fontId="31" fillId="0" borderId="51" xfId="3" applyNumberFormat="1" applyFont="1" applyBorder="1" applyAlignment="1">
      <alignment vertical="center"/>
    </xf>
    <xf numFmtId="173"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3" xfId="16" applyBorder="1" applyAlignment="1">
      <alignment horizontal="center" vertical="center"/>
    </xf>
    <xf numFmtId="0" fontId="25" fillId="20" borderId="101" xfId="3" applyFont="1" applyFill="1" applyBorder="1" applyAlignment="1">
      <alignment horizontal="center" vertical="center" wrapText="1"/>
    </xf>
    <xf numFmtId="0" fontId="30" fillId="0" borderId="102"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61" fillId="0" borderId="91"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0" fontId="89" fillId="0" borderId="0" xfId="0" applyFont="1" applyAlignment="1">
      <alignment wrapText="1"/>
    </xf>
    <xf numFmtId="169" fontId="26" fillId="0" borderId="11" xfId="3" applyNumberFormat="1" applyFont="1" applyAlignment="1">
      <alignment vertical="center"/>
    </xf>
    <xf numFmtId="0" fontId="64" fillId="0" borderId="32" xfId="3" applyFont="1" applyBorder="1" applyAlignment="1">
      <alignment horizontal="left" vertical="center" wrapText="1"/>
    </xf>
    <xf numFmtId="0" fontId="70" fillId="0" borderId="32" xfId="3" applyFont="1" applyBorder="1" applyAlignment="1">
      <alignment vertical="center" wrapText="1"/>
    </xf>
    <xf numFmtId="0" fontId="57" fillId="0" borderId="51" xfId="3" applyFont="1" applyBorder="1" applyAlignment="1">
      <alignment horizontal="center" vertical="center"/>
    </xf>
    <xf numFmtId="0" fontId="26" fillId="0" borderId="54" xfId="3" applyFont="1" applyBorder="1" applyAlignment="1">
      <alignment horizontal="center" vertical="center"/>
    </xf>
    <xf numFmtId="0" fontId="25" fillId="20" borderId="111" xfId="3" applyFont="1" applyFill="1" applyBorder="1" applyAlignment="1">
      <alignment horizontal="center" vertical="center" wrapText="1"/>
    </xf>
    <xf numFmtId="0" fontId="25" fillId="20" borderId="113" xfId="3" applyFont="1" applyFill="1" applyBorder="1" applyAlignment="1">
      <alignment horizontal="center" vertical="center" wrapText="1"/>
    </xf>
    <xf numFmtId="0" fontId="25" fillId="20" borderId="114" xfId="3" applyFont="1" applyFill="1" applyBorder="1" applyAlignment="1">
      <alignment horizontal="center" vertical="center" wrapText="1"/>
    </xf>
    <xf numFmtId="0" fontId="30" fillId="0" borderId="116" xfId="16" applyBorder="1" applyAlignment="1">
      <alignment horizontal="center" vertical="center"/>
    </xf>
    <xf numFmtId="0" fontId="25" fillId="20" borderId="109" xfId="3" applyFont="1" applyFill="1" applyBorder="1" applyAlignment="1">
      <alignment horizontal="center" vertical="center" wrapText="1"/>
    </xf>
    <xf numFmtId="0" fontId="26" fillId="0" borderId="119" xfId="3" applyFont="1" applyBorder="1" applyAlignment="1">
      <alignment horizontal="center" vertical="center"/>
    </xf>
    <xf numFmtId="0" fontId="26" fillId="0" borderId="120" xfId="3" applyFont="1" applyBorder="1" applyAlignment="1">
      <alignment horizontal="center" vertical="center"/>
    </xf>
    <xf numFmtId="0" fontId="30" fillId="0" borderId="97" xfId="16" applyBorder="1" applyAlignment="1">
      <alignment horizontal="center" vertical="center"/>
    </xf>
    <xf numFmtId="0" fontId="26" fillId="0" borderId="100" xfId="3" applyFont="1" applyBorder="1" applyAlignment="1">
      <alignment horizontal="center" vertical="center"/>
    </xf>
    <xf numFmtId="0" fontId="26" fillId="0" borderId="123" xfId="3" applyFont="1" applyBorder="1" applyAlignment="1">
      <alignment horizontal="center" vertical="center"/>
    </xf>
    <xf numFmtId="0" fontId="11" fillId="0" borderId="11" xfId="3" applyFont="1" applyAlignment="1">
      <alignment horizontal="left" vertical="center" wrapText="1"/>
    </xf>
    <xf numFmtId="0" fontId="11" fillId="0" borderId="124" xfId="3" applyFont="1" applyBorder="1" applyAlignment="1">
      <alignment horizontal="left" vertical="center" wrapText="1"/>
    </xf>
    <xf numFmtId="0" fontId="51" fillId="0" borderId="30" xfId="3" applyFont="1" applyBorder="1" applyAlignment="1">
      <alignment horizontal="center" vertical="center"/>
    </xf>
    <xf numFmtId="0" fontId="25" fillId="20" borderId="105" xfId="3" applyFont="1" applyFill="1" applyBorder="1" applyAlignment="1">
      <alignment horizontal="center" vertical="center" wrapText="1"/>
    </xf>
    <xf numFmtId="0" fontId="26" fillId="0" borderId="121" xfId="3" applyFont="1" applyBorder="1" applyAlignment="1">
      <alignment horizontal="center" vertical="center"/>
    </xf>
    <xf numFmtId="0" fontId="25" fillId="20" borderId="41" xfId="3" applyFont="1" applyFill="1" applyBorder="1" applyAlignment="1">
      <alignment horizontal="center" vertical="center" wrapText="1"/>
    </xf>
    <xf numFmtId="0" fontId="6" fillId="0" borderId="0" xfId="0" applyFont="1" applyAlignment="1">
      <alignment horizontal="left" vertical="top"/>
    </xf>
    <xf numFmtId="0" fontId="0" fillId="0" borderId="0" xfId="0"/>
    <xf numFmtId="0" fontId="8" fillId="0" borderId="2" xfId="0" applyFont="1" applyBorder="1" applyAlignment="1">
      <alignment horizontal="center" vertical="center"/>
    </xf>
    <xf numFmtId="0" fontId="7" fillId="0" borderId="4" xfId="0" applyFont="1" applyBorder="1"/>
    <xf numFmtId="0" fontId="6" fillId="0" borderId="0" xfId="0" applyFont="1" applyAlignment="1">
      <alignment horizontal="left"/>
    </xf>
    <xf numFmtId="0" fontId="8" fillId="0" borderId="0" xfId="0" applyFont="1" applyAlignment="1">
      <alignment horizontal="center" vertical="center" textRotation="90" wrapText="1"/>
    </xf>
    <xf numFmtId="0" fontId="8" fillId="3" borderId="2" xfId="0" applyFont="1" applyFill="1" applyBorder="1" applyAlignment="1">
      <alignment horizontal="center" vertical="center" wrapText="1"/>
    </xf>
    <xf numFmtId="0" fontId="7" fillId="0" borderId="3" xfId="0" applyFont="1" applyBorder="1"/>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0" fontId="7" fillId="0" borderId="23" xfId="0" applyFont="1" applyBorder="1"/>
    <xf numFmtId="166" fontId="8" fillId="0" borderId="22" xfId="0" applyNumberFormat="1" applyFont="1" applyBorder="1" applyAlignment="1">
      <alignment vertical="center"/>
    </xf>
    <xf numFmtId="0" fontId="8" fillId="17" borderId="2" xfId="0" applyFont="1" applyFill="1" applyBorder="1" applyAlignment="1">
      <alignment horizontal="center" vertical="center" wrapText="1"/>
    </xf>
    <xf numFmtId="0" fontId="7" fillId="17" borderId="3" xfId="0" applyFont="1" applyFill="1" applyBorder="1"/>
    <xf numFmtId="0" fontId="7" fillId="17" borderId="4" xfId="0" applyFont="1" applyFill="1" applyBorder="1"/>
    <xf numFmtId="0" fontId="8" fillId="5" borderId="2" xfId="0" applyFont="1" applyFill="1" applyBorder="1" applyAlignment="1">
      <alignment horizontal="center" vertical="center" wrapText="1"/>
    </xf>
    <xf numFmtId="0" fontId="6" fillId="0" borderId="11" xfId="0" applyFont="1" applyBorder="1" applyAlignment="1">
      <alignment horizontal="left" vertical="top"/>
    </xf>
    <xf numFmtId="0" fontId="11" fillId="8" borderId="11" xfId="0" applyFont="1" applyFill="1" applyBorder="1" applyAlignment="1">
      <alignment horizontal="center" vertical="center"/>
    </xf>
    <xf numFmtId="0" fontId="7" fillId="0" borderId="11" xfId="0" applyFont="1" applyBorder="1"/>
    <xf numFmtId="0" fontId="14" fillId="2" borderId="11" xfId="0" applyFont="1" applyFill="1" applyBorder="1" applyAlignment="1">
      <alignment horizontal="center" vertical="center"/>
    </xf>
    <xf numFmtId="0" fontId="14" fillId="2" borderId="22" xfId="0" applyFont="1" applyFill="1" applyBorder="1" applyAlignment="1">
      <alignment horizontal="center" vertical="center"/>
    </xf>
    <xf numFmtId="0" fontId="11" fillId="8" borderId="22" xfId="0" applyFont="1" applyFill="1" applyBorder="1" applyAlignment="1">
      <alignment horizontal="center" vertical="center"/>
    </xf>
    <xf numFmtId="0" fontId="7" fillId="0" borderId="12" xfId="0" applyFont="1" applyBorder="1"/>
    <xf numFmtId="0" fontId="11" fillId="8" borderId="18" xfId="0" applyFont="1" applyFill="1" applyBorder="1" applyAlignment="1">
      <alignment horizontal="center" vertical="center"/>
    </xf>
    <xf numFmtId="0" fontId="7" fillId="0" borderId="19" xfId="0" applyFont="1" applyBorder="1"/>
    <xf numFmtId="0" fontId="7" fillId="0" borderId="20" xfId="0" applyFont="1" applyBorder="1"/>
    <xf numFmtId="0" fontId="14" fillId="8" borderId="11" xfId="0" applyFont="1" applyFill="1" applyBorder="1" applyAlignment="1">
      <alignment horizontal="right" vertical="center"/>
    </xf>
    <xf numFmtId="0" fontId="11" fillId="2" borderId="22" xfId="0" applyFont="1" applyFill="1" applyBorder="1" applyAlignment="1">
      <alignment horizontal="left" vertical="center" wrapText="1"/>
    </xf>
    <xf numFmtId="0" fontId="11" fillId="2" borderId="22" xfId="0" applyFont="1" applyFill="1" applyBorder="1" applyAlignment="1">
      <alignment horizontal="center" vertical="center"/>
    </xf>
    <xf numFmtId="0" fontId="14" fillId="7" borderId="22" xfId="0" applyFont="1" applyFill="1" applyBorder="1" applyAlignment="1">
      <alignment horizontal="center" vertical="center"/>
    </xf>
    <xf numFmtId="0" fontId="7" fillId="0" borderId="13" xfId="0" applyFont="1" applyBorder="1"/>
    <xf numFmtId="0" fontId="14" fillId="2" borderId="15" xfId="0" applyFont="1" applyFill="1" applyBorder="1" applyAlignment="1">
      <alignment horizontal="center" vertical="center"/>
    </xf>
    <xf numFmtId="0" fontId="7" fillId="0" borderId="16" xfId="0" applyFont="1" applyBorder="1"/>
    <xf numFmtId="0" fontId="13" fillId="2" borderId="11" xfId="0" applyFont="1" applyFill="1" applyBorder="1" applyAlignment="1">
      <alignment horizontal="center" vertical="center"/>
    </xf>
    <xf numFmtId="0" fontId="7" fillId="0" borderId="14" xfId="0" applyFont="1" applyBorder="1"/>
    <xf numFmtId="0" fontId="11" fillId="2" borderId="5" xfId="0" applyFont="1" applyFill="1" applyBorder="1" applyAlignment="1">
      <alignment horizontal="center" vertical="center"/>
    </xf>
    <xf numFmtId="0" fontId="7" fillId="0" borderId="7" xfId="0" applyFont="1" applyBorder="1"/>
    <xf numFmtId="0" fontId="7" fillId="0" borderId="8" xfId="0" applyFont="1" applyBorder="1"/>
    <xf numFmtId="0" fontId="7" fillId="0" borderId="6" xfId="0" applyFont="1" applyBorder="1"/>
    <xf numFmtId="0" fontId="7" fillId="0" borderId="26" xfId="0" applyFont="1" applyBorder="1"/>
    <xf numFmtId="0" fontId="7" fillId="0" borderId="24" xfId="0" applyFont="1" applyBorder="1"/>
    <xf numFmtId="0" fontId="7" fillId="0" borderId="25" xfId="0" applyFont="1" applyBorder="1"/>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5" fillId="8" borderId="22" xfId="0" applyFont="1" applyFill="1" applyBorder="1" applyAlignment="1">
      <alignment horizontal="left" vertical="center" wrapText="1"/>
    </xf>
    <xf numFmtId="0" fontId="11" fillId="8" borderId="22" xfId="0" applyFont="1" applyFill="1" applyBorder="1" applyAlignment="1">
      <alignment horizontal="left" vertical="center"/>
    </xf>
    <xf numFmtId="0" fontId="14" fillId="12" borderId="22" xfId="0" applyFont="1" applyFill="1" applyBorder="1" applyAlignment="1">
      <alignment horizontal="center" vertical="center" wrapText="1"/>
    </xf>
    <xf numFmtId="14" fontId="11" fillId="8" borderId="22" xfId="0" applyNumberFormat="1"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43" fillId="0" borderId="11" xfId="3" applyFont="1" applyAlignment="1">
      <alignment horizontal="center" vertical="center" wrapText="1"/>
    </xf>
    <xf numFmtId="0" fontId="31" fillId="0" borderId="1" xfId="3" applyFont="1" applyBorder="1" applyAlignment="1">
      <alignment horizontal="center"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63" fillId="0" borderId="1" xfId="3" applyFont="1" applyBorder="1" applyAlignment="1">
      <alignment horizontal="left" vertical="center" wrapText="1"/>
    </xf>
    <xf numFmtId="0" fontId="64" fillId="0" borderId="1" xfId="3" applyFont="1" applyBorder="1" applyAlignment="1">
      <alignment horizontal="left" vertical="center" wrapText="1"/>
    </xf>
    <xf numFmtId="0" fontId="43" fillId="0" borderId="11" xfId="0" applyFont="1" applyBorder="1" applyAlignment="1">
      <alignment horizontal="center" vertical="center" wrapText="1"/>
    </xf>
    <xf numFmtId="0" fontId="11" fillId="0" borderId="1" xfId="3" applyFont="1" applyBorder="1" applyAlignment="1">
      <alignment horizontal="left" vertical="center" wrapText="1"/>
    </xf>
    <xf numFmtId="0" fontId="31" fillId="0" borderId="11" xfId="3" applyFont="1" applyAlignment="1">
      <alignment horizontal="center" vertical="center"/>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63" fillId="0" borderId="1" xfId="3" applyFont="1" applyBorder="1" applyAlignment="1">
      <alignment vertical="center" wrapText="1"/>
    </xf>
    <xf numFmtId="0" fontId="11" fillId="0" borderId="1" xfId="3" applyFont="1" applyBorder="1" applyAlignment="1">
      <alignment vertical="center"/>
    </xf>
    <xf numFmtId="0" fontId="30" fillId="0" borderId="1" xfId="16" applyBorder="1" applyAlignment="1">
      <alignment horizontal="center" vertical="center"/>
    </xf>
    <xf numFmtId="0" fontId="31" fillId="0" borderId="1" xfId="3" applyFont="1" applyBorder="1" applyAlignment="1">
      <alignment horizontal="center" vertical="center"/>
    </xf>
    <xf numFmtId="0" fontId="31" fillId="0" borderId="1" xfId="0" applyFont="1" applyBorder="1" applyAlignment="1">
      <alignment horizontal="center"/>
    </xf>
    <xf numFmtId="0" fontId="31" fillId="0" borderId="11" xfId="0" applyFont="1" applyBorder="1" applyAlignment="1">
      <alignment horizontal="center"/>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70" fillId="0" borderId="22" xfId="3" applyFont="1" applyBorder="1" applyAlignment="1">
      <alignment horizontal="left" vertical="center" wrapText="1"/>
    </xf>
    <xf numFmtId="0" fontId="70" fillId="0" borderId="23" xfId="3" applyFont="1" applyBorder="1" applyAlignment="1">
      <alignment horizontal="left" vertical="center" wrapText="1"/>
    </xf>
    <xf numFmtId="0" fontId="63" fillId="0" borderId="22" xfId="3" applyFont="1" applyBorder="1" applyAlignment="1">
      <alignment horizontal="center" vertical="center" wrapText="1"/>
    </xf>
    <xf numFmtId="0" fontId="63" fillId="0" borderId="23" xfId="3" applyFont="1" applyBorder="1" applyAlignment="1">
      <alignment horizontal="center"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171" fontId="42" fillId="20" borderId="1" xfId="3" applyNumberFormat="1" applyFont="1" applyFill="1" applyBorder="1" applyAlignment="1">
      <alignment horizontal="center" vertical="center" wrapText="1"/>
    </xf>
    <xf numFmtId="171" fontId="42" fillId="20" borderId="1" xfId="3" applyNumberFormat="1" applyFont="1" applyFill="1" applyBorder="1" applyAlignment="1">
      <alignment horizontal="center" vertical="center"/>
    </xf>
    <xf numFmtId="171" fontId="42" fillId="0" borderId="11" xfId="3" applyNumberFormat="1" applyFont="1" applyAlignment="1">
      <alignment horizontal="center" vertical="center" wrapText="1"/>
    </xf>
    <xf numFmtId="171" fontId="42" fillId="0" borderId="11" xfId="3" applyNumberFormat="1" applyFont="1" applyAlignment="1">
      <alignment horizontal="center" vertical="center"/>
    </xf>
    <xf numFmtId="0" fontId="11" fillId="0" borderId="23" xfId="3" applyFont="1" applyBorder="1" applyAlignment="1">
      <alignment horizontal="left" vertical="center" wrapText="1"/>
    </xf>
    <xf numFmtId="0" fontId="43" fillId="0" borderId="11" xfId="3" applyFont="1" applyAlignment="1">
      <alignment horizontal="left" vertical="center" wrapText="1"/>
    </xf>
    <xf numFmtId="0" fontId="31" fillId="0" borderId="30" xfId="3" applyFont="1" applyBorder="1" applyAlignment="1">
      <alignment horizontal="center" vertical="center"/>
    </xf>
    <xf numFmtId="0" fontId="31" fillId="0" borderId="32" xfId="3" applyFont="1" applyBorder="1" applyAlignment="1">
      <alignment horizontal="center" vertical="center"/>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3" xfId="2" applyFont="1" applyBorder="1" applyAlignment="1">
      <alignment horizontal="left" vertical="center" wrapText="1"/>
    </xf>
    <xf numFmtId="0" fontId="25" fillId="0" borderId="104" xfId="2" applyFont="1" applyBorder="1" applyAlignment="1">
      <alignment horizontal="left" vertical="center" wrapText="1"/>
    </xf>
    <xf numFmtId="0" fontId="25" fillId="0" borderId="92"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31" xfId="3" applyFont="1" applyFill="1" applyBorder="1" applyAlignment="1">
      <alignment horizontal="center" vertical="center" wrapText="1"/>
    </xf>
    <xf numFmtId="0" fontId="77" fillId="20" borderId="30" xfId="3" applyFont="1" applyFill="1" applyBorder="1" applyAlignment="1">
      <alignment horizontal="center" vertical="center"/>
    </xf>
    <xf numFmtId="0" fontId="77" fillId="20" borderId="31" xfId="3" applyFont="1" applyFill="1" applyBorder="1" applyAlignment="1">
      <alignment horizontal="center" vertical="center"/>
    </xf>
    <xf numFmtId="0" fontId="77" fillId="20" borderId="32" xfId="3" applyFont="1" applyFill="1" applyBorder="1" applyAlignment="1">
      <alignment horizontal="center" vertical="center"/>
    </xf>
    <xf numFmtId="0" fontId="77" fillId="0" borderId="30" xfId="3" applyFont="1" applyBorder="1" applyAlignment="1">
      <alignment horizontal="center" vertical="center" wrapText="1"/>
    </xf>
    <xf numFmtId="0" fontId="77" fillId="0" borderId="31" xfId="3" applyFont="1" applyBorder="1" applyAlignment="1">
      <alignment horizontal="center" vertical="center" wrapText="1"/>
    </xf>
    <xf numFmtId="0" fontId="77" fillId="0" borderId="32" xfId="3" applyFont="1" applyBorder="1" applyAlignment="1">
      <alignment horizontal="center" vertical="center" wrapText="1"/>
    </xf>
    <xf numFmtId="9" fontId="77" fillId="0" borderId="36" xfId="3" applyNumberFormat="1" applyFont="1" applyBorder="1" applyAlignment="1">
      <alignment horizontal="center" vertical="center"/>
    </xf>
    <xf numFmtId="9" fontId="77" fillId="0" borderId="44" xfId="3" applyNumberFormat="1" applyFont="1" applyBorder="1" applyAlignment="1">
      <alignment horizontal="center" vertical="center"/>
    </xf>
    <xf numFmtId="0" fontId="78" fillId="20" borderId="30" xfId="3" applyFont="1" applyFill="1" applyBorder="1" applyAlignment="1">
      <alignment horizontal="center" vertical="center" wrapText="1"/>
    </xf>
    <xf numFmtId="0" fontId="78" fillId="20" borderId="32" xfId="3" applyFont="1" applyFill="1" applyBorder="1" applyAlignment="1">
      <alignment horizontal="center" vertical="center" wrapText="1"/>
    </xf>
    <xf numFmtId="0" fontId="70" fillId="0" borderId="30" xfId="3" applyFont="1" applyBorder="1" applyAlignment="1">
      <alignment horizontal="left" vertical="center" wrapText="1"/>
    </xf>
    <xf numFmtId="0" fontId="70" fillId="0" borderId="32" xfId="3" applyFont="1" applyBorder="1" applyAlignment="1">
      <alignment horizontal="left" vertical="center" wrapText="1"/>
    </xf>
    <xf numFmtId="0" fontId="70" fillId="0" borderId="31" xfId="3" applyFont="1" applyBorder="1" applyAlignment="1">
      <alignment horizontal="left" vertical="center" wrapText="1"/>
    </xf>
    <xf numFmtId="0" fontId="77" fillId="0" borderId="30" xfId="3" applyFont="1" applyBorder="1" applyAlignment="1">
      <alignment horizontal="left" vertical="center"/>
    </xf>
    <xf numFmtId="0" fontId="77" fillId="0" borderId="31" xfId="3" applyFont="1" applyBorder="1" applyAlignment="1">
      <alignment horizontal="left" vertical="center"/>
    </xf>
    <xf numFmtId="0" fontId="77" fillId="0" borderId="32" xfId="3" applyFont="1" applyBorder="1" applyAlignment="1">
      <alignment horizontal="left" vertical="center"/>
    </xf>
    <xf numFmtId="0" fontId="78" fillId="20" borderId="54" xfId="3" applyFont="1" applyFill="1" applyBorder="1" applyAlignment="1">
      <alignment horizontal="center" vertical="center" wrapText="1"/>
    </xf>
    <xf numFmtId="0" fontId="78" fillId="20" borderId="36" xfId="3" applyFont="1" applyFill="1" applyBorder="1" applyAlignment="1">
      <alignment horizontal="center" vertical="center" wrapText="1"/>
    </xf>
    <xf numFmtId="0" fontId="78" fillId="20" borderId="53" xfId="3" applyFont="1" applyFill="1" applyBorder="1" applyAlignment="1">
      <alignment horizontal="center" vertical="center" wrapText="1"/>
    </xf>
    <xf numFmtId="0" fontId="77" fillId="0" borderId="51" xfId="3" applyFont="1" applyBorder="1" applyAlignment="1">
      <alignment horizontal="center" vertical="center"/>
    </xf>
    <xf numFmtId="0" fontId="31" fillId="0" borderId="31" xfId="3" applyFont="1" applyBorder="1" applyAlignment="1">
      <alignment horizontal="center" vertical="center"/>
    </xf>
    <xf numFmtId="0" fontId="42" fillId="20" borderId="54"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63" fillId="0" borderId="30" xfId="3" applyFont="1" applyBorder="1" applyAlignment="1">
      <alignment vertical="center" wrapText="1"/>
    </xf>
    <xf numFmtId="0" fontId="63" fillId="0" borderId="32" xfId="3" applyFont="1" applyBorder="1" applyAlignment="1">
      <alignment vertical="center" wrapText="1"/>
    </xf>
    <xf numFmtId="0" fontId="63" fillId="0" borderId="31" xfId="3" applyFont="1" applyBorder="1" applyAlignment="1">
      <alignment horizontal="left" vertical="center" wrapText="1"/>
    </xf>
    <xf numFmtId="0" fontId="63" fillId="0" borderId="32" xfId="3" applyFont="1" applyBorder="1" applyAlignment="1">
      <alignment horizontal="left" vertical="center" wrapText="1"/>
    </xf>
    <xf numFmtId="0" fontId="63" fillId="0" borderId="30" xfId="3" applyFont="1" applyBorder="1" applyAlignment="1">
      <alignment horizontal="left" vertical="center" wrapText="1"/>
    </xf>
    <xf numFmtId="0" fontId="63" fillId="0" borderId="31" xfId="3" applyFont="1" applyBorder="1" applyAlignment="1">
      <alignment vertical="center" wrapText="1"/>
    </xf>
    <xf numFmtId="0" fontId="42" fillId="20" borderId="1" xfId="2" applyFont="1" applyFill="1" applyBorder="1" applyAlignment="1">
      <alignment horizontal="center" vertical="center" wrapText="1"/>
    </xf>
    <xf numFmtId="43" fontId="31" fillId="0" borderId="1" xfId="18" applyFont="1" applyBorder="1" applyAlignment="1">
      <alignment horizontal="center"/>
    </xf>
    <xf numFmtId="43" fontId="31" fillId="0" borderId="11" xfId="18" applyFont="1" applyFill="1" applyBorder="1" applyAlignment="1">
      <alignment horizontal="center"/>
    </xf>
    <xf numFmtId="0" fontId="64" fillId="0" borderId="1" xfId="3" applyFont="1" applyBorder="1" applyAlignment="1">
      <alignment vertical="center" wrapText="1"/>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8" xfId="20" applyFont="1" applyFill="1" applyBorder="1" applyAlignment="1">
      <alignment horizontal="center"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5"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29" fillId="0" borderId="1" xfId="20" applyFont="1" applyBorder="1" applyAlignment="1">
      <alignment horizontal="left"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56" fillId="0" borderId="22" xfId="20" applyFont="1" applyBorder="1" applyAlignment="1">
      <alignment horizontal="center" vertical="center" wrapText="1"/>
    </xf>
    <xf numFmtId="0" fontId="29" fillId="0" borderId="11" xfId="20" applyFont="1" applyAlignment="1">
      <alignment horizontal="center" vertical="center" wrapText="1"/>
    </xf>
    <xf numFmtId="0" fontId="25" fillId="0" borderId="51" xfId="2" applyFont="1" applyBorder="1" applyAlignment="1">
      <alignment horizontal="center"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11" fillId="0" borderId="30" xfId="3" applyFont="1" applyBorder="1" applyAlignment="1">
      <alignment vertical="center" wrapText="1"/>
    </xf>
    <xf numFmtId="0" fontId="11" fillId="0" borderId="32" xfId="3" applyFont="1" applyBorder="1" applyAlignment="1">
      <alignment vertical="center" wrapText="1"/>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0" fontId="32" fillId="0" borderId="51" xfId="3" applyFont="1" applyBorder="1" applyAlignment="1">
      <alignment horizontal="center" vertical="center"/>
    </xf>
    <xf numFmtId="0" fontId="64" fillId="0" borderId="30" xfId="3" applyFont="1" applyBorder="1" applyAlignment="1">
      <alignment horizontal="left" vertical="center" wrapText="1"/>
    </xf>
    <xf numFmtId="0" fontId="11" fillId="0" borderId="32" xfId="3" applyFont="1" applyBorder="1" applyAlignment="1">
      <alignment horizontal="left" vertical="center" wrapText="1"/>
    </xf>
    <xf numFmtId="0" fontId="31" fillId="0" borderId="32" xfId="3" applyFont="1" applyBorder="1" applyAlignment="1">
      <alignment horizontal="left" vertical="center" wrapText="1"/>
    </xf>
    <xf numFmtId="0" fontId="64" fillId="0" borderId="32" xfId="3" applyFont="1" applyBorder="1" applyAlignment="1">
      <alignment horizontal="left" vertical="center" wrapText="1"/>
    </xf>
    <xf numFmtId="171" fontId="42" fillId="20" borderId="74" xfId="3" applyNumberFormat="1" applyFont="1" applyFill="1" applyBorder="1" applyAlignment="1">
      <alignment horizontal="center" vertical="center" wrapText="1"/>
    </xf>
    <xf numFmtId="171" fontId="42" fillId="20" borderId="76"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39" fillId="0" borderId="57" xfId="3" applyFont="1" applyBorder="1" applyAlignment="1">
      <alignment horizontal="center" vertical="center"/>
    </xf>
    <xf numFmtId="0" fontId="40" fillId="16" borderId="71" xfId="2" applyFont="1" applyFill="1" applyBorder="1" applyAlignment="1">
      <alignment horizontal="center" vertical="center" wrapText="1"/>
    </xf>
    <xf numFmtId="0" fontId="40" fillId="16" borderId="69" xfId="2" applyFont="1" applyFill="1" applyBorder="1" applyAlignment="1">
      <alignment horizontal="center" vertical="center" wrapText="1"/>
    </xf>
    <xf numFmtId="0" fontId="11" fillId="0" borderId="48" xfId="3" applyFont="1" applyBorder="1" applyAlignment="1">
      <alignment horizontal="left" vertical="center" wrapText="1"/>
    </xf>
    <xf numFmtId="0" fontId="11" fillId="0" borderId="50" xfId="3" applyFont="1" applyBorder="1" applyAlignment="1">
      <alignment horizontal="left" vertical="center" wrapText="1"/>
    </xf>
    <xf numFmtId="0" fontId="64" fillId="0" borderId="48" xfId="3" applyFont="1" applyBorder="1" applyAlignment="1">
      <alignment horizontal="left" vertical="center" wrapText="1"/>
    </xf>
    <xf numFmtId="0" fontId="64" fillId="0" borderId="50" xfId="3" applyFont="1" applyBorder="1" applyAlignment="1">
      <alignment horizontal="left" vertical="center" wrapText="1"/>
    </xf>
    <xf numFmtId="0" fontId="64" fillId="0" borderId="48" xfId="0" applyFont="1" applyBorder="1" applyAlignment="1">
      <alignment vertical="center" wrapText="1"/>
    </xf>
    <xf numFmtId="0" fontId="64" fillId="0" borderId="88" xfId="0" applyFont="1" applyBorder="1" applyAlignment="1">
      <alignment vertical="center" wrapText="1"/>
    </xf>
    <xf numFmtId="0" fontId="30" fillId="0" borderId="48" xfId="16" applyBorder="1" applyAlignment="1">
      <alignment horizontal="center" vertical="center" wrapText="1"/>
    </xf>
    <xf numFmtId="0" fontId="31" fillId="0" borderId="50" xfId="3" applyFont="1" applyBorder="1" applyAlignment="1">
      <alignment horizontal="center" vertical="center" wrapText="1"/>
    </xf>
    <xf numFmtId="0" fontId="43" fillId="0" borderId="50" xfId="3" applyFont="1" applyBorder="1" applyAlignment="1">
      <alignment horizontal="center" vertical="center" wrapText="1"/>
    </xf>
    <xf numFmtId="0" fontId="61" fillId="0" borderId="48" xfId="3" applyFont="1" applyBorder="1" applyAlignment="1">
      <alignment horizontal="left" vertical="center" wrapText="1"/>
    </xf>
    <xf numFmtId="0" fontId="64" fillId="0" borderId="90" xfId="0" applyFont="1" applyBorder="1" applyAlignment="1">
      <alignment vertical="center" wrapText="1"/>
    </xf>
    <xf numFmtId="0" fontId="63" fillId="0" borderId="48" xfId="3" applyFont="1" applyBorder="1" applyAlignment="1">
      <alignment vertical="center" wrapText="1"/>
    </xf>
    <xf numFmtId="0" fontId="70" fillId="0" borderId="50" xfId="3" applyFont="1" applyBorder="1" applyAlignment="1">
      <alignment vertical="center" wrapText="1"/>
    </xf>
    <xf numFmtId="0" fontId="63" fillId="0" borderId="50" xfId="3" applyFont="1" applyBorder="1" applyAlignment="1">
      <alignment vertical="center" wrapText="1"/>
    </xf>
    <xf numFmtId="0" fontId="63" fillId="0" borderId="48" xfId="3" applyFont="1" applyBorder="1" applyAlignment="1">
      <alignment horizontal="left" vertical="center" wrapText="1"/>
    </xf>
    <xf numFmtId="0" fontId="63" fillId="0" borderId="50" xfId="3" applyFont="1" applyBorder="1" applyAlignment="1">
      <alignment horizontal="left" vertical="center" wrapText="1"/>
    </xf>
    <xf numFmtId="0" fontId="41" fillId="0" borderId="50" xfId="3" applyFont="1" applyBorder="1" applyAlignment="1">
      <alignment horizontal="center" vertical="center" wrapText="1"/>
    </xf>
    <xf numFmtId="0" fontId="63" fillId="0" borderId="47" xfId="3" applyFont="1" applyBorder="1" applyAlignment="1">
      <alignment horizontal="left" vertical="center" wrapText="1"/>
    </xf>
    <xf numFmtId="0" fontId="64" fillId="0" borderId="47" xfId="3" applyFont="1" applyBorder="1" applyAlignment="1">
      <alignment horizontal="left" vertical="center" wrapText="1"/>
    </xf>
    <xf numFmtId="0" fontId="64" fillId="0" borderId="47" xfId="3" applyFont="1" applyBorder="1" applyAlignment="1">
      <alignment horizontal="left" vertical="center"/>
    </xf>
    <xf numFmtId="0" fontId="30" fillId="0" borderId="48" xfId="16" applyBorder="1" applyAlignment="1">
      <alignment horizontal="center" vertical="center"/>
    </xf>
    <xf numFmtId="0" fontId="31" fillId="0" borderId="50" xfId="3" applyFont="1" applyBorder="1" applyAlignment="1">
      <alignment horizontal="center" vertical="center"/>
    </xf>
    <xf numFmtId="0" fontId="31" fillId="0" borderId="47" xfId="0" applyFont="1" applyBorder="1" applyAlignment="1">
      <alignment horizontal="center"/>
    </xf>
    <xf numFmtId="0" fontId="31" fillId="0" borderId="48" xfId="3" applyFont="1" applyBorder="1" applyAlignment="1">
      <alignment horizontal="center" vertical="center"/>
    </xf>
    <xf numFmtId="0" fontId="70" fillId="0" borderId="48" xfId="3" applyFont="1" applyBorder="1" applyAlignment="1">
      <alignment vertical="center" wrapText="1"/>
    </xf>
    <xf numFmtId="0" fontId="30" fillId="0" borderId="50" xfId="16" applyBorder="1" applyAlignment="1">
      <alignment horizontal="center" vertical="center" wrapText="1"/>
    </xf>
    <xf numFmtId="43" fontId="31" fillId="0" borderId="47" xfId="18" applyFont="1" applyBorder="1" applyAlignment="1">
      <alignment horizontal="center"/>
    </xf>
    <xf numFmtId="0" fontId="64" fillId="0" borderId="48" xfId="0" applyFont="1" applyBorder="1" applyAlignment="1">
      <alignment horizontal="center" vertical="center" wrapText="1"/>
    </xf>
    <xf numFmtId="0" fontId="64" fillId="0" borderId="50" xfId="0" applyFont="1" applyBorder="1" applyAlignment="1">
      <alignment horizontal="center" vertical="center" wrapText="1"/>
    </xf>
    <xf numFmtId="0" fontId="30" fillId="0" borderId="48" xfId="16" applyFill="1" applyBorder="1" applyAlignment="1">
      <alignment horizontal="center" vertical="center" wrapText="1"/>
    </xf>
    <xf numFmtId="0" fontId="30" fillId="0" borderId="88" xfId="16" applyFill="1" applyBorder="1" applyAlignment="1">
      <alignment horizontal="center" vertical="center" wrapText="1"/>
    </xf>
    <xf numFmtId="0" fontId="63" fillId="0" borderId="48" xfId="0" applyFont="1" applyBorder="1" applyAlignment="1">
      <alignment vertical="center" wrapText="1"/>
    </xf>
    <xf numFmtId="0" fontId="65" fillId="0" borderId="48" xfId="16" applyFont="1" applyFill="1" applyBorder="1" applyAlignment="1">
      <alignment horizontal="center" vertical="center" wrapText="1"/>
    </xf>
    <xf numFmtId="0" fontId="65" fillId="0" borderId="50" xfId="16" applyFont="1" applyFill="1" applyBorder="1" applyAlignment="1">
      <alignment horizontal="center" vertical="center" wrapText="1"/>
    </xf>
    <xf numFmtId="0" fontId="11" fillId="0" borderId="48" xfId="3" applyFont="1" applyBorder="1" applyAlignment="1">
      <alignment vertical="center" wrapText="1"/>
    </xf>
    <xf numFmtId="0" fontId="11" fillId="0" borderId="50" xfId="3" applyFont="1" applyBorder="1" applyAlignment="1">
      <alignment vertical="center" wrapText="1"/>
    </xf>
    <xf numFmtId="0" fontId="30" fillId="0" borderId="50" xfId="16" applyFill="1" applyBorder="1" applyAlignment="1">
      <alignment horizontal="center" vertical="center" wrapText="1"/>
    </xf>
    <xf numFmtId="0" fontId="63" fillId="0" borderId="90" xfId="0" applyFont="1" applyBorder="1" applyAlignment="1">
      <alignment vertical="center" wrapText="1"/>
    </xf>
    <xf numFmtId="0" fontId="57" fillId="0" borderId="48" xfId="0" applyFont="1" applyBorder="1" applyAlignment="1">
      <alignment horizontal="center" vertical="center" wrapText="1"/>
    </xf>
    <xf numFmtId="0" fontId="57" fillId="0" borderId="88" xfId="0" applyFont="1" applyBorder="1" applyAlignment="1">
      <alignment horizontal="center" vertical="center" wrapText="1"/>
    </xf>
    <xf numFmtId="0" fontId="30" fillId="0" borderId="90" xfId="16" applyFill="1" applyBorder="1" applyAlignment="1">
      <alignment horizontal="center" vertical="center" wrapText="1"/>
    </xf>
    <xf numFmtId="0" fontId="64" fillId="0" borderId="50" xfId="3" applyFont="1" applyBorder="1" applyAlignment="1">
      <alignment horizontal="left" vertical="center"/>
    </xf>
    <xf numFmtId="0" fontId="42" fillId="20" borderId="52" xfId="3" applyFont="1" applyFill="1" applyBorder="1" applyAlignment="1">
      <alignment horizontal="center" vertical="center" wrapText="1"/>
    </xf>
    <xf numFmtId="0" fontId="63" fillId="0" borderId="48" xfId="0" applyFont="1" applyBorder="1" applyAlignment="1">
      <alignment vertical="top" wrapText="1"/>
    </xf>
    <xf numFmtId="0" fontId="64" fillId="0" borderId="88" xfId="0" applyFont="1" applyBorder="1" applyAlignment="1">
      <alignment vertical="top" wrapText="1"/>
    </xf>
    <xf numFmtId="0" fontId="63" fillId="0" borderId="90" xfId="0" applyFont="1" applyBorder="1" applyAlignment="1">
      <alignment horizontal="left" vertical="center" wrapText="1"/>
    </xf>
    <xf numFmtId="0" fontId="69" fillId="0" borderId="88"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3"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42" fillId="20" borderId="99" xfId="3" applyFont="1" applyFill="1" applyBorder="1" applyAlignment="1">
      <alignment horizontal="center" vertical="center" wrapText="1"/>
    </xf>
    <xf numFmtId="0" fontId="31" fillId="0" borderId="100" xfId="3" applyFont="1" applyBorder="1" applyAlignment="1">
      <alignment horizontal="center" vertical="center"/>
    </xf>
    <xf numFmtId="0" fontId="31" fillId="0" borderId="99" xfId="3" applyFont="1" applyBorder="1" applyAlignment="1">
      <alignment horizontal="center" vertical="center"/>
    </xf>
    <xf numFmtId="0" fontId="76" fillId="0" borderId="100" xfId="0" applyFont="1" applyBorder="1" applyAlignment="1">
      <alignment horizontal="left" vertical="center" wrapText="1"/>
    </xf>
    <xf numFmtId="0" fontId="76" fillId="0" borderId="95" xfId="0" applyFont="1" applyBorder="1" applyAlignment="1">
      <alignment horizontal="left" vertical="center" wrapText="1"/>
    </xf>
    <xf numFmtId="0" fontId="76" fillId="0" borderId="99" xfId="0" applyFont="1" applyBorder="1" applyAlignment="1">
      <alignment horizontal="left" vertical="center" wrapText="1"/>
    </xf>
    <xf numFmtId="0" fontId="76" fillId="0" borderId="97" xfId="0" applyFont="1" applyBorder="1" applyAlignment="1">
      <alignment horizontal="left" vertical="center" wrapText="1"/>
    </xf>
    <xf numFmtId="0" fontId="63" fillId="0" borderId="94" xfId="0" applyFont="1" applyBorder="1" applyAlignment="1">
      <alignment horizontal="left" vertical="center" wrapText="1"/>
    </xf>
    <xf numFmtId="0" fontId="63" fillId="0" borderId="95" xfId="0" applyFont="1" applyBorder="1" applyAlignment="1">
      <alignment horizontal="left" vertical="center" wrapText="1"/>
    </xf>
    <xf numFmtId="0" fontId="63" fillId="0" borderId="96" xfId="0" applyFont="1" applyBorder="1" applyAlignment="1">
      <alignment horizontal="left" vertical="center" wrapText="1"/>
    </xf>
    <xf numFmtId="0" fontId="63" fillId="0" borderId="97" xfId="0" applyFont="1" applyBorder="1" applyAlignment="1">
      <alignment horizontal="left" vertical="center" wrapText="1"/>
    </xf>
    <xf numFmtId="0" fontId="42" fillId="20" borderId="36" xfId="3" applyFont="1" applyFill="1" applyBorder="1" applyAlignment="1">
      <alignment horizontal="center" vertical="center" wrapText="1"/>
    </xf>
    <xf numFmtId="0" fontId="42" fillId="20" borderId="44" xfId="3" applyFont="1" applyFill="1" applyBorder="1" applyAlignment="1">
      <alignment horizontal="center" vertical="center" wrapText="1"/>
    </xf>
    <xf numFmtId="0" fontId="76" fillId="0" borderId="30" xfId="3" applyFont="1" applyBorder="1" applyAlignment="1">
      <alignment horizontal="left" vertical="top" wrapText="1"/>
    </xf>
    <xf numFmtId="0" fontId="96" fillId="0" borderId="32" xfId="3" applyFont="1" applyBorder="1" applyAlignment="1">
      <alignment horizontal="left" vertical="top"/>
    </xf>
    <xf numFmtId="0" fontId="76" fillId="0" borderId="30" xfId="3" applyFont="1" applyBorder="1" applyAlignment="1">
      <alignment horizontal="left" vertical="center" wrapText="1"/>
    </xf>
    <xf numFmtId="0" fontId="15" fillId="0" borderId="32" xfId="3" applyFont="1" applyBorder="1" applyAlignment="1">
      <alignment horizontal="left" vertical="center"/>
    </xf>
    <xf numFmtId="0" fontId="42" fillId="20" borderId="105" xfId="3" applyFont="1" applyFill="1" applyBorder="1" applyAlignment="1">
      <alignment horizontal="center"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31" fillId="0" borderId="106" xfId="3" applyFont="1" applyBorder="1" applyAlignment="1">
      <alignment horizontal="center" vertical="center"/>
    </xf>
    <xf numFmtId="0" fontId="31" fillId="0" borderId="107" xfId="3" applyFont="1" applyBorder="1" applyAlignment="1">
      <alignment horizontal="center" vertical="center"/>
    </xf>
    <xf numFmtId="0" fontId="76" fillId="0" borderId="43" xfId="0" applyFont="1" applyBorder="1" applyAlignment="1">
      <alignment vertical="center" wrapText="1"/>
    </xf>
    <xf numFmtId="0" fontId="76" fillId="0" borderId="42" xfId="0" applyFont="1" applyBorder="1" applyAlignment="1">
      <alignment vertical="center" wrapText="1"/>
    </xf>
    <xf numFmtId="0" fontId="76" fillId="0" borderId="45" xfId="0" applyFont="1" applyBorder="1" applyAlignment="1">
      <alignment vertical="center" wrapText="1"/>
    </xf>
    <xf numFmtId="0" fontId="76" fillId="0" borderId="44" xfId="0" applyFont="1" applyBorder="1" applyAlignment="1">
      <alignment vertical="center" wrapText="1"/>
    </xf>
    <xf numFmtId="0" fontId="63" fillId="0" borderId="27" xfId="3" applyFont="1" applyBorder="1" applyAlignment="1">
      <alignment vertical="center" wrapText="1"/>
    </xf>
    <xf numFmtId="0" fontId="63" fillId="0" borderId="42" xfId="3" applyFont="1" applyBorder="1" applyAlignment="1">
      <alignment vertical="center" wrapText="1"/>
    </xf>
    <xf numFmtId="0" fontId="63" fillId="0" borderId="36" xfId="3" applyFont="1" applyBorder="1" applyAlignment="1">
      <alignment vertical="center" wrapText="1"/>
    </xf>
    <xf numFmtId="0" fontId="63" fillId="0" borderId="44" xfId="3" applyFont="1" applyBorder="1" applyAlignment="1">
      <alignment vertical="center" wrapText="1"/>
    </xf>
    <xf numFmtId="0" fontId="64" fillId="0" borderId="48" xfId="0" applyFont="1" applyBorder="1" applyAlignment="1">
      <alignment horizontal="center" vertical="center"/>
    </xf>
    <xf numFmtId="0" fontId="64" fillId="0" borderId="50" xfId="0" applyFont="1" applyBorder="1" applyAlignment="1">
      <alignment horizontal="center" vertical="center"/>
    </xf>
    <xf numFmtId="0" fontId="80" fillId="0" borderId="48" xfId="3" applyFont="1" applyBorder="1" applyAlignment="1">
      <alignment vertical="center" wrapText="1"/>
    </xf>
    <xf numFmtId="0" fontId="80" fillId="0" borderId="50" xfId="3" applyFont="1" applyBorder="1" applyAlignment="1">
      <alignmen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8" xfId="0" applyFont="1" applyBorder="1" applyAlignment="1">
      <alignment horizontal="center" vertical="center" wrapText="1"/>
    </xf>
    <xf numFmtId="0" fontId="30" fillId="0" borderId="108" xfId="16" applyBorder="1" applyAlignment="1">
      <alignment horizontal="center" vertical="center" wrapText="1"/>
    </xf>
    <xf numFmtId="0" fontId="11" fillId="0" borderId="50" xfId="3" applyFont="1" applyBorder="1" applyAlignment="1">
      <alignment horizontal="left" vertical="center"/>
    </xf>
    <xf numFmtId="0" fontId="62" fillId="0" borderId="48" xfId="0" applyFont="1" applyBorder="1" applyAlignment="1">
      <alignment vertical="top" wrapText="1"/>
    </xf>
    <xf numFmtId="0" fontId="92" fillId="0" borderId="88" xfId="0" applyFont="1" applyBorder="1" applyAlignment="1">
      <alignment vertical="top" wrapText="1"/>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79" fillId="0" borderId="48" xfId="3" applyFont="1" applyBorder="1" applyAlignment="1">
      <alignment horizontal="left" vertical="center" wrapText="1"/>
    </xf>
    <xf numFmtId="0" fontId="31" fillId="0" borderId="50" xfId="3" applyFont="1" applyBorder="1" applyAlignment="1">
      <alignment horizontal="left" vertical="center" wrapText="1"/>
    </xf>
    <xf numFmtId="0" fontId="74" fillId="0" borderId="48" xfId="3" applyFont="1" applyBorder="1" applyAlignment="1">
      <alignment horizontal="center" vertical="center" wrapText="1"/>
    </xf>
    <xf numFmtId="0" fontId="74" fillId="0" borderId="50" xfId="3" applyFont="1" applyBorder="1" applyAlignment="1">
      <alignment horizontal="center" vertical="center" wrapText="1"/>
    </xf>
    <xf numFmtId="0" fontId="63" fillId="8" borderId="48" xfId="0" applyFont="1" applyFill="1" applyBorder="1" applyAlignment="1">
      <alignment horizontal="left" vertical="center" wrapText="1"/>
    </xf>
    <xf numFmtId="0" fontId="64" fillId="8" borderId="50" xfId="0" applyFont="1" applyFill="1" applyBorder="1" applyAlignment="1">
      <alignment horizontal="left" vertical="center" wrapText="1"/>
    </xf>
    <xf numFmtId="0" fontId="67" fillId="0" borderId="1" xfId="3" applyFont="1" applyBorder="1" applyAlignment="1">
      <alignment horizontal="left" vertical="center" wrapText="1"/>
    </xf>
    <xf numFmtId="0" fontId="97" fillId="0" borderId="23" xfId="3" applyFont="1" applyBorder="1" applyAlignment="1">
      <alignment horizontal="left" vertical="center" wrapText="1"/>
    </xf>
    <xf numFmtId="0" fontId="62" fillId="0" borderId="1" xfId="3" applyFont="1" applyBorder="1" applyAlignment="1">
      <alignment horizontal="left" vertical="center" wrapText="1"/>
    </xf>
    <xf numFmtId="0" fontId="30" fillId="0" borderId="23" xfId="16" applyBorder="1" applyAlignment="1">
      <alignment horizontal="center" vertical="center" wrapText="1"/>
    </xf>
    <xf numFmtId="0" fontId="84" fillId="0" borderId="1" xfId="3" applyFont="1" applyBorder="1" applyAlignment="1">
      <alignment horizontal="left" vertical="center" wrapText="1"/>
    </xf>
    <xf numFmtId="0" fontId="26" fillId="0" borderId="23" xfId="3" applyFont="1" applyBorder="1" applyAlignment="1">
      <alignment horizontal="left" vertical="center" wrapText="1"/>
    </xf>
    <xf numFmtId="0" fontId="63" fillId="0" borderId="1" xfId="0" applyFont="1" applyBorder="1" applyAlignment="1">
      <alignment horizontal="left" vertical="center" wrapText="1"/>
    </xf>
    <xf numFmtId="0" fontId="63" fillId="0" borderId="22" xfId="0" applyFont="1" applyBorder="1" applyAlignment="1">
      <alignment horizontal="left" vertical="center" wrapText="1"/>
    </xf>
    <xf numFmtId="0" fontId="64" fillId="0" borderId="23" xfId="0" applyFont="1" applyBorder="1" applyAlignment="1">
      <alignment horizontal="lef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7" fillId="0" borderId="1" xfId="3" applyFont="1" applyBorder="1" applyAlignment="1">
      <alignment horizontal="center" vertical="center" wrapText="1"/>
    </xf>
    <xf numFmtId="0" fontId="62" fillId="0" borderId="22" xfId="0" applyFont="1" applyBorder="1" applyAlignment="1">
      <alignment vertical="center" wrapText="1"/>
    </xf>
    <xf numFmtId="0" fontId="68" fillId="0" borderId="23" xfId="0" applyFont="1" applyBorder="1" applyAlignment="1">
      <alignment vertical="center" wrapText="1"/>
    </xf>
    <xf numFmtId="0" fontId="83" fillId="19" borderId="30" xfId="3" applyFont="1" applyFill="1" applyBorder="1" applyAlignment="1">
      <alignment horizontal="left" vertical="center" wrapText="1"/>
    </xf>
    <xf numFmtId="0" fontId="31" fillId="19" borderId="32" xfId="3" applyFont="1" applyFill="1" applyBorder="1" applyAlignment="1">
      <alignment horizontal="left" vertical="center" wrapText="1"/>
    </xf>
    <xf numFmtId="0" fontId="70" fillId="19" borderId="30" xfId="3" applyFont="1" applyFill="1" applyBorder="1" applyAlignment="1">
      <alignment horizontal="left" vertical="center" wrapText="1"/>
    </xf>
    <xf numFmtId="0" fontId="11" fillId="19" borderId="32" xfId="3" applyFont="1" applyFill="1" applyBorder="1" applyAlignment="1">
      <alignment horizontal="left" vertical="center" wrapText="1"/>
    </xf>
    <xf numFmtId="0" fontId="94" fillId="0" borderId="30" xfId="0" applyFont="1" applyBorder="1" applyAlignment="1">
      <alignment vertical="center" wrapText="1"/>
    </xf>
    <xf numFmtId="0" fontId="93" fillId="0" borderId="32" xfId="0" applyFont="1" applyBorder="1" applyAlignment="1">
      <alignment vertical="center" wrapText="1"/>
    </xf>
    <xf numFmtId="0" fontId="84" fillId="0" borderId="30" xfId="0" applyFont="1" applyBorder="1" applyAlignment="1">
      <alignment vertical="center" wrapText="1"/>
    </xf>
    <xf numFmtId="0" fontId="98" fillId="0" borderId="109" xfId="0" applyFont="1" applyBorder="1" applyAlignment="1">
      <alignment vertical="center" wrapText="1"/>
    </xf>
    <xf numFmtId="0" fontId="64" fillId="0" borderId="22" xfId="0" applyFont="1" applyBorder="1" applyAlignment="1">
      <alignment vertical="center" wrapText="1"/>
    </xf>
    <xf numFmtId="0" fontId="64" fillId="0" borderId="23" xfId="0" applyFont="1" applyBorder="1" applyAlignment="1">
      <alignment vertical="center" wrapText="1"/>
    </xf>
    <xf numFmtId="0" fontId="64" fillId="0" borderId="12" xfId="0" applyFont="1" applyBorder="1" applyAlignment="1">
      <alignment vertical="center" wrapText="1"/>
    </xf>
    <xf numFmtId="0" fontId="11" fillId="0" borderId="30" xfId="3" applyFont="1" applyBorder="1" applyAlignment="1">
      <alignment horizontal="left" vertical="center" wrapText="1"/>
    </xf>
    <xf numFmtId="0" fontId="63" fillId="0" borderId="22" xfId="0" applyFont="1" applyBorder="1" applyAlignment="1">
      <alignment vertical="center" wrapText="1"/>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0" fontId="61" fillId="0" borderId="30"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0" xfId="3" applyFont="1" applyBorder="1" applyAlignment="1">
      <alignment horizontal="center" vertical="center" wrapText="1"/>
    </xf>
    <xf numFmtId="0" fontId="25" fillId="20" borderId="27"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26" fillId="0" borderId="31" xfId="3" applyFont="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25" fillId="20" borderId="33" xfId="3" applyFont="1" applyFill="1" applyBorder="1" applyAlignment="1">
      <alignment horizontal="center" vertical="center" wrapText="1"/>
    </xf>
    <xf numFmtId="0" fontId="26" fillId="0" borderId="43"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27" xfId="3" applyFont="1" applyBorder="1" applyAlignment="1">
      <alignment horizontal="center" vertical="center" wrapText="1"/>
    </xf>
    <xf numFmtId="0" fontId="25" fillId="20" borderId="117" xfId="3" applyFont="1" applyFill="1" applyBorder="1" applyAlignment="1">
      <alignment horizontal="center" vertical="center" wrapText="1"/>
    </xf>
    <xf numFmtId="0" fontId="25" fillId="20" borderId="118" xfId="3" applyFont="1" applyFill="1" applyBorder="1" applyAlignment="1">
      <alignment horizontal="center" vertical="center" wrapText="1"/>
    </xf>
    <xf numFmtId="0" fontId="26" fillId="0" borderId="121" xfId="3" applyFont="1" applyBorder="1" applyAlignment="1">
      <alignment horizontal="center" vertical="center" wrapText="1"/>
    </xf>
    <xf numFmtId="0" fontId="26" fillId="0" borderId="122" xfId="3" applyFont="1" applyBorder="1" applyAlignment="1">
      <alignment horizontal="center" vertical="center"/>
    </xf>
    <xf numFmtId="0" fontId="25" fillId="20" borderId="110" xfId="3" applyFont="1" applyFill="1" applyBorder="1" applyAlignment="1">
      <alignment horizontal="center" vertical="center" wrapText="1"/>
    </xf>
    <xf numFmtId="0" fontId="25" fillId="20" borderId="115" xfId="3" applyFont="1" applyFill="1" applyBorder="1" applyAlignment="1">
      <alignment horizontal="center" vertical="center" wrapText="1"/>
    </xf>
    <xf numFmtId="0" fontId="25" fillId="20" borderId="111" xfId="3" applyFont="1" applyFill="1" applyBorder="1" applyAlignment="1">
      <alignment horizontal="center" vertical="center" wrapText="1"/>
    </xf>
    <xf numFmtId="0" fontId="25" fillId="20" borderId="112" xfId="3" applyFont="1" applyFill="1" applyBorder="1" applyAlignment="1">
      <alignment horizontal="center" vertical="center" wrapText="1"/>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26" fillId="0" borderId="32" xfId="3" applyFont="1" applyBorder="1" applyAlignment="1">
      <alignment horizontal="center" vertical="center"/>
    </xf>
    <xf numFmtId="0" fontId="25" fillId="20" borderId="5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29" fillId="0" borderId="89"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8" xfId="20" applyFont="1" applyFill="1" applyBorder="1" applyAlignment="1">
      <alignment horizontal="center" vertical="center" wrapText="1"/>
    </xf>
    <xf numFmtId="0" fontId="29" fillId="0" borderId="47" xfId="20" applyFont="1" applyBorder="1" applyAlignment="1">
      <alignment horizontal="left" vertical="center" wrapText="1"/>
    </xf>
    <xf numFmtId="0" fontId="25" fillId="0" borderId="83" xfId="2" applyFont="1" applyBorder="1" applyAlignment="1">
      <alignment horizontal="center" vertical="center" wrapText="1"/>
    </xf>
    <xf numFmtId="0" fontId="25" fillId="0" borderId="80" xfId="2" applyFont="1" applyBorder="1" applyAlignment="1">
      <alignment horizontal="center" vertical="center" wrapText="1"/>
    </xf>
    <xf numFmtId="0" fontId="25" fillId="0" borderId="78"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65" xfId="2" applyFont="1" applyBorder="1" applyAlignment="1">
      <alignment horizontal="center" vertical="center" wrapText="1"/>
    </xf>
    <xf numFmtId="0" fontId="25" fillId="0" borderId="70" xfId="2" applyFont="1" applyBorder="1" applyAlignment="1">
      <alignment horizontal="center" vertical="center" wrapText="1"/>
    </xf>
    <xf numFmtId="0" fontId="25" fillId="20" borderId="75"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169" fontId="26" fillId="0" borderId="72" xfId="5" applyNumberFormat="1" applyFont="1" applyBorder="1" applyAlignment="1">
      <alignment horizontal="center" vertical="center"/>
    </xf>
    <xf numFmtId="169" fontId="26" fillId="0" borderId="80" xfId="5" applyNumberFormat="1" applyFont="1" applyBorder="1" applyAlignment="1">
      <alignment horizontal="center" vertical="center"/>
    </xf>
    <xf numFmtId="169" fontId="26" fillId="0" borderId="71" xfId="5" applyNumberFormat="1" applyFont="1" applyBorder="1" applyAlignment="1">
      <alignment horizontal="center" vertical="center"/>
    </xf>
    <xf numFmtId="169" fontId="26" fillId="0" borderId="77" xfId="5" applyNumberFormat="1" applyFont="1" applyBorder="1" applyAlignment="1">
      <alignment horizontal="center" vertical="center"/>
    </xf>
    <xf numFmtId="169" fontId="26" fillId="0" borderId="83" xfId="5" applyNumberFormat="1" applyFont="1" applyBorder="1" applyAlignment="1">
      <alignment horizontal="center" vertical="center"/>
    </xf>
    <xf numFmtId="169" fontId="26" fillId="0" borderId="65" xfId="5" applyNumberFormat="1" applyFont="1" applyBorder="1" applyAlignment="1">
      <alignment horizontal="center" vertical="center"/>
    </xf>
    <xf numFmtId="169" fontId="26" fillId="0" borderId="73" xfId="5" applyNumberFormat="1" applyFont="1" applyBorder="1" applyAlignment="1">
      <alignment horizontal="center" vertical="center"/>
    </xf>
    <xf numFmtId="169" fontId="26" fillId="0" borderId="79" xfId="5" applyNumberFormat="1" applyFont="1" applyBorder="1" applyAlignment="1">
      <alignment horizontal="center" vertical="center"/>
    </xf>
    <xf numFmtId="169" fontId="26" fillId="0" borderId="78" xfId="5" applyNumberFormat="1" applyFont="1" applyBorder="1" applyAlignment="1">
      <alignment horizontal="center" vertical="center"/>
    </xf>
    <xf numFmtId="169" fontId="26" fillId="0" borderId="70" xfId="5" applyNumberFormat="1" applyFont="1" applyBorder="1" applyAlignment="1">
      <alignment horizontal="center" vertical="center"/>
    </xf>
    <xf numFmtId="169" fontId="26" fillId="0" borderId="58" xfId="5" applyNumberFormat="1" applyFont="1" applyBorder="1" applyAlignment="1">
      <alignment horizontal="center" vertical="center"/>
    </xf>
    <xf numFmtId="169" fontId="26" fillId="0" borderId="69" xfId="5" applyNumberFormat="1" applyFont="1" applyBorder="1" applyAlignment="1">
      <alignment horizontal="center" vertical="center"/>
    </xf>
    <xf numFmtId="0" fontId="81" fillId="0" borderId="73" xfId="18" applyNumberFormat="1" applyFont="1" applyFill="1" applyBorder="1" applyAlignment="1">
      <alignment horizontal="center" vertical="center" wrapText="1"/>
    </xf>
    <xf numFmtId="0" fontId="81" fillId="0" borderId="70" xfId="18" applyNumberFormat="1" applyFont="1" applyFill="1" applyBorder="1" applyAlignment="1">
      <alignment horizontal="center" vertical="center" wrapText="1"/>
    </xf>
    <xf numFmtId="169" fontId="26" fillId="0" borderId="73" xfId="5" applyNumberFormat="1" applyFont="1" applyBorder="1" applyAlignment="1">
      <alignment horizontal="center" vertical="center" wrapText="1"/>
    </xf>
    <xf numFmtId="169" fontId="26" fillId="0" borderId="83" xfId="5" applyNumberFormat="1" applyFont="1" applyFill="1" applyBorder="1" applyAlignment="1">
      <alignment horizontal="center" vertical="center"/>
    </xf>
    <xf numFmtId="169" fontId="26" fillId="0" borderId="65" xfId="5" applyNumberFormat="1" applyFont="1" applyFill="1" applyBorder="1" applyAlignment="1">
      <alignment horizontal="center" vertical="center"/>
    </xf>
    <xf numFmtId="169" fontId="26" fillId="0" borderId="58" xfId="5" applyNumberFormat="1" applyFont="1" applyFill="1" applyBorder="1" applyAlignment="1">
      <alignment horizontal="center" vertical="center"/>
    </xf>
    <xf numFmtId="169" fontId="26" fillId="0" borderId="69" xfId="5" applyNumberFormat="1" applyFont="1" applyFill="1" applyBorder="1" applyAlignment="1">
      <alignment horizontal="center" vertical="center"/>
    </xf>
    <xf numFmtId="43" fontId="81" fillId="0" borderId="73" xfId="18" applyFont="1" applyFill="1" applyBorder="1" applyAlignment="1">
      <alignment horizontal="center" vertical="center" wrapText="1"/>
    </xf>
    <xf numFmtId="43" fontId="81" fillId="0" borderId="70" xfId="18" applyFont="1" applyFill="1" applyBorder="1" applyAlignment="1">
      <alignment horizontal="center" vertical="center" wrapText="1"/>
    </xf>
    <xf numFmtId="43" fontId="81" fillId="0" borderId="72" xfId="18" applyFont="1" applyFill="1" applyBorder="1" applyAlignment="1">
      <alignment horizontal="center" vertical="center" wrapText="1"/>
    </xf>
    <xf numFmtId="43" fontId="81" fillId="0" borderId="65" xfId="18" applyFont="1" applyFill="1" applyBorder="1" applyAlignment="1">
      <alignment horizontal="center" vertical="center" wrapText="1"/>
    </xf>
    <xf numFmtId="43" fontId="50" fillId="0" borderId="71" xfId="18" applyFont="1" applyFill="1" applyBorder="1" applyAlignment="1">
      <alignment horizontal="center" vertical="center" wrapText="1"/>
    </xf>
    <xf numFmtId="43" fontId="50" fillId="0" borderId="69" xfId="18" applyFont="1" applyFill="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79"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5" xfId="2" applyFont="1" applyFill="1" applyBorder="1" applyAlignment="1">
      <alignment horizontal="center" vertical="center" wrapText="1"/>
    </xf>
    <xf numFmtId="169" fontId="26" fillId="0" borderId="59" xfId="5" applyNumberFormat="1" applyFont="1" applyBorder="1" applyAlignment="1">
      <alignment horizontal="center" vertical="center"/>
    </xf>
    <xf numFmtId="169" fontId="26" fillId="0" borderId="60" xfId="5" applyNumberFormat="1" applyFont="1" applyBorder="1" applyAlignment="1">
      <alignment horizontal="center" vertical="center"/>
    </xf>
    <xf numFmtId="169"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82" xfId="2" applyFont="1" applyBorder="1" applyAlignment="1">
      <alignment horizontal="center" vertical="center" wrapText="1"/>
    </xf>
    <xf numFmtId="0" fontId="25" fillId="0" borderId="74" xfId="2" applyFont="1" applyBorder="1" applyAlignment="1">
      <alignment horizontal="center" vertical="center" wrapText="1"/>
    </xf>
    <xf numFmtId="43" fontId="81" fillId="0" borderId="71" xfId="18" applyFont="1" applyFill="1" applyBorder="1" applyAlignment="1">
      <alignment horizontal="center" vertical="center" wrapText="1"/>
    </xf>
    <xf numFmtId="43" fontId="81" fillId="0" borderId="69" xfId="18" applyFont="1" applyFill="1" applyBorder="1" applyAlignment="1">
      <alignment horizontal="center" vertical="center" wrapText="1"/>
    </xf>
    <xf numFmtId="43" fontId="81" fillId="0" borderId="73" xfId="18" applyFont="1" applyBorder="1" applyAlignment="1">
      <alignment horizontal="center" vertical="center" wrapText="1"/>
    </xf>
    <xf numFmtId="43" fontId="81" fillId="0" borderId="70" xfId="18" applyFont="1" applyBorder="1" applyAlignment="1">
      <alignment horizontal="center" vertical="center" wrapText="1"/>
    </xf>
    <xf numFmtId="169" fontId="26" fillId="0" borderId="78" xfId="5" applyNumberFormat="1" applyFont="1" applyFill="1" applyBorder="1" applyAlignment="1">
      <alignment horizontal="center" vertical="center"/>
    </xf>
    <xf numFmtId="169" fontId="26" fillId="0" borderId="70" xfId="5" applyNumberFormat="1" applyFont="1" applyFill="1" applyBorder="1" applyAlignment="1">
      <alignment horizontal="center" vertical="center"/>
    </xf>
    <xf numFmtId="169" fontId="26" fillId="19" borderId="83" xfId="5" applyNumberFormat="1" applyFont="1" applyFill="1" applyBorder="1" applyAlignment="1">
      <alignment horizontal="center" vertical="center"/>
    </xf>
    <xf numFmtId="169" fontId="26" fillId="19" borderId="65" xfId="5" applyNumberFormat="1" applyFont="1" applyFill="1" applyBorder="1" applyAlignment="1">
      <alignment horizontal="center" vertical="center"/>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42" xfId="0" applyFont="1" applyBorder="1" applyAlignment="1">
      <alignment horizontal="center" vertical="center" wrapText="1"/>
    </xf>
    <xf numFmtId="0" fontId="25" fillId="20" borderId="67" xfId="2" applyFont="1" applyFill="1" applyBorder="1" applyAlignment="1">
      <alignment horizontal="center" vertical="center" wrapText="1"/>
    </xf>
    <xf numFmtId="0" fontId="25" fillId="20" borderId="68"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0" fontId="11" fillId="7" borderId="2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0" borderId="22" xfId="0" applyFont="1" applyBorder="1" applyAlignment="1">
      <alignment horizontal="center" vertical="center" wrapText="1"/>
    </xf>
    <xf numFmtId="0" fontId="14" fillId="2" borderId="22" xfId="0" applyFont="1" applyFill="1" applyBorder="1" applyAlignment="1">
      <alignment horizontal="left" vertical="center"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drawing" Target="../drawings/drawing8.xm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printerSettings" Target="../printerSettings/printerSettings7.bin"/><Relationship Id="rId5" Type="http://schemas.openxmlformats.org/officeDocument/2006/relationships/hyperlink" Target="https://secretariadistritald.sharepoint.com/:f:/s/PLANDEACCIN-POADDDP2023/ElUJB29qRGpGsiJqzCQx4m8BEchIL1opcisQGXkuIH4DTw?e=nF8P2E" TargetMode="External"/><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ojh6QSo_rZMuTn-_iy2HhgBtKVpJdbX5-DGe-XO476MUg?e=D91SsA" TargetMode="External"/><Relationship Id="rId13" Type="http://schemas.openxmlformats.org/officeDocument/2006/relationships/hyperlink" Target="https://secretariadistritald.sharepoint.com/:f:/s/PLANDEACCIN-POADDDP2023/EgxlhZ0vzl9GrDCyIH8XqZMBPkwX1UFUSxxHTbHP_pYeew?e=j9jydG" TargetMode="External"/><Relationship Id="rId3" Type="http://schemas.openxmlformats.org/officeDocument/2006/relationships/hyperlink" Target="https://secretariadistritald.sharepoint.com/:f:/s/PLANDEACCIN-POADDDP2023/EtjH4kEEZilEpX2GGdYMS5sBLa19TGvS-YxvGA9C8H-qVQ?e=CvTUd6" TargetMode="Externa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comments" Target="../comments1.xml"/><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vmlDrawing" Target="../drawings/vmlDrawing1.vml"/><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drawing" Target="../drawings/drawing2.xml"/><Relationship Id="rId10" Type="http://schemas.openxmlformats.org/officeDocument/2006/relationships/hyperlink" Target="https://secretariadistritald.sharepoint.com/:f:/s/PLANDEACCIN-POADDDP2023/EoQg9sRmLmVNlroDEgZ9r2UBv0poZxx5-Oq-JgGBp1uHuw?e=6rv6sZ" TargetMode="Externa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lvmMKGRWPlEtI5udGelbb8Bzjyajk6slKQITdmw2EeaLA?e=sLjcHR" TargetMode="External"/><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printerSettings" Target="../printerSettings/printerSettings4.bin"/><Relationship Id="rId3" Type="http://schemas.openxmlformats.org/officeDocument/2006/relationships/hyperlink" Target="https://secretariadistritald.sharepoint.com/:f:/s/PLANDEACCIN-POADDDP2023/Eg4ptBbdxiRIl2DI2qLDjV4ByjxluI6cKcmkWGEZuQoxPw?e=WRIMxc" TargetMode="External"/><Relationship Id="rId21" Type="http://schemas.openxmlformats.org/officeDocument/2006/relationships/hyperlink" Target="https://secretariadistritald.sharepoint.com/:f:/s/PLANDEACCIN-POADDDP2023/EretcPhW-15OqLlmIfoGcjIBIIq4n23SPS0XO-pT_PabwA?e=f2i0xj" TargetMode="External"/><Relationship Id="rId7" Type="http://schemas.openxmlformats.org/officeDocument/2006/relationships/hyperlink" Target="https://secretariadistritald.sharepoint.com/:f:/s/PLANDEACCIN-POADDDP2023/EoIZnWaUE5hBi7354qsu67kBWUc41F54bBFQycveE8JSzA?e=0x7k9x"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0" Type="http://schemas.openxmlformats.org/officeDocument/2006/relationships/hyperlink" Target="https://secretariadistritald.sharepoint.com/:f:/s/PLANDEACCIN-POADDDP2023/Eh3npKdWSRlOnpiIFz_pg_IB74KIn_U23OjdZKIqpmQ-Jg?e=zP3o83" TargetMode="External"/><Relationship Id="rId29" Type="http://schemas.openxmlformats.org/officeDocument/2006/relationships/comments" Target="../comments2.xm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5" Type="http://schemas.openxmlformats.org/officeDocument/2006/relationships/hyperlink" Target="https://secretariadistritald.sharepoint.com/:f:/s/PLANDEACCIN-POADDDP2023/EvaljENNZ05EifPk3Ip9ha4BwV2aP1OyQQ7K4UOt3QIIUA?e=wq59an"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vmlDrawing" Target="../drawings/vmlDrawing2.vml"/><Relationship Id="rId10" Type="http://schemas.openxmlformats.org/officeDocument/2006/relationships/hyperlink" Target="https://secretariadistritald.sharepoint.com/:f:/s/PLANDEACCIN-POADDDP2023/EiGvY1JShQZMoGYka959wPYBHVALWPsXpiiG1ypcLP9Oog?e=8TgurZ" TargetMode="External"/><Relationship Id="rId19" Type="http://schemas.openxmlformats.org/officeDocument/2006/relationships/hyperlink" Target="https://secretariadistritald.sharepoint.com/:f:/s/PLANDEACCIN-POADDDP2023/Emud340saEpDqOdUE7F4C-gBTpcpEomiISQsFJLUWyJRyA?e=5stowM" TargetMode="Externa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mhAy6jZD4pLsH7xjH-XvPQBkk80AS-1OY72I1bj2yiVYQ?e=okC5rp" TargetMode="External"/><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u9HA3-gGIZDnwV2k7XIP1QBwZ7Ys5wmtGMeYlgYambQEQ?e=cElL70" TargetMode="External"/><Relationship Id="rId26" Type="http://schemas.openxmlformats.org/officeDocument/2006/relationships/vmlDrawing" Target="../drawings/vmlDrawing3.vml"/><Relationship Id="rId3" Type="http://schemas.openxmlformats.org/officeDocument/2006/relationships/hyperlink" Target="https://secretariadistritald.sharepoint.com/:f:/s/PLANDEACCIN-POADDDP2023/Esn_8_XiigxHhEBQHOoufFEB6PKMjWeLi8t_UmVmJxJC8A?e=cc9kmV" TargetMode="External"/><Relationship Id="rId21" Type="http://schemas.openxmlformats.org/officeDocument/2006/relationships/hyperlink" Target="https://secretariadistritald.sharepoint.com/:f:/s/PLANDEACCIN-POADDDP2023/Ek16dpqoCc5CtA5K68FnrBUBrx26p2LsMWVesrzKVDQCvA?e=T2oB9D" TargetMode="External"/><Relationship Id="rId7" Type="http://schemas.openxmlformats.org/officeDocument/2006/relationships/hyperlink" Target="https://secretariadistritald.sharepoint.com/:f:/s/PLANDEACCIN-POADDDP2023/EvczmNzTw9FKjuW7-m-5iM8BiNuyXb-qhHg-lkKK3LYY_A?e=l0X1eI"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oHVYjg_QmlKt-c9dANgVccBBuJvOpRkjL3ap0BxxMIUIg?e=HcNYpQ" TargetMode="External"/><Relationship Id="rId25" Type="http://schemas.openxmlformats.org/officeDocument/2006/relationships/drawing" Target="../drawings/drawing6.xm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mRaHkH-HvhBimOgkHtbEacBtRi893X-m2V2dPMzj-j6uQ?e=CMbaTo" TargetMode="External"/><Relationship Id="rId20" Type="http://schemas.openxmlformats.org/officeDocument/2006/relationships/hyperlink" Target="https://secretariadistritald.sharepoint.com/:f:/s/PLANDEACCIN-POADDDP2023/ElvrSHnw0vNHjDcJjQ6zGx8ByO_TTZDwa-aIgbFuXz-liQ?e=VcWF3o" TargetMode="External"/><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printerSettings" Target="../printerSettings/printerSettings5.bin"/><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t79xBKXGmdPuEwhZ_If2QkBmN_Pz7LPKkoeuvecZcqM3Q?e=n1Cda8" TargetMode="External"/><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iRwR56m8sxHlwTOspzVpDoBeJZjVQWUgZl8dgB8LRwdow?e=ynTPHf" TargetMode="Externa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4EzNFs20xEp6D1IrF1df0BooyoqessKp4f2Awv_GPVMQ?e=hDovjk" TargetMode="External"/><Relationship Id="rId27" Type="http://schemas.openxmlformats.org/officeDocument/2006/relationships/comments" Target="../comments3.xm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uHbS3Wj0OtGvZ11VNcYcCABF3pgnhHLh3sEIYGdGquLWg?e=16gCJ4" TargetMode="External"/><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comments" Target="../comments4.xml"/><Relationship Id="rId3" Type="http://schemas.openxmlformats.org/officeDocument/2006/relationships/hyperlink" Target="https://secretariadistritald.sharepoint.com/:f:/s/PLANDEACCIN-POADDDP2023/EgNZVxUoyoNGnci8rYY-voYBSylmyUQ6r60f2xUXSRzjsw?e=lRIQit" TargetMode="Externa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vmlDrawing" Target="../drawings/vmlDrawing4.vml"/><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drawing" Target="../drawings/drawing7.xm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printerSettings" Target="../printerSettings/printerSettings6.bin"/><Relationship Id="rId10" Type="http://schemas.openxmlformats.org/officeDocument/2006/relationships/hyperlink" Target="https://secretariadistritald.sharepoint.com/:f:/s/PLANDEACCIN-POADDDP2023/EoMg2bXtTwdJlg8YPXEFPnQB-aHLIdrqvwmyOMMKbNRQTw?e=mdtmIc" TargetMode="Externa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98" customWidth="1"/>
    <col min="5" max="5" width="34.28515625" style="193" customWidth="1"/>
    <col min="6" max="6" width="31" style="193" customWidth="1"/>
    <col min="7" max="7" width="20.140625" style="193" customWidth="1"/>
    <col min="8" max="8" width="19.140625" style="193" customWidth="1"/>
    <col min="9" max="9" width="24" style="193" customWidth="1"/>
    <col min="10" max="10" width="18.7109375" style="193" customWidth="1"/>
    <col min="11" max="11" width="21.7109375" style="193" customWidth="1"/>
    <col min="12" max="16384" width="12" style="193"/>
  </cols>
  <sheetData>
    <row r="1" spans="1:12" x14ac:dyDescent="0.25">
      <c r="A1" s="196" t="s">
        <v>0</v>
      </c>
      <c r="B1" s="196" t="s">
        <v>1</v>
      </c>
      <c r="C1" s="196" t="s">
        <v>2</v>
      </c>
      <c r="D1" s="196" t="s">
        <v>3</v>
      </c>
      <c r="E1" s="197" t="s">
        <v>4</v>
      </c>
      <c r="F1" s="197" t="s">
        <v>5</v>
      </c>
      <c r="G1" s="197" t="s">
        <v>6</v>
      </c>
      <c r="H1" s="197" t="s">
        <v>7</v>
      </c>
      <c r="I1" s="197" t="s">
        <v>8</v>
      </c>
      <c r="J1" s="197" t="s">
        <v>9</v>
      </c>
      <c r="K1" s="197" t="s">
        <v>10</v>
      </c>
      <c r="L1" s="197" t="s">
        <v>11</v>
      </c>
    </row>
    <row r="2" spans="1:12" ht="25.5" x14ac:dyDescent="0.25">
      <c r="A2" s="198" t="s">
        <v>12</v>
      </c>
      <c r="B2" s="198" t="s">
        <v>13</v>
      </c>
      <c r="C2" s="198" t="s">
        <v>14</v>
      </c>
      <c r="D2" s="198" t="s">
        <v>15</v>
      </c>
      <c r="E2" s="193" t="s">
        <v>16</v>
      </c>
      <c r="F2" s="193" t="s">
        <v>17</v>
      </c>
      <c r="G2" s="198" t="s">
        <v>18</v>
      </c>
      <c r="H2" s="193" t="s">
        <v>19</v>
      </c>
      <c r="I2" s="193" t="s">
        <v>20</v>
      </c>
      <c r="J2" s="193" t="s">
        <v>21</v>
      </c>
      <c r="K2" s="193" t="s">
        <v>22</v>
      </c>
      <c r="L2" s="193" t="s">
        <v>23</v>
      </c>
    </row>
    <row r="3" spans="1:12" ht="25.5" x14ac:dyDescent="0.25">
      <c r="A3" s="198" t="s">
        <v>24</v>
      </c>
      <c r="B3" s="198" t="s">
        <v>25</v>
      </c>
      <c r="C3" s="198" t="s">
        <v>26</v>
      </c>
      <c r="D3" s="198" t="s">
        <v>27</v>
      </c>
      <c r="E3" s="193" t="s">
        <v>28</v>
      </c>
      <c r="F3" s="193" t="s">
        <v>29</v>
      </c>
      <c r="G3" s="198" t="s">
        <v>30</v>
      </c>
      <c r="H3" s="193" t="s">
        <v>31</v>
      </c>
      <c r="I3" s="193" t="s">
        <v>32</v>
      </c>
      <c r="J3" s="193" t="s">
        <v>33</v>
      </c>
      <c r="K3" s="193" t="s">
        <v>34</v>
      </c>
      <c r="L3" s="193" t="s">
        <v>35</v>
      </c>
    </row>
    <row r="4" spans="1:12" ht="25.5" x14ac:dyDescent="0.25">
      <c r="A4" s="198" t="s">
        <v>36</v>
      </c>
      <c r="B4" s="198" t="s">
        <v>37</v>
      </c>
      <c r="D4" s="198" t="s">
        <v>38</v>
      </c>
      <c r="E4" s="193" t="s">
        <v>39</v>
      </c>
      <c r="F4" s="193" t="s">
        <v>40</v>
      </c>
      <c r="G4" s="198" t="s">
        <v>41</v>
      </c>
      <c r="I4" s="193" t="s">
        <v>42</v>
      </c>
      <c r="J4" s="193" t="s">
        <v>23</v>
      </c>
      <c r="K4" s="193" t="s">
        <v>43</v>
      </c>
      <c r="L4" s="193" t="s">
        <v>26</v>
      </c>
    </row>
    <row r="5" spans="1:12" ht="25.5" x14ac:dyDescent="0.25">
      <c r="A5" s="198" t="s">
        <v>44</v>
      </c>
      <c r="B5" s="198" t="s">
        <v>45</v>
      </c>
      <c r="D5" s="198" t="s">
        <v>46</v>
      </c>
      <c r="E5" s="193" t="s">
        <v>47</v>
      </c>
      <c r="F5" s="193" t="s">
        <v>48</v>
      </c>
      <c r="G5" s="198" t="s">
        <v>49</v>
      </c>
      <c r="I5" s="193" t="s">
        <v>50</v>
      </c>
      <c r="J5" s="193" t="s">
        <v>51</v>
      </c>
    </row>
    <row r="6" spans="1:12" ht="25.5" x14ac:dyDescent="0.25">
      <c r="B6" s="198" t="s">
        <v>52</v>
      </c>
      <c r="D6" s="198" t="s">
        <v>53</v>
      </c>
      <c r="E6" s="193" t="s">
        <v>54</v>
      </c>
      <c r="F6" s="193" t="s">
        <v>55</v>
      </c>
      <c r="G6" s="198" t="s">
        <v>56</v>
      </c>
      <c r="I6" s="193" t="s">
        <v>57</v>
      </c>
    </row>
    <row r="7" spans="1:12" ht="25.5" x14ac:dyDescent="0.25">
      <c r="D7" s="198" t="s">
        <v>58</v>
      </c>
      <c r="E7" s="193" t="s">
        <v>59</v>
      </c>
      <c r="F7" s="193" t="s">
        <v>60</v>
      </c>
      <c r="G7" s="198" t="s">
        <v>61</v>
      </c>
      <c r="I7" s="193" t="s">
        <v>62</v>
      </c>
    </row>
    <row r="8" spans="1:12" x14ac:dyDescent="0.25">
      <c r="E8" s="193" t="s">
        <v>63</v>
      </c>
      <c r="F8" s="193" t="s">
        <v>64</v>
      </c>
      <c r="G8" s="193" t="s">
        <v>65</v>
      </c>
    </row>
    <row r="9" spans="1:12" x14ac:dyDescent="0.25">
      <c r="E9" s="193" t="s">
        <v>66</v>
      </c>
      <c r="F9" s="193" t="s">
        <v>67</v>
      </c>
    </row>
    <row r="10" spans="1:12" x14ac:dyDescent="0.25">
      <c r="E10" s="193" t="s">
        <v>68</v>
      </c>
      <c r="F10" s="193" t="s">
        <v>69</v>
      </c>
    </row>
    <row r="11" spans="1:12" x14ac:dyDescent="0.25">
      <c r="E11" s="193" t="s">
        <v>70</v>
      </c>
      <c r="F11" s="193" t="s">
        <v>71</v>
      </c>
    </row>
    <row r="12" spans="1:12" x14ac:dyDescent="0.25">
      <c r="E12" s="193" t="s">
        <v>72</v>
      </c>
      <c r="F12" s="193" t="s">
        <v>73</v>
      </c>
    </row>
    <row r="13" spans="1:12" x14ac:dyDescent="0.25">
      <c r="E13" s="193" t="s">
        <v>74</v>
      </c>
      <c r="F13" s="193" t="s">
        <v>75</v>
      </c>
    </row>
    <row r="14" spans="1:12" x14ac:dyDescent="0.25">
      <c r="E14" s="193" t="s">
        <v>76</v>
      </c>
      <c r="F14" s="193" t="s">
        <v>77</v>
      </c>
    </row>
    <row r="15" spans="1:12" x14ac:dyDescent="0.25">
      <c r="E15" s="193" t="s">
        <v>78</v>
      </c>
      <c r="F15" s="193" t="s">
        <v>79</v>
      </c>
    </row>
    <row r="16" spans="1:12" x14ac:dyDescent="0.25">
      <c r="E16" s="193" t="s">
        <v>80</v>
      </c>
      <c r="F16" s="193" t="s">
        <v>81</v>
      </c>
    </row>
    <row r="17" spans="5:6" x14ac:dyDescent="0.25">
      <c r="E17" s="193" t="s">
        <v>82</v>
      </c>
      <c r="F17" s="193" t="s">
        <v>83</v>
      </c>
    </row>
    <row r="18" spans="5:6" x14ac:dyDescent="0.25">
      <c r="E18" s="193" t="s">
        <v>84</v>
      </c>
      <c r="F18" s="193" t="s">
        <v>85</v>
      </c>
    </row>
    <row r="19" spans="5:6" x14ac:dyDescent="0.25">
      <c r="E19" s="193" t="s">
        <v>86</v>
      </c>
    </row>
    <row r="20" spans="5:6" x14ac:dyDescent="0.25">
      <c r="E20" s="193" t="s">
        <v>87</v>
      </c>
    </row>
    <row r="21" spans="5:6" x14ac:dyDescent="0.25">
      <c r="E21" s="193" t="s">
        <v>88</v>
      </c>
    </row>
    <row r="22" spans="5:6" x14ac:dyDescent="0.25">
      <c r="E22" s="193" t="s">
        <v>89</v>
      </c>
    </row>
    <row r="23" spans="5:6" x14ac:dyDescent="0.25">
      <c r="E23" s="193"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rgb="FF92D050"/>
    <pageSetUpPr fitToPage="1"/>
  </sheetPr>
  <dimension ref="A1:N68"/>
  <sheetViews>
    <sheetView showGridLines="0" view="pageBreakPreview" topLeftCell="A31" zoomScale="70" zoomScaleNormal="70" zoomScaleSheetLayoutView="70" workbookViewId="0">
      <selection activeCell="I37" sqref="I37"/>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768"/>
      <c r="B1" s="475" t="s">
        <v>182</v>
      </c>
      <c r="C1" s="476"/>
      <c r="D1" s="476"/>
      <c r="E1" s="476"/>
      <c r="F1" s="476"/>
      <c r="G1" s="476"/>
      <c r="H1" s="477"/>
      <c r="I1" s="115" t="s">
        <v>121</v>
      </c>
      <c r="J1" s="116"/>
      <c r="M1" s="140"/>
    </row>
    <row r="2" spans="1:14" ht="24" customHeight="1" thickBot="1" x14ac:dyDescent="0.3">
      <c r="A2" s="769"/>
      <c r="B2" s="478" t="s">
        <v>184</v>
      </c>
      <c r="C2" s="479"/>
      <c r="D2" s="479"/>
      <c r="E2" s="479"/>
      <c r="F2" s="479"/>
      <c r="G2" s="479"/>
      <c r="H2" s="480"/>
      <c r="I2" s="115" t="s">
        <v>122</v>
      </c>
      <c r="J2" s="116"/>
      <c r="M2" s="140"/>
    </row>
    <row r="3" spans="1:14" ht="24" customHeight="1" thickBot="1" x14ac:dyDescent="0.3">
      <c r="A3" s="769"/>
      <c r="B3" s="478" t="s">
        <v>186</v>
      </c>
      <c r="C3" s="479"/>
      <c r="D3" s="479"/>
      <c r="E3" s="479"/>
      <c r="F3" s="479"/>
      <c r="G3" s="479"/>
      <c r="H3" s="480"/>
      <c r="I3" s="115" t="s">
        <v>509</v>
      </c>
      <c r="J3" s="116"/>
      <c r="M3" s="140"/>
    </row>
    <row r="4" spans="1:14" ht="24" customHeight="1" thickBot="1" x14ac:dyDescent="0.3">
      <c r="A4" s="770"/>
      <c r="B4" s="481" t="s">
        <v>510</v>
      </c>
      <c r="C4" s="482"/>
      <c r="D4" s="482"/>
      <c r="E4" s="482"/>
      <c r="F4" s="482"/>
      <c r="G4" s="482"/>
      <c r="H4" s="483"/>
      <c r="I4" s="115" t="s">
        <v>189</v>
      </c>
      <c r="J4" s="116"/>
      <c r="M4" s="140"/>
    </row>
    <row r="6" spans="1:14" ht="15" customHeight="1" thickBot="1" x14ac:dyDescent="0.3">
      <c r="A6" s="69"/>
      <c r="B6" s="70"/>
      <c r="C6" s="70"/>
      <c r="D6" s="72"/>
      <c r="E6" s="71"/>
      <c r="F6" s="71"/>
      <c r="G6" s="238"/>
      <c r="H6" s="238"/>
      <c r="I6" s="73"/>
      <c r="J6" s="73"/>
      <c r="K6" s="70"/>
      <c r="L6" s="70"/>
      <c r="M6" s="70"/>
      <c r="N6" s="70"/>
    </row>
    <row r="7" spans="1:14" ht="15" customHeight="1" x14ac:dyDescent="0.25">
      <c r="A7" s="771" t="s">
        <v>511</v>
      </c>
      <c r="B7" s="775" t="s">
        <v>512</v>
      </c>
      <c r="C7" s="776"/>
      <c r="D7" s="776"/>
      <c r="E7" s="776"/>
      <c r="F7" s="776"/>
      <c r="G7" s="776"/>
      <c r="H7" s="776"/>
      <c r="I7" s="776"/>
      <c r="J7" s="776"/>
      <c r="K7" s="70"/>
      <c r="L7" s="70"/>
      <c r="M7" s="70"/>
      <c r="N7" s="70"/>
    </row>
    <row r="8" spans="1:14" ht="15" customHeight="1" x14ac:dyDescent="0.25">
      <c r="A8" s="772"/>
      <c r="B8" s="775"/>
      <c r="C8" s="776"/>
      <c r="D8" s="776"/>
      <c r="E8" s="776"/>
      <c r="F8" s="776"/>
      <c r="G8" s="776"/>
      <c r="H8" s="776"/>
      <c r="I8" s="776"/>
      <c r="J8" s="776"/>
      <c r="K8" s="70"/>
      <c r="L8" s="70"/>
      <c r="M8" s="70"/>
      <c r="N8" s="70"/>
    </row>
    <row r="9" spans="1:14" ht="15" customHeight="1" x14ac:dyDescent="0.25">
      <c r="A9" s="772"/>
      <c r="B9" s="775"/>
      <c r="C9" s="776"/>
      <c r="D9" s="776"/>
      <c r="E9" s="776"/>
      <c r="F9" s="776"/>
      <c r="G9" s="776"/>
      <c r="H9" s="776"/>
      <c r="I9" s="776"/>
      <c r="J9" s="776"/>
      <c r="K9" s="70"/>
      <c r="L9" s="70"/>
      <c r="M9" s="70"/>
      <c r="N9" s="70"/>
    </row>
    <row r="10" spans="1:14" ht="15" customHeight="1" thickBot="1" x14ac:dyDescent="0.3">
      <c r="A10" s="773"/>
      <c r="B10" s="775"/>
      <c r="C10" s="776"/>
      <c r="D10" s="776"/>
      <c r="E10" s="776"/>
      <c r="F10" s="776"/>
      <c r="G10" s="776"/>
      <c r="H10" s="776"/>
      <c r="I10" s="776"/>
      <c r="J10" s="776"/>
      <c r="K10" s="70"/>
      <c r="L10" s="70"/>
      <c r="M10" s="70"/>
      <c r="N10" s="70"/>
    </row>
    <row r="11" spans="1:14" ht="9" customHeight="1" thickBot="1" x14ac:dyDescent="0.3">
      <c r="A11" s="74"/>
      <c r="B11" s="134"/>
      <c r="C11" s="70"/>
      <c r="D11" s="70"/>
      <c r="E11" s="70"/>
      <c r="F11" s="70"/>
      <c r="G11" s="70"/>
      <c r="H11" s="70"/>
      <c r="I11" s="70"/>
      <c r="J11" s="70"/>
      <c r="K11" s="70"/>
      <c r="L11" s="70"/>
      <c r="M11" s="70"/>
      <c r="N11" s="70"/>
    </row>
    <row r="12" spans="1:14" s="135" customFormat="1" ht="21.75" customHeight="1" thickBot="1" x14ac:dyDescent="0.3">
      <c r="A12" s="498" t="s">
        <v>190</v>
      </c>
      <c r="B12" s="177" t="s">
        <v>191</v>
      </c>
      <c r="C12" s="188"/>
      <c r="D12" s="177" t="s">
        <v>192</v>
      </c>
      <c r="E12" s="188"/>
      <c r="F12" s="177" t="s">
        <v>193</v>
      </c>
      <c r="G12" s="188"/>
      <c r="H12" s="177" t="s">
        <v>194</v>
      </c>
      <c r="I12" s="189"/>
    </row>
    <row r="13" spans="1:14" s="135" customFormat="1" ht="21.75" customHeight="1" thickBot="1" x14ac:dyDescent="0.3">
      <c r="A13" s="498"/>
      <c r="B13" s="178" t="s">
        <v>197</v>
      </c>
      <c r="C13" s="146" t="s">
        <v>198</v>
      </c>
      <c r="D13" s="177" t="s">
        <v>199</v>
      </c>
      <c r="E13" s="116"/>
      <c r="F13" s="177" t="s">
        <v>200</v>
      </c>
      <c r="G13" s="116"/>
      <c r="H13" s="177" t="s">
        <v>201</v>
      </c>
      <c r="I13" s="189"/>
    </row>
    <row r="14" spans="1:14" s="135" customFormat="1" ht="21.75" customHeight="1" thickBot="1" x14ac:dyDescent="0.3">
      <c r="A14" s="498"/>
      <c r="B14" s="177" t="s">
        <v>203</v>
      </c>
      <c r="C14" s="188"/>
      <c r="D14" s="177" t="s">
        <v>204</v>
      </c>
      <c r="E14" s="116"/>
      <c r="F14" s="177" t="s">
        <v>205</v>
      </c>
      <c r="G14" s="116"/>
      <c r="H14" s="177" t="s">
        <v>206</v>
      </c>
      <c r="I14" s="189"/>
    </row>
    <row r="15" spans="1:14" s="135" customFormat="1" ht="21.75" customHeight="1" thickBot="1" x14ac:dyDescent="0.3">
      <c r="A15" s="66"/>
      <c r="B15" s="66"/>
      <c r="C15" s="66"/>
      <c r="D15" s="66"/>
      <c r="E15" s="66"/>
      <c r="F15" s="66"/>
      <c r="G15" s="66"/>
      <c r="H15" s="66"/>
      <c r="I15" s="66"/>
      <c r="J15" s="66"/>
      <c r="K15" s="66"/>
      <c r="L15" s="152"/>
      <c r="M15" s="153"/>
      <c r="N15" s="153"/>
    </row>
    <row r="16" spans="1:14" s="135" customFormat="1" ht="21.75" customHeight="1" thickBot="1" x14ac:dyDescent="0.3">
      <c r="A16" s="497" t="s">
        <v>195</v>
      </c>
      <c r="B16" s="497"/>
      <c r="C16" s="185" t="s">
        <v>196</v>
      </c>
      <c r="D16" s="460"/>
      <c r="E16" s="460"/>
      <c r="F16" s="460"/>
      <c r="G16" s="66"/>
      <c r="H16" s="66"/>
      <c r="I16" s="66"/>
      <c r="J16" s="66"/>
      <c r="K16" s="66"/>
      <c r="L16" s="152"/>
      <c r="M16" s="153"/>
      <c r="N16" s="153"/>
    </row>
    <row r="17" spans="1:14" s="135" customFormat="1" ht="21.75" customHeight="1" thickBot="1" x14ac:dyDescent="0.3">
      <c r="A17" s="497"/>
      <c r="B17" s="497"/>
      <c r="C17" s="185" t="s">
        <v>202</v>
      </c>
      <c r="D17" s="460"/>
      <c r="E17" s="460"/>
      <c r="F17" s="460"/>
      <c r="G17" s="66"/>
      <c r="H17" s="66"/>
      <c r="I17" s="66"/>
      <c r="J17" s="66"/>
      <c r="K17" s="66"/>
      <c r="L17" s="152"/>
      <c r="M17" s="153"/>
      <c r="N17" s="153"/>
    </row>
    <row r="18" spans="1:14" s="135" customFormat="1" ht="21.75" customHeight="1" thickBot="1" x14ac:dyDescent="0.3">
      <c r="A18" s="497"/>
      <c r="B18" s="497"/>
      <c r="C18" s="185" t="s">
        <v>207</v>
      </c>
      <c r="D18" s="460" t="s">
        <v>198</v>
      </c>
      <c r="E18" s="460"/>
      <c r="F18" s="460"/>
      <c r="G18" s="66"/>
      <c r="H18" s="66"/>
      <c r="I18" s="66"/>
      <c r="J18" s="66"/>
      <c r="K18" s="66"/>
      <c r="L18" s="152"/>
      <c r="M18" s="153"/>
      <c r="N18" s="153"/>
    </row>
    <row r="19" spans="1:14" s="135" customFormat="1" ht="21.75" customHeight="1" x14ac:dyDescent="0.25">
      <c r="A19" s="66"/>
      <c r="B19" s="66"/>
      <c r="C19" s="66"/>
      <c r="D19" s="66"/>
      <c r="E19" s="66"/>
      <c r="F19" s="66"/>
      <c r="G19" s="66"/>
      <c r="H19" s="66"/>
      <c r="I19" s="66"/>
      <c r="J19" s="66"/>
      <c r="K19" s="66"/>
      <c r="L19" s="152"/>
      <c r="M19" s="153"/>
      <c r="N19" s="153"/>
    </row>
    <row r="20" spans="1:14" s="88" customFormat="1" ht="16.5" customHeight="1" x14ac:dyDescent="0.2"/>
    <row r="21" spans="1:14" ht="5.25" customHeight="1" thickBot="1" x14ac:dyDescent="0.3"/>
    <row r="22" spans="1:14" ht="48" customHeight="1" thickBot="1" x14ac:dyDescent="0.3">
      <c r="A22" s="774" t="s">
        <v>513</v>
      </c>
      <c r="B22" s="774"/>
      <c r="C22" s="774"/>
      <c r="D22" s="774"/>
      <c r="E22" s="774"/>
      <c r="F22" s="774"/>
      <c r="G22" s="774"/>
      <c r="H22" s="774"/>
      <c r="I22" s="774"/>
      <c r="J22" s="774"/>
    </row>
    <row r="23" spans="1:14" ht="69.95" customHeight="1" thickBot="1" x14ac:dyDescent="0.3">
      <c r="A23" s="179" t="s">
        <v>218</v>
      </c>
      <c r="B23" s="753" t="s">
        <v>219</v>
      </c>
      <c r="C23" s="759"/>
      <c r="D23" s="752"/>
      <c r="E23" s="180" t="s">
        <v>514</v>
      </c>
      <c r="F23" s="181"/>
      <c r="G23" s="180" t="s">
        <v>515</v>
      </c>
      <c r="H23" s="753"/>
      <c r="I23" s="759"/>
      <c r="J23" s="752"/>
    </row>
    <row r="24" spans="1:14" ht="50.25" customHeight="1" thickBot="1" x14ac:dyDescent="0.3">
      <c r="A24" s="171" t="s">
        <v>516</v>
      </c>
      <c r="B24" s="753" t="s">
        <v>517</v>
      </c>
      <c r="C24" s="759"/>
      <c r="D24" s="759"/>
      <c r="E24" s="759"/>
      <c r="F24" s="759"/>
      <c r="G24" s="759"/>
      <c r="H24" s="759"/>
      <c r="I24" s="759"/>
      <c r="J24" s="752"/>
    </row>
    <row r="25" spans="1:14" ht="50.25" customHeight="1" thickBot="1" x14ac:dyDescent="0.3">
      <c r="A25" s="754" t="s">
        <v>518</v>
      </c>
      <c r="B25" s="281">
        <v>2024</v>
      </c>
      <c r="C25" s="282">
        <v>2025</v>
      </c>
      <c r="D25" s="282">
        <v>2026</v>
      </c>
      <c r="E25" s="282">
        <v>2027</v>
      </c>
      <c r="F25" s="283" t="s">
        <v>93</v>
      </c>
      <c r="G25" s="280" t="s">
        <v>519</v>
      </c>
      <c r="H25" s="756" t="s">
        <v>520</v>
      </c>
      <c r="I25" s="757"/>
      <c r="J25" s="758"/>
    </row>
    <row r="26" spans="1:14" ht="50.25" customHeight="1" thickBot="1" x14ac:dyDescent="0.3">
      <c r="A26" s="755"/>
      <c r="B26" s="284">
        <v>15</v>
      </c>
      <c r="C26" s="279">
        <v>15</v>
      </c>
      <c r="D26" s="279">
        <v>15</v>
      </c>
      <c r="E26" s="279">
        <v>15</v>
      </c>
      <c r="F26" s="285">
        <v>15</v>
      </c>
      <c r="G26" s="278">
        <v>15</v>
      </c>
      <c r="H26" s="753" t="s">
        <v>23</v>
      </c>
      <c r="I26" s="759"/>
      <c r="J26" s="752"/>
    </row>
    <row r="27" spans="1:14" ht="52.5" customHeight="1" x14ac:dyDescent="0.25">
      <c r="A27" s="171"/>
      <c r="B27" s="760" t="s">
        <v>521</v>
      </c>
      <c r="C27" s="761"/>
      <c r="D27" s="761"/>
      <c r="E27" s="761"/>
      <c r="F27" s="761"/>
      <c r="G27" s="762"/>
      <c r="H27" s="762"/>
      <c r="I27" s="762"/>
      <c r="J27" s="763"/>
    </row>
    <row r="28" spans="1:14" s="92" customFormat="1" ht="56.25" customHeight="1" x14ac:dyDescent="0.25">
      <c r="A28" s="764" t="s">
        <v>237</v>
      </c>
      <c r="B28" s="171" t="s">
        <v>238</v>
      </c>
      <c r="C28" s="179" t="s">
        <v>239</v>
      </c>
      <c r="D28" s="766" t="s">
        <v>240</v>
      </c>
      <c r="E28" s="767"/>
      <c r="F28" s="766" t="s">
        <v>241</v>
      </c>
      <c r="G28" s="767"/>
      <c r="H28" s="172" t="s">
        <v>242</v>
      </c>
      <c r="I28" s="170" t="s">
        <v>243</v>
      </c>
      <c r="J28" s="328" t="s">
        <v>522</v>
      </c>
    </row>
    <row r="29" spans="1:14" ht="148.5" customHeight="1" x14ac:dyDescent="0.25">
      <c r="A29" s="765"/>
      <c r="B29" s="182">
        <v>15</v>
      </c>
      <c r="C29" s="148">
        <v>15</v>
      </c>
      <c r="D29" s="751" t="s">
        <v>523</v>
      </c>
      <c r="E29" s="752"/>
      <c r="F29" s="753" t="s">
        <v>524</v>
      </c>
      <c r="G29" s="752"/>
      <c r="H29" s="147"/>
      <c r="I29" s="333" t="s">
        <v>428</v>
      </c>
      <c r="J29" s="330" t="s">
        <v>218</v>
      </c>
    </row>
    <row r="30" spans="1:14" s="92" customFormat="1" ht="45" customHeight="1" x14ac:dyDescent="0.25">
      <c r="A30" s="764" t="s">
        <v>248</v>
      </c>
      <c r="B30" s="169" t="s">
        <v>238</v>
      </c>
      <c r="C30" s="172" t="s">
        <v>239</v>
      </c>
      <c r="D30" s="766" t="s">
        <v>240</v>
      </c>
      <c r="E30" s="767"/>
      <c r="F30" s="766" t="s">
        <v>241</v>
      </c>
      <c r="G30" s="767"/>
      <c r="H30" s="172" t="s">
        <v>242</v>
      </c>
      <c r="I30" s="334" t="s">
        <v>243</v>
      </c>
      <c r="J30" s="331" t="s">
        <v>522</v>
      </c>
    </row>
    <row r="31" spans="1:14" ht="140.25" customHeight="1" x14ac:dyDescent="0.25">
      <c r="A31" s="765"/>
      <c r="B31" s="182">
        <v>15</v>
      </c>
      <c r="C31" s="148">
        <v>15</v>
      </c>
      <c r="D31" s="753" t="s">
        <v>525</v>
      </c>
      <c r="E31" s="752"/>
      <c r="F31" s="753" t="s">
        <v>525</v>
      </c>
      <c r="G31" s="752"/>
      <c r="H31" s="326"/>
      <c r="I31" s="335" t="s">
        <v>428</v>
      </c>
      <c r="J31" s="332" t="s">
        <v>218</v>
      </c>
    </row>
    <row r="32" spans="1:14" s="92" customFormat="1" ht="45" customHeight="1" x14ac:dyDescent="0.25">
      <c r="A32" s="764" t="s">
        <v>251</v>
      </c>
      <c r="B32" s="327" t="s">
        <v>238</v>
      </c>
      <c r="C32" s="325" t="s">
        <v>239</v>
      </c>
      <c r="D32" s="766" t="s">
        <v>240</v>
      </c>
      <c r="E32" s="767"/>
      <c r="F32" s="766" t="s">
        <v>241</v>
      </c>
      <c r="G32" s="767"/>
      <c r="H32" s="172" t="s">
        <v>242</v>
      </c>
      <c r="I32" s="336" t="s">
        <v>243</v>
      </c>
      <c r="J32" s="331" t="s">
        <v>522</v>
      </c>
    </row>
    <row r="33" spans="1:10" ht="142.5" customHeight="1" x14ac:dyDescent="0.25">
      <c r="A33" s="777"/>
      <c r="B33" s="354">
        <v>15</v>
      </c>
      <c r="C33" s="355">
        <f>+D59</f>
        <v>15</v>
      </c>
      <c r="D33" s="778" t="s">
        <v>526</v>
      </c>
      <c r="E33" s="779"/>
      <c r="F33" s="780" t="s">
        <v>527</v>
      </c>
      <c r="G33" s="779"/>
      <c r="H33" s="345"/>
      <c r="I33" s="356" t="s">
        <v>428</v>
      </c>
      <c r="J33" s="332" t="s">
        <v>218</v>
      </c>
    </row>
    <row r="34" spans="1:10" s="92" customFormat="1" ht="47.25" customHeight="1" x14ac:dyDescent="0.25">
      <c r="A34" s="785" t="s">
        <v>254</v>
      </c>
      <c r="B34" s="346" t="s">
        <v>238</v>
      </c>
      <c r="C34" s="346" t="s">
        <v>239</v>
      </c>
      <c r="D34" s="787" t="s">
        <v>240</v>
      </c>
      <c r="E34" s="788"/>
      <c r="F34" s="787" t="s">
        <v>241</v>
      </c>
      <c r="G34" s="788"/>
      <c r="H34" s="347" t="s">
        <v>242</v>
      </c>
      <c r="I34" s="359" t="s">
        <v>243</v>
      </c>
      <c r="J34" s="348" t="s">
        <v>522</v>
      </c>
    </row>
    <row r="35" spans="1:10" ht="148.5" customHeight="1" x14ac:dyDescent="0.25">
      <c r="A35" s="786"/>
      <c r="B35" s="182">
        <v>15</v>
      </c>
      <c r="C35" s="148">
        <v>15</v>
      </c>
      <c r="D35" s="753" t="s">
        <v>528</v>
      </c>
      <c r="E35" s="752"/>
      <c r="F35" s="753" t="s">
        <v>529</v>
      </c>
      <c r="G35" s="752"/>
      <c r="H35" s="358"/>
      <c r="I35" s="357" t="s">
        <v>428</v>
      </c>
      <c r="J35" s="349" t="s">
        <v>218</v>
      </c>
    </row>
    <row r="36" spans="1:10" s="92" customFormat="1" ht="47.25" customHeight="1" x14ac:dyDescent="0.25">
      <c r="A36" s="781" t="s">
        <v>257</v>
      </c>
      <c r="B36" s="169" t="s">
        <v>238</v>
      </c>
      <c r="C36" s="172" t="s">
        <v>239</v>
      </c>
      <c r="D36" s="766" t="s">
        <v>240</v>
      </c>
      <c r="E36" s="767"/>
      <c r="F36" s="766" t="s">
        <v>241</v>
      </c>
      <c r="G36" s="767"/>
      <c r="H36" s="172" t="s">
        <v>242</v>
      </c>
      <c r="I36" s="361" t="s">
        <v>243</v>
      </c>
      <c r="J36" s="350" t="s">
        <v>522</v>
      </c>
    </row>
    <row r="37" spans="1:10" ht="179.25" customHeight="1" thickBot="1" x14ac:dyDescent="0.3">
      <c r="A37" s="782"/>
      <c r="B37" s="351">
        <v>15</v>
      </c>
      <c r="C37" s="352">
        <f>+F59</f>
        <v>15</v>
      </c>
      <c r="D37" s="783" t="s">
        <v>530</v>
      </c>
      <c r="E37" s="784"/>
      <c r="F37" s="783" t="s">
        <v>531</v>
      </c>
      <c r="G37" s="784"/>
      <c r="H37" s="360"/>
      <c r="I37" s="357" t="s">
        <v>428</v>
      </c>
      <c r="J37" s="353" t="s">
        <v>218</v>
      </c>
    </row>
    <row r="38" spans="1:10" s="92" customFormat="1" ht="48.75" hidden="1" customHeight="1" x14ac:dyDescent="0.25">
      <c r="A38" s="792" t="s">
        <v>260</v>
      </c>
      <c r="B38" s="171" t="s">
        <v>238</v>
      </c>
      <c r="C38" s="179" t="s">
        <v>239</v>
      </c>
      <c r="D38" s="755" t="s">
        <v>240</v>
      </c>
      <c r="E38" s="793"/>
      <c r="F38" s="755" t="s">
        <v>241</v>
      </c>
      <c r="G38" s="793"/>
      <c r="H38" s="179" t="s">
        <v>242</v>
      </c>
      <c r="I38" s="329" t="s">
        <v>243</v>
      </c>
      <c r="J38" s="329" t="s">
        <v>522</v>
      </c>
    </row>
    <row r="39" spans="1:10" ht="120.75" hidden="1" customHeight="1" thickBot="1" x14ac:dyDescent="0.3">
      <c r="A39" s="765"/>
      <c r="B39" s="182">
        <v>15</v>
      </c>
      <c r="C39" s="149">
        <f>+G59</f>
        <v>0</v>
      </c>
      <c r="D39" s="789"/>
      <c r="E39" s="791"/>
      <c r="F39" s="789"/>
      <c r="G39" s="791"/>
      <c r="H39" s="147"/>
      <c r="I39" s="183"/>
      <c r="J39" s="183"/>
    </row>
    <row r="40" spans="1:10" ht="46.5" hidden="1" customHeight="1" thickBot="1" x14ac:dyDescent="0.3">
      <c r="A40" s="764" t="s">
        <v>261</v>
      </c>
      <c r="B40" s="172" t="s">
        <v>238</v>
      </c>
      <c r="C40" s="179" t="s">
        <v>239</v>
      </c>
      <c r="D40" s="766" t="s">
        <v>240</v>
      </c>
      <c r="E40" s="767"/>
      <c r="F40" s="766" t="s">
        <v>241</v>
      </c>
      <c r="G40" s="767"/>
      <c r="H40" s="172" t="s">
        <v>242</v>
      </c>
      <c r="I40" s="170" t="s">
        <v>243</v>
      </c>
      <c r="J40" s="170" t="s">
        <v>522</v>
      </c>
    </row>
    <row r="41" spans="1:10" ht="120.75" hidden="1" customHeight="1" thickBot="1" x14ac:dyDescent="0.3">
      <c r="A41" s="765"/>
      <c r="B41" s="182">
        <v>15</v>
      </c>
      <c r="C41" s="149">
        <f>+H59</f>
        <v>0</v>
      </c>
      <c r="D41" s="789"/>
      <c r="E41" s="790"/>
      <c r="F41" s="789"/>
      <c r="G41" s="791"/>
      <c r="H41" s="147"/>
      <c r="I41" s="183"/>
      <c r="J41" s="183"/>
    </row>
    <row r="42" spans="1:10" ht="48.75" hidden="1" customHeight="1" thickBot="1" x14ac:dyDescent="0.3">
      <c r="A42" s="764" t="s">
        <v>262</v>
      </c>
      <c r="B42" s="172" t="s">
        <v>238</v>
      </c>
      <c r="C42" s="179" t="s">
        <v>239</v>
      </c>
      <c r="D42" s="766" t="s">
        <v>240</v>
      </c>
      <c r="E42" s="767"/>
      <c r="F42" s="766" t="s">
        <v>241</v>
      </c>
      <c r="G42" s="767"/>
      <c r="H42" s="172" t="s">
        <v>242</v>
      </c>
      <c r="I42" s="170" t="s">
        <v>243</v>
      </c>
      <c r="J42" s="170" t="s">
        <v>522</v>
      </c>
    </row>
    <row r="43" spans="1:10" ht="120.75" hidden="1" customHeight="1" thickBot="1" x14ac:dyDescent="0.3">
      <c r="A43" s="765"/>
      <c r="B43" s="182">
        <v>15</v>
      </c>
      <c r="C43" s="149">
        <f>+I59</f>
        <v>0</v>
      </c>
      <c r="D43" s="789"/>
      <c r="E43" s="790"/>
      <c r="F43" s="789"/>
      <c r="G43" s="791"/>
      <c r="H43" s="184"/>
      <c r="I43" s="147"/>
      <c r="J43" s="183"/>
    </row>
    <row r="44" spans="1:10" ht="42.75" hidden="1" customHeight="1" thickBot="1" x14ac:dyDescent="0.3">
      <c r="A44" s="764" t="s">
        <v>263</v>
      </c>
      <c r="B44" s="172" t="s">
        <v>238</v>
      </c>
      <c r="C44" s="179" t="s">
        <v>239</v>
      </c>
      <c r="D44" s="766" t="s">
        <v>240</v>
      </c>
      <c r="E44" s="767"/>
      <c r="F44" s="766" t="s">
        <v>241</v>
      </c>
      <c r="G44" s="767"/>
      <c r="H44" s="172" t="s">
        <v>242</v>
      </c>
      <c r="I44" s="170" t="s">
        <v>243</v>
      </c>
      <c r="J44" s="170" t="s">
        <v>522</v>
      </c>
    </row>
    <row r="45" spans="1:10" ht="120.75" hidden="1" customHeight="1" thickBot="1" x14ac:dyDescent="0.3">
      <c r="A45" s="765"/>
      <c r="B45" s="182">
        <v>15</v>
      </c>
      <c r="C45" s="149">
        <f>+J59</f>
        <v>0</v>
      </c>
      <c r="D45" s="789"/>
      <c r="E45" s="791"/>
      <c r="F45" s="789"/>
      <c r="G45" s="791"/>
      <c r="H45" s="147"/>
      <c r="I45" s="147"/>
      <c r="J45" s="147"/>
    </row>
    <row r="46" spans="1:10" ht="45" hidden="1" customHeight="1" thickBot="1" x14ac:dyDescent="0.3">
      <c r="A46" s="764" t="s">
        <v>264</v>
      </c>
      <c r="B46" s="172" t="s">
        <v>238</v>
      </c>
      <c r="C46" s="179" t="s">
        <v>239</v>
      </c>
      <c r="D46" s="766" t="s">
        <v>240</v>
      </c>
      <c r="E46" s="767"/>
      <c r="F46" s="766" t="s">
        <v>241</v>
      </c>
      <c r="G46" s="767"/>
      <c r="H46" s="172" t="s">
        <v>242</v>
      </c>
      <c r="I46" s="170" t="s">
        <v>243</v>
      </c>
      <c r="J46" s="170" t="s">
        <v>522</v>
      </c>
    </row>
    <row r="47" spans="1:10" ht="120.75" hidden="1" customHeight="1" thickBot="1" x14ac:dyDescent="0.3">
      <c r="A47" s="765"/>
      <c r="B47" s="147">
        <v>15</v>
      </c>
      <c r="C47" s="149">
        <f>+K59</f>
        <v>0</v>
      </c>
      <c r="D47" s="789"/>
      <c r="E47" s="791"/>
      <c r="F47" s="789"/>
      <c r="G47" s="791"/>
      <c r="H47" s="147"/>
      <c r="I47" s="183"/>
      <c r="J47" s="183"/>
    </row>
    <row r="48" spans="1:10" ht="46.5" hidden="1" customHeight="1" thickBot="1" x14ac:dyDescent="0.3">
      <c r="A48" s="764" t="s">
        <v>265</v>
      </c>
      <c r="B48" s="171" t="s">
        <v>238</v>
      </c>
      <c r="C48" s="179" t="s">
        <v>239</v>
      </c>
      <c r="D48" s="766" t="s">
        <v>240</v>
      </c>
      <c r="E48" s="767"/>
      <c r="F48" s="766" t="s">
        <v>241</v>
      </c>
      <c r="G48" s="767"/>
      <c r="H48" s="172" t="s">
        <v>242</v>
      </c>
      <c r="I48" s="170" t="s">
        <v>243</v>
      </c>
      <c r="J48" s="170" t="s">
        <v>522</v>
      </c>
    </row>
    <row r="49" spans="1:13" ht="120.75" hidden="1" customHeight="1" thickBot="1" x14ac:dyDescent="0.3">
      <c r="A49" s="765"/>
      <c r="B49" s="147">
        <v>15</v>
      </c>
      <c r="C49" s="149">
        <f>+L59</f>
        <v>0</v>
      </c>
      <c r="D49" s="789"/>
      <c r="E49" s="791"/>
      <c r="F49" s="790"/>
      <c r="G49" s="790"/>
      <c r="H49" s="147"/>
      <c r="I49" s="147"/>
      <c r="J49" s="147"/>
    </row>
    <row r="50" spans="1:13" ht="48.75" hidden="1" customHeight="1" thickBot="1" x14ac:dyDescent="0.3">
      <c r="A50" s="764" t="s">
        <v>266</v>
      </c>
      <c r="B50" s="172" t="s">
        <v>238</v>
      </c>
      <c r="C50" s="179" t="s">
        <v>239</v>
      </c>
      <c r="D50" s="766" t="s">
        <v>240</v>
      </c>
      <c r="E50" s="767"/>
      <c r="F50" s="766" t="s">
        <v>241</v>
      </c>
      <c r="G50" s="767"/>
      <c r="H50" s="172" t="s">
        <v>242</v>
      </c>
      <c r="I50" s="170" t="s">
        <v>243</v>
      </c>
      <c r="J50" s="170" t="s">
        <v>522</v>
      </c>
    </row>
    <row r="51" spans="1:13" ht="120.75" hidden="1" customHeight="1" thickBot="1" x14ac:dyDescent="0.3">
      <c r="A51" s="765"/>
      <c r="B51" s="147">
        <v>15</v>
      </c>
      <c r="C51" s="149">
        <f>+M59</f>
        <v>0</v>
      </c>
      <c r="D51" s="789"/>
      <c r="E51" s="791"/>
      <c r="F51" s="789"/>
      <c r="G51" s="791"/>
      <c r="H51" s="147"/>
      <c r="I51" s="147"/>
      <c r="J51" s="147"/>
    </row>
    <row r="52" spans="1:13" hidden="1" x14ac:dyDescent="0.25"/>
    <row r="53" spans="1:13" hidden="1" x14ac:dyDescent="0.25"/>
    <row r="55" spans="1:13" ht="18" x14ac:dyDescent="0.25">
      <c r="A55" s="113" t="s">
        <v>378</v>
      </c>
    </row>
    <row r="56" spans="1:13" ht="21.75" customHeight="1" x14ac:dyDescent="0.25">
      <c r="A56" s="98"/>
    </row>
    <row r="58" spans="1:13" ht="23.25" x14ac:dyDescent="0.25">
      <c r="A58" s="613" t="s">
        <v>380</v>
      </c>
      <c r="B58" s="99" t="s">
        <v>191</v>
      </c>
      <c r="C58" s="99" t="s">
        <v>192</v>
      </c>
      <c r="D58" s="99" t="s">
        <v>193</v>
      </c>
      <c r="E58" s="99" t="s">
        <v>194</v>
      </c>
      <c r="F58" s="99" t="s">
        <v>197</v>
      </c>
      <c r="G58" s="99" t="s">
        <v>199</v>
      </c>
      <c r="H58" s="99" t="s">
        <v>200</v>
      </c>
      <c r="I58" s="99" t="s">
        <v>201</v>
      </c>
      <c r="J58" s="99" t="s">
        <v>203</v>
      </c>
      <c r="K58" s="99" t="s">
        <v>204</v>
      </c>
      <c r="L58" s="99" t="s">
        <v>205</v>
      </c>
      <c r="M58" s="99" t="s">
        <v>206</v>
      </c>
    </row>
    <row r="59" spans="1:13" ht="24.75" customHeight="1" x14ac:dyDescent="0.25">
      <c r="A59" s="613"/>
      <c r="B59" s="100">
        <v>15</v>
      </c>
      <c r="C59" s="100">
        <v>15</v>
      </c>
      <c r="D59" s="100">
        <v>15</v>
      </c>
      <c r="E59" s="100">
        <v>15</v>
      </c>
      <c r="F59" s="100">
        <v>15</v>
      </c>
      <c r="G59" s="100"/>
      <c r="H59" s="100"/>
      <c r="I59" s="100"/>
      <c r="J59" s="100"/>
      <c r="K59" s="100"/>
      <c r="L59" s="100"/>
      <c r="M59" s="100"/>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749" t="s">
        <v>532</v>
      </c>
      <c r="B63" s="190" t="s">
        <v>533</v>
      </c>
      <c r="C63" s="191"/>
      <c r="D63" s="748" t="s">
        <v>534</v>
      </c>
      <c r="E63" s="190" t="s">
        <v>533</v>
      </c>
      <c r="F63" s="191"/>
      <c r="G63" s="748" t="s">
        <v>535</v>
      </c>
      <c r="H63" s="190" t="s">
        <v>536</v>
      </c>
      <c r="I63" s="750"/>
      <c r="J63" s="750"/>
    </row>
    <row r="64" spans="1:13" ht="15.75" thickBot="1" x14ac:dyDescent="0.3">
      <c r="A64" s="749"/>
      <c r="B64" s="190" t="s">
        <v>537</v>
      </c>
      <c r="C64" s="191"/>
      <c r="D64" s="748"/>
      <c r="E64" s="190" t="s">
        <v>537</v>
      </c>
      <c r="F64" s="191"/>
      <c r="G64" s="748"/>
      <c r="H64" s="190" t="s">
        <v>538</v>
      </c>
      <c r="I64" s="750"/>
      <c r="J64" s="750"/>
    </row>
    <row r="65" spans="1:10" ht="15.75" thickBot="1" x14ac:dyDescent="0.3">
      <c r="A65" s="749"/>
      <c r="B65" s="190" t="s">
        <v>539</v>
      </c>
      <c r="C65" s="191"/>
      <c r="D65" s="748"/>
      <c r="E65" s="190" t="s">
        <v>539</v>
      </c>
      <c r="F65" s="191"/>
      <c r="G65" s="748"/>
      <c r="H65" s="190" t="s">
        <v>540</v>
      </c>
      <c r="I65" s="750"/>
      <c r="J65" s="750"/>
    </row>
    <row r="66" spans="1:10" ht="39.75" customHeight="1" thickBot="1" x14ac:dyDescent="0.3">
      <c r="A66" s="749"/>
      <c r="B66" s="190" t="s">
        <v>533</v>
      </c>
      <c r="C66" s="191"/>
      <c r="D66" s="748"/>
      <c r="E66" s="190" t="s">
        <v>533</v>
      </c>
      <c r="F66" s="191"/>
      <c r="G66" s="748"/>
      <c r="H66" s="190" t="s">
        <v>536</v>
      </c>
      <c r="I66" s="750"/>
      <c r="J66" s="750"/>
    </row>
    <row r="67" spans="1:10" ht="15.75" thickBot="1" x14ac:dyDescent="0.3">
      <c r="A67" s="749"/>
      <c r="B67" s="190" t="s">
        <v>537</v>
      </c>
      <c r="C67" s="191"/>
      <c r="D67" s="748"/>
      <c r="E67" s="190" t="s">
        <v>537</v>
      </c>
      <c r="F67" s="191"/>
      <c r="G67" s="748"/>
      <c r="H67" s="190" t="s">
        <v>538</v>
      </c>
      <c r="I67" s="750"/>
      <c r="J67" s="750"/>
    </row>
    <row r="68" spans="1:10" ht="15.75" thickBot="1" x14ac:dyDescent="0.3">
      <c r="A68" s="749"/>
      <c r="B68" s="190" t="s">
        <v>539</v>
      </c>
      <c r="C68" s="191"/>
      <c r="D68" s="748"/>
      <c r="E68" s="190" t="s">
        <v>539</v>
      </c>
      <c r="F68" s="191"/>
      <c r="G68" s="748"/>
      <c r="H68" s="190" t="s">
        <v>540</v>
      </c>
      <c r="I68" s="750"/>
      <c r="J68" s="750"/>
    </row>
  </sheetData>
  <mergeCells count="90">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D29:E29"/>
    <mergeCell ref="F29:G29"/>
    <mergeCell ref="A25:A26"/>
    <mergeCell ref="H25:J25"/>
    <mergeCell ref="H26:J26"/>
    <mergeCell ref="B27:J27"/>
    <mergeCell ref="A28:A29"/>
    <mergeCell ref="D28:E28"/>
    <mergeCell ref="F28:G28"/>
    <mergeCell ref="D63:D68"/>
    <mergeCell ref="A63:A68"/>
    <mergeCell ref="G63:G68"/>
    <mergeCell ref="I63:J63"/>
    <mergeCell ref="I64:J64"/>
    <mergeCell ref="I65:J65"/>
    <mergeCell ref="I66:J66"/>
    <mergeCell ref="I67:J67"/>
    <mergeCell ref="I68:J68"/>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s>
  <pageMargins left="0.25" right="0.25" top="0.75" bottom="0.75" header="0.3" footer="0.3"/>
  <pageSetup scale="25"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5"/>
      <c r="B1" s="576"/>
      <c r="C1" s="576"/>
      <c r="D1" s="576"/>
      <c r="E1" s="577"/>
      <c r="F1" s="584" t="s">
        <v>293</v>
      </c>
      <c r="G1" s="585"/>
      <c r="H1" s="585"/>
      <c r="I1" s="585"/>
      <c r="J1" s="585"/>
      <c r="K1" s="585"/>
      <c r="L1" s="192"/>
    </row>
    <row r="2" spans="1:12" ht="18.75" customHeight="1" x14ac:dyDescent="0.25">
      <c r="A2" s="578"/>
      <c r="B2" s="579"/>
      <c r="C2" s="579"/>
      <c r="D2" s="579"/>
      <c r="E2" s="580"/>
      <c r="F2" s="586"/>
      <c r="G2" s="587"/>
      <c r="H2" s="587"/>
      <c r="I2" s="587"/>
      <c r="J2" s="587"/>
      <c r="K2" s="587"/>
      <c r="L2" s="192"/>
    </row>
    <row r="3" spans="1:12" ht="18.75" customHeight="1" x14ac:dyDescent="0.25">
      <c r="A3" s="578"/>
      <c r="B3" s="579"/>
      <c r="C3" s="579"/>
      <c r="D3" s="579"/>
      <c r="E3" s="580"/>
      <c r="F3" s="584" t="s">
        <v>294</v>
      </c>
      <c r="G3" s="585"/>
      <c r="H3" s="585"/>
      <c r="I3" s="585"/>
      <c r="J3" s="585"/>
      <c r="K3" s="585"/>
      <c r="L3" s="192"/>
    </row>
    <row r="4" spans="1:12" ht="18.75" customHeight="1" x14ac:dyDescent="0.25">
      <c r="A4" s="581"/>
      <c r="B4" s="582"/>
      <c r="C4" s="582"/>
      <c r="D4" s="582"/>
      <c r="E4" s="583"/>
      <c r="F4" s="586"/>
      <c r="G4" s="587"/>
      <c r="H4" s="587"/>
      <c r="I4" s="587"/>
      <c r="J4" s="587"/>
      <c r="K4" s="587"/>
      <c r="L4" s="192"/>
    </row>
    <row r="5" spans="1:12" ht="15.75" customHeight="1" x14ac:dyDescent="0.25">
      <c r="A5" s="547" t="s">
        <v>295</v>
      </c>
      <c r="B5" s="549"/>
      <c r="C5" s="549"/>
      <c r="D5" s="549"/>
      <c r="E5" s="549"/>
      <c r="F5" s="549"/>
      <c r="G5" s="549"/>
      <c r="H5" s="549"/>
      <c r="I5" s="549"/>
      <c r="J5" s="549"/>
      <c r="K5" s="549"/>
      <c r="L5" s="567"/>
    </row>
    <row r="6" spans="1:12" ht="23.25" customHeight="1" x14ac:dyDescent="0.25">
      <c r="A6" s="547" t="s">
        <v>296</v>
      </c>
      <c r="B6" s="549"/>
      <c r="C6" s="548"/>
      <c r="D6" s="542" t="s">
        <v>12</v>
      </c>
      <c r="E6" s="543"/>
      <c r="F6" s="543"/>
      <c r="G6" s="543"/>
      <c r="H6" s="544"/>
      <c r="I6" s="547" t="s">
        <v>297</v>
      </c>
      <c r="J6" s="548"/>
      <c r="K6" s="542" t="s">
        <v>37</v>
      </c>
      <c r="L6" s="544"/>
    </row>
    <row r="7" spans="1:12" ht="17.649999999999999" customHeight="1" x14ac:dyDescent="0.25">
      <c r="A7" s="547" t="s">
        <v>298</v>
      </c>
      <c r="B7" s="549"/>
      <c r="C7" s="548"/>
      <c r="D7" s="542" t="s">
        <v>26</v>
      </c>
      <c r="E7" s="543"/>
      <c r="F7" s="543"/>
      <c r="G7" s="543"/>
      <c r="H7" s="544"/>
      <c r="I7" s="547" t="s">
        <v>98</v>
      </c>
      <c r="J7" s="548"/>
      <c r="K7" s="542" t="s">
        <v>15</v>
      </c>
      <c r="L7" s="544"/>
    </row>
    <row r="8" spans="1:12" ht="35.65" customHeight="1" x14ac:dyDescent="0.25">
      <c r="A8" s="547" t="s">
        <v>299</v>
      </c>
      <c r="B8" s="549"/>
      <c r="C8" s="548"/>
      <c r="D8" s="542" t="s">
        <v>68</v>
      </c>
      <c r="E8" s="543"/>
      <c r="F8" s="543"/>
      <c r="G8" s="543"/>
      <c r="H8" s="544"/>
      <c r="I8" s="547" t="s">
        <v>300</v>
      </c>
      <c r="J8" s="548"/>
      <c r="K8" s="542" t="s">
        <v>64</v>
      </c>
      <c r="L8" s="544"/>
    </row>
    <row r="9" spans="1:12" ht="15.75" customHeight="1" x14ac:dyDescent="0.25">
      <c r="A9" s="563" t="s">
        <v>301</v>
      </c>
      <c r="B9" s="550"/>
      <c r="C9" s="550"/>
      <c r="D9" s="550"/>
      <c r="E9" s="550"/>
      <c r="F9" s="550"/>
      <c r="G9" s="550"/>
      <c r="H9" s="550"/>
      <c r="I9" s="550"/>
      <c r="J9" s="550"/>
      <c r="K9" s="550"/>
      <c r="L9" s="564"/>
    </row>
    <row r="10" spans="1:12" ht="42.75" customHeight="1" x14ac:dyDescent="0.25">
      <c r="A10" s="552" t="s">
        <v>302</v>
      </c>
      <c r="B10" s="552"/>
      <c r="C10" s="552"/>
      <c r="D10" s="553"/>
      <c r="E10" s="574"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574"/>
      <c r="G10" s="574"/>
      <c r="H10" s="574"/>
      <c r="I10" s="574"/>
      <c r="J10" s="574"/>
      <c r="K10" s="574"/>
      <c r="L10" s="574"/>
    </row>
    <row r="11" spans="1:12" ht="34.5" customHeight="1" x14ac:dyDescent="0.25">
      <c r="A11" s="565" t="s">
        <v>303</v>
      </c>
      <c r="B11" s="566"/>
      <c r="C11" s="566"/>
      <c r="D11" s="567"/>
      <c r="E11" s="568" t="str">
        <f>+ACTIVIDAD_3!I15</f>
        <v>Número de sectores de la Administración Distrital en donde la estrategia de transversalización es implementada.</v>
      </c>
      <c r="F11" s="569"/>
      <c r="G11" s="569"/>
      <c r="H11" s="569"/>
      <c r="I11" s="569"/>
      <c r="J11" s="569"/>
      <c r="K11" s="569"/>
      <c r="L11" s="570"/>
    </row>
    <row r="12" spans="1:12" ht="47.25" customHeight="1" x14ac:dyDescent="0.25">
      <c r="A12" s="547" t="s">
        <v>304</v>
      </c>
      <c r="B12" s="549"/>
      <c r="C12" s="549"/>
      <c r="D12" s="548"/>
      <c r="E12" s="571" t="s">
        <v>541</v>
      </c>
      <c r="F12" s="572"/>
      <c r="G12" s="572"/>
      <c r="H12" s="572"/>
      <c r="I12" s="572"/>
      <c r="J12" s="572"/>
      <c r="K12" s="572"/>
      <c r="L12" s="573"/>
    </row>
    <row r="13" spans="1:12" s="262" customFormat="1" ht="28.5" customHeight="1" x14ac:dyDescent="0.25">
      <c r="A13" s="547" t="s">
        <v>306</v>
      </c>
      <c r="B13" s="549"/>
      <c r="C13" s="548"/>
      <c r="D13" s="542"/>
      <c r="E13" s="543"/>
      <c r="F13" s="543"/>
      <c r="G13" s="543"/>
      <c r="H13" s="544"/>
      <c r="I13" s="547" t="s">
        <v>307</v>
      </c>
      <c r="J13" s="548"/>
      <c r="K13" s="542" t="s">
        <v>61</v>
      </c>
      <c r="L13" s="544"/>
    </row>
    <row r="14" spans="1:12" ht="15.75" customHeight="1" x14ac:dyDescent="0.25">
      <c r="A14" s="547" t="s">
        <v>308</v>
      </c>
      <c r="B14" s="549"/>
      <c r="C14" s="549"/>
      <c r="D14" s="549"/>
      <c r="E14" s="549"/>
      <c r="F14" s="549"/>
      <c r="G14" s="549"/>
      <c r="H14" s="549"/>
      <c r="I14" s="549"/>
      <c r="J14" s="549"/>
      <c r="K14" s="549"/>
      <c r="L14" s="567"/>
    </row>
    <row r="15" spans="1:12" ht="25.5" customHeight="1" x14ac:dyDescent="0.25">
      <c r="A15" s="547" t="s">
        <v>309</v>
      </c>
      <c r="B15" s="549"/>
      <c r="C15" s="548"/>
      <c r="D15" s="542" t="s">
        <v>19</v>
      </c>
      <c r="E15" s="543"/>
      <c r="F15" s="543"/>
      <c r="G15" s="543"/>
      <c r="H15" s="544"/>
      <c r="I15" s="547" t="s">
        <v>310</v>
      </c>
      <c r="J15" s="548"/>
      <c r="K15" s="542" t="s">
        <v>20</v>
      </c>
      <c r="L15" s="544"/>
    </row>
    <row r="16" spans="1:12" ht="25.5" customHeight="1" x14ac:dyDescent="0.25">
      <c r="A16" s="547" t="s">
        <v>311</v>
      </c>
      <c r="B16" s="549"/>
      <c r="C16" s="548"/>
      <c r="D16" s="797">
        <v>15</v>
      </c>
      <c r="E16" s="798"/>
      <c r="F16" s="798"/>
      <c r="G16" s="798"/>
      <c r="H16" s="799"/>
      <c r="I16" s="547" t="s">
        <v>234</v>
      </c>
      <c r="J16" s="548"/>
      <c r="K16" s="542" t="s">
        <v>23</v>
      </c>
      <c r="L16" s="544"/>
    </row>
    <row r="17" spans="1:12" ht="27.6" customHeight="1" x14ac:dyDescent="0.25">
      <c r="A17" s="547" t="s">
        <v>312</v>
      </c>
      <c r="B17" s="549"/>
      <c r="C17" s="548"/>
      <c r="D17" s="542"/>
      <c r="E17" s="543"/>
      <c r="F17" s="543"/>
      <c r="G17" s="543"/>
      <c r="H17" s="544"/>
      <c r="I17" s="545"/>
      <c r="J17" s="559"/>
      <c r="K17" s="559"/>
      <c r="L17" s="546"/>
    </row>
    <row r="18" spans="1:12" ht="12" customHeight="1" x14ac:dyDescent="0.25">
      <c r="A18" s="199" t="s">
        <v>313</v>
      </c>
      <c r="B18" s="199" t="s">
        <v>314</v>
      </c>
      <c r="C18" s="547" t="s">
        <v>315</v>
      </c>
      <c r="D18" s="549"/>
      <c r="E18" s="549"/>
      <c r="F18" s="549"/>
      <c r="G18" s="548"/>
      <c r="H18" s="547" t="s">
        <v>316</v>
      </c>
      <c r="I18" s="548"/>
      <c r="J18" s="547" t="s">
        <v>317</v>
      </c>
      <c r="K18" s="548"/>
      <c r="L18" s="199" t="s">
        <v>318</v>
      </c>
    </row>
    <row r="19" spans="1:12" ht="235.5" customHeight="1" x14ac:dyDescent="0.25">
      <c r="A19" s="194">
        <v>1</v>
      </c>
      <c r="B19" s="195" t="s">
        <v>319</v>
      </c>
      <c r="C19" s="542" t="s">
        <v>542</v>
      </c>
      <c r="D19" s="543"/>
      <c r="E19" s="543"/>
      <c r="F19" s="543"/>
      <c r="G19" s="544"/>
      <c r="H19" s="571" t="s">
        <v>543</v>
      </c>
      <c r="I19" s="573"/>
      <c r="J19" s="545" t="s">
        <v>22</v>
      </c>
      <c r="K19" s="546"/>
      <c r="L19" s="195" t="s">
        <v>544</v>
      </c>
    </row>
    <row r="20" spans="1:12" ht="25.5" customHeight="1" x14ac:dyDescent="0.25">
      <c r="A20" s="199" t="s">
        <v>313</v>
      </c>
      <c r="B20" s="547" t="s">
        <v>335</v>
      </c>
      <c r="C20" s="549"/>
      <c r="D20" s="549"/>
      <c r="E20" s="549"/>
      <c r="F20" s="549"/>
      <c r="G20" s="549"/>
      <c r="H20" s="549"/>
      <c r="I20" s="549"/>
      <c r="J20" s="549"/>
      <c r="K20" s="548"/>
      <c r="L20" s="199" t="s">
        <v>336</v>
      </c>
    </row>
    <row r="21" spans="1:12" ht="73.5" customHeight="1" x14ac:dyDescent="0.25">
      <c r="A21" s="194">
        <v>1</v>
      </c>
      <c r="B21" s="542" t="s">
        <v>545</v>
      </c>
      <c r="C21" s="543"/>
      <c r="D21" s="543"/>
      <c r="E21" s="543"/>
      <c r="F21" s="543"/>
      <c r="G21" s="543"/>
      <c r="H21" s="543"/>
      <c r="I21" s="543"/>
      <c r="J21" s="543"/>
      <c r="K21" s="544"/>
      <c r="L21" s="195" t="s">
        <v>22</v>
      </c>
    </row>
    <row r="22" spans="1:12" ht="15.75" customHeight="1" x14ac:dyDescent="0.25">
      <c r="A22" s="547" t="s">
        <v>338</v>
      </c>
      <c r="B22" s="549"/>
      <c r="C22" s="549"/>
      <c r="D22" s="549"/>
      <c r="E22" s="549"/>
      <c r="F22" s="550"/>
      <c r="G22" s="550"/>
      <c r="H22" s="549"/>
      <c r="I22" s="550"/>
      <c r="J22" s="550"/>
      <c r="K22" s="549"/>
      <c r="L22" s="551"/>
    </row>
    <row r="23" spans="1:12" ht="26.25" customHeight="1" x14ac:dyDescent="0.25">
      <c r="A23" s="547" t="s">
        <v>339</v>
      </c>
      <c r="B23" s="549"/>
      <c r="C23" s="548"/>
      <c r="D23" s="542">
        <v>15</v>
      </c>
      <c r="E23" s="543"/>
      <c r="F23" s="552" t="s">
        <v>340</v>
      </c>
      <c r="G23" s="552"/>
      <c r="H23" s="206">
        <v>2024</v>
      </c>
      <c r="I23" s="552" t="s">
        <v>341</v>
      </c>
      <c r="J23" s="552"/>
      <c r="L23" s="195" t="s">
        <v>342</v>
      </c>
    </row>
    <row r="24" spans="1:12" ht="26.25" customHeight="1" x14ac:dyDescent="0.25">
      <c r="A24" s="547" t="s">
        <v>343</v>
      </c>
      <c r="B24" s="549"/>
      <c r="C24" s="548"/>
      <c r="D24" s="542"/>
      <c r="E24" s="543"/>
      <c r="F24" s="554"/>
      <c r="G24" s="554"/>
      <c r="H24" s="543"/>
      <c r="I24" s="554"/>
      <c r="J24" s="554"/>
      <c r="K24" s="543"/>
      <c r="L24" s="555"/>
    </row>
    <row r="25" spans="1:12" ht="150.75" customHeight="1" x14ac:dyDescent="0.25">
      <c r="A25" s="547" t="s">
        <v>344</v>
      </c>
      <c r="B25" s="549"/>
      <c r="C25" s="548"/>
      <c r="D25" s="794" t="s">
        <v>546</v>
      </c>
      <c r="E25" s="795"/>
      <c r="F25" s="795"/>
      <c r="G25" s="795"/>
      <c r="H25" s="795"/>
      <c r="I25" s="795"/>
      <c r="J25" s="795"/>
      <c r="K25" s="795"/>
      <c r="L25" s="796"/>
    </row>
    <row r="26" spans="1:12" ht="17.649999999999999" customHeight="1" x14ac:dyDescent="0.25">
      <c r="A26" s="547" t="s">
        <v>346</v>
      </c>
      <c r="B26" s="549"/>
      <c r="C26" s="548"/>
      <c r="D26" s="542"/>
      <c r="E26" s="543"/>
      <c r="F26" s="543"/>
      <c r="G26" s="543"/>
      <c r="H26" s="543"/>
      <c r="I26" s="543"/>
      <c r="J26" s="543"/>
      <c r="K26" s="543"/>
      <c r="L26" s="544"/>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5:C25"/>
    <mergeCell ref="D25:L25"/>
    <mergeCell ref="A26:C26"/>
    <mergeCell ref="D26:L26"/>
    <mergeCell ref="A23:C23"/>
    <mergeCell ref="D23:E23"/>
    <mergeCell ref="F23:G23"/>
    <mergeCell ref="I23:J23"/>
    <mergeCell ref="A24:C24"/>
    <mergeCell ref="D24:L24"/>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5"/>
      <c r="B1" s="576"/>
      <c r="C1" s="576"/>
      <c r="D1" s="576"/>
      <c r="E1" s="577"/>
      <c r="F1" s="584" t="s">
        <v>293</v>
      </c>
      <c r="G1" s="585"/>
      <c r="H1" s="585"/>
      <c r="I1" s="585"/>
      <c r="J1" s="585"/>
      <c r="K1" s="585"/>
      <c r="L1" s="192"/>
    </row>
    <row r="2" spans="1:12" ht="18.75" customHeight="1" x14ac:dyDescent="0.25">
      <c r="A2" s="578"/>
      <c r="B2" s="579"/>
      <c r="C2" s="579"/>
      <c r="D2" s="579"/>
      <c r="E2" s="580"/>
      <c r="F2" s="586"/>
      <c r="G2" s="587"/>
      <c r="H2" s="587"/>
      <c r="I2" s="587"/>
      <c r="J2" s="587"/>
      <c r="K2" s="587"/>
      <c r="L2" s="192"/>
    </row>
    <row r="3" spans="1:12" ht="18.75" customHeight="1" x14ac:dyDescent="0.25">
      <c r="A3" s="578"/>
      <c r="B3" s="579"/>
      <c r="C3" s="579"/>
      <c r="D3" s="579"/>
      <c r="E3" s="580"/>
      <c r="F3" s="584" t="s">
        <v>294</v>
      </c>
      <c r="G3" s="585"/>
      <c r="H3" s="585"/>
      <c r="I3" s="585"/>
      <c r="J3" s="585"/>
      <c r="K3" s="585"/>
      <c r="L3" s="192"/>
    </row>
    <row r="4" spans="1:12" ht="18.75" customHeight="1" x14ac:dyDescent="0.25">
      <c r="A4" s="581"/>
      <c r="B4" s="582"/>
      <c r="C4" s="582"/>
      <c r="D4" s="582"/>
      <c r="E4" s="583"/>
      <c r="F4" s="586"/>
      <c r="G4" s="587"/>
      <c r="H4" s="587"/>
      <c r="I4" s="587"/>
      <c r="J4" s="587"/>
      <c r="K4" s="587"/>
      <c r="L4" s="192"/>
    </row>
    <row r="5" spans="1:12" ht="15.75" customHeight="1" x14ac:dyDescent="0.25">
      <c r="A5" s="547" t="s">
        <v>295</v>
      </c>
      <c r="B5" s="549"/>
      <c r="C5" s="549"/>
      <c r="D5" s="549"/>
      <c r="E5" s="549"/>
      <c r="F5" s="549"/>
      <c r="G5" s="549"/>
      <c r="H5" s="549"/>
      <c r="I5" s="549"/>
      <c r="J5" s="549"/>
      <c r="K5" s="549"/>
      <c r="L5" s="567"/>
    </row>
    <row r="6" spans="1:12" ht="23.25" customHeight="1" x14ac:dyDescent="0.25">
      <c r="A6" s="547" t="s">
        <v>296</v>
      </c>
      <c r="B6" s="549"/>
      <c r="C6" s="548"/>
      <c r="D6" s="542" t="s">
        <v>12</v>
      </c>
      <c r="E6" s="543"/>
      <c r="F6" s="543"/>
      <c r="G6" s="543"/>
      <c r="H6" s="544"/>
      <c r="I6" s="547" t="s">
        <v>297</v>
      </c>
      <c r="J6" s="548"/>
      <c r="K6" s="542" t="s">
        <v>37</v>
      </c>
      <c r="L6" s="544"/>
    </row>
    <row r="7" spans="1:12" ht="17.649999999999999" customHeight="1" x14ac:dyDescent="0.25">
      <c r="A7" s="547" t="s">
        <v>298</v>
      </c>
      <c r="B7" s="549"/>
      <c r="C7" s="548"/>
      <c r="D7" s="542" t="s">
        <v>26</v>
      </c>
      <c r="E7" s="543"/>
      <c r="F7" s="543"/>
      <c r="G7" s="543"/>
      <c r="H7" s="544"/>
      <c r="I7" s="547" t="s">
        <v>98</v>
      </c>
      <c r="J7" s="548"/>
      <c r="K7" s="542" t="s">
        <v>15</v>
      </c>
      <c r="L7" s="544"/>
    </row>
    <row r="8" spans="1:12" ht="35.65" customHeight="1" x14ac:dyDescent="0.25">
      <c r="A8" s="547" t="s">
        <v>299</v>
      </c>
      <c r="B8" s="549"/>
      <c r="C8" s="548"/>
      <c r="D8" s="542" t="s">
        <v>68</v>
      </c>
      <c r="E8" s="543"/>
      <c r="F8" s="543"/>
      <c r="G8" s="543"/>
      <c r="H8" s="544"/>
      <c r="I8" s="547" t="s">
        <v>300</v>
      </c>
      <c r="J8" s="548"/>
      <c r="K8" s="542" t="s">
        <v>64</v>
      </c>
      <c r="L8" s="544"/>
    </row>
    <row r="9" spans="1:12" ht="15.75" customHeight="1" x14ac:dyDescent="0.25">
      <c r="A9" s="563" t="s">
        <v>301</v>
      </c>
      <c r="B9" s="550"/>
      <c r="C9" s="550"/>
      <c r="D9" s="550"/>
      <c r="E9" s="550"/>
      <c r="F9" s="550"/>
      <c r="G9" s="550"/>
      <c r="H9" s="550"/>
      <c r="I9" s="550"/>
      <c r="J9" s="550"/>
      <c r="K9" s="550"/>
      <c r="L9" s="564"/>
    </row>
    <row r="10" spans="1:12" ht="42.75" customHeight="1" x14ac:dyDescent="0.25">
      <c r="A10" s="552" t="s">
        <v>302</v>
      </c>
      <c r="B10" s="552"/>
      <c r="C10" s="552"/>
      <c r="D10" s="553"/>
      <c r="E10" s="574"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574"/>
      <c r="G10" s="574"/>
      <c r="H10" s="574"/>
      <c r="I10" s="574"/>
      <c r="J10" s="574"/>
      <c r="K10" s="574"/>
      <c r="L10" s="574"/>
    </row>
    <row r="11" spans="1:12" ht="34.5" customHeight="1" x14ac:dyDescent="0.25">
      <c r="A11" s="565" t="s">
        <v>303</v>
      </c>
      <c r="B11" s="566"/>
      <c r="C11" s="566"/>
      <c r="D11" s="567"/>
      <c r="E11" s="568" t="str">
        <f>+ACTIVIDAD_4!I15</f>
        <v xml:space="preserve">Número de estrategias de transversalización implementada en los 15 sectores de la Administración Distrital </v>
      </c>
      <c r="F11" s="569"/>
      <c r="G11" s="569"/>
      <c r="H11" s="569"/>
      <c r="I11" s="569"/>
      <c r="J11" s="569"/>
      <c r="K11" s="569"/>
      <c r="L11" s="570"/>
    </row>
    <row r="12" spans="1:12" ht="47.25" customHeight="1" x14ac:dyDescent="0.25">
      <c r="A12" s="547" t="s">
        <v>304</v>
      </c>
      <c r="B12" s="549"/>
      <c r="C12" s="549"/>
      <c r="D12" s="548"/>
      <c r="E12" s="571" t="s">
        <v>547</v>
      </c>
      <c r="F12" s="572"/>
      <c r="G12" s="572"/>
      <c r="H12" s="572"/>
      <c r="I12" s="572"/>
      <c r="J12" s="572"/>
      <c r="K12" s="572"/>
      <c r="L12" s="573"/>
    </row>
    <row r="13" spans="1:12" s="262" customFormat="1" ht="28.5" customHeight="1" x14ac:dyDescent="0.25">
      <c r="A13" s="547" t="s">
        <v>306</v>
      </c>
      <c r="B13" s="549"/>
      <c r="C13" s="548"/>
      <c r="D13" s="542"/>
      <c r="E13" s="543"/>
      <c r="F13" s="543"/>
      <c r="G13" s="543"/>
      <c r="H13" s="544"/>
      <c r="I13" s="547" t="s">
        <v>307</v>
      </c>
      <c r="J13" s="548"/>
      <c r="K13" s="542" t="s">
        <v>61</v>
      </c>
      <c r="L13" s="544"/>
    </row>
    <row r="14" spans="1:12" ht="15.75" customHeight="1" x14ac:dyDescent="0.25">
      <c r="A14" s="547" t="s">
        <v>308</v>
      </c>
      <c r="B14" s="549"/>
      <c r="C14" s="549"/>
      <c r="D14" s="549"/>
      <c r="E14" s="549"/>
      <c r="F14" s="549"/>
      <c r="G14" s="549"/>
      <c r="H14" s="549"/>
      <c r="I14" s="549"/>
      <c r="J14" s="549"/>
      <c r="K14" s="549"/>
      <c r="L14" s="567"/>
    </row>
    <row r="15" spans="1:12" ht="25.5" customHeight="1" x14ac:dyDescent="0.25">
      <c r="A15" s="547" t="s">
        <v>309</v>
      </c>
      <c r="B15" s="549"/>
      <c r="C15" s="548"/>
      <c r="D15" s="542" t="s">
        <v>19</v>
      </c>
      <c r="E15" s="543"/>
      <c r="F15" s="543"/>
      <c r="G15" s="543"/>
      <c r="H15" s="544"/>
      <c r="I15" s="547" t="s">
        <v>310</v>
      </c>
      <c r="J15" s="548"/>
      <c r="K15" s="542" t="s">
        <v>20</v>
      </c>
      <c r="L15" s="544"/>
    </row>
    <row r="16" spans="1:12" ht="25.5" customHeight="1" x14ac:dyDescent="0.25">
      <c r="A16" s="547" t="s">
        <v>311</v>
      </c>
      <c r="B16" s="549"/>
      <c r="C16" s="548"/>
      <c r="D16" s="797">
        <v>1</v>
      </c>
      <c r="E16" s="798"/>
      <c r="F16" s="798"/>
      <c r="G16" s="798"/>
      <c r="H16" s="799"/>
      <c r="I16" s="547" t="s">
        <v>234</v>
      </c>
      <c r="J16" s="548"/>
      <c r="K16" s="542" t="s">
        <v>23</v>
      </c>
      <c r="L16" s="544"/>
    </row>
    <row r="17" spans="1:12" ht="27.6" customHeight="1" x14ac:dyDescent="0.25">
      <c r="A17" s="547" t="s">
        <v>312</v>
      </c>
      <c r="B17" s="549"/>
      <c r="C17" s="548"/>
      <c r="D17" s="542"/>
      <c r="E17" s="543"/>
      <c r="F17" s="543"/>
      <c r="G17" s="543"/>
      <c r="H17" s="544"/>
      <c r="I17" s="545"/>
      <c r="J17" s="559"/>
      <c r="K17" s="559"/>
      <c r="L17" s="546"/>
    </row>
    <row r="18" spans="1:12" ht="12" customHeight="1" x14ac:dyDescent="0.25">
      <c r="A18" s="199" t="s">
        <v>313</v>
      </c>
      <c r="B18" s="199" t="s">
        <v>314</v>
      </c>
      <c r="C18" s="547" t="s">
        <v>315</v>
      </c>
      <c r="D18" s="549"/>
      <c r="E18" s="549"/>
      <c r="F18" s="549"/>
      <c r="G18" s="548"/>
      <c r="H18" s="547" t="s">
        <v>316</v>
      </c>
      <c r="I18" s="548"/>
      <c r="J18" s="547" t="s">
        <v>317</v>
      </c>
      <c r="K18" s="548"/>
      <c r="L18" s="199" t="s">
        <v>318</v>
      </c>
    </row>
    <row r="19" spans="1:12" ht="57" customHeight="1" x14ac:dyDescent="0.25">
      <c r="A19" s="194">
        <v>2</v>
      </c>
      <c r="B19" s="195" t="s">
        <v>319</v>
      </c>
      <c r="C19" s="542" t="s">
        <v>548</v>
      </c>
      <c r="D19" s="543"/>
      <c r="E19" s="543"/>
      <c r="F19" s="543"/>
      <c r="G19" s="544"/>
      <c r="H19" s="542" t="s">
        <v>549</v>
      </c>
      <c r="I19" s="544"/>
      <c r="J19" s="545" t="s">
        <v>22</v>
      </c>
      <c r="K19" s="546"/>
      <c r="L19" s="195" t="s">
        <v>550</v>
      </c>
    </row>
    <row r="20" spans="1:12" ht="98.25" customHeight="1" x14ac:dyDescent="0.25">
      <c r="A20" s="194"/>
      <c r="B20" s="195" t="s">
        <v>319</v>
      </c>
      <c r="C20" s="542" t="s">
        <v>551</v>
      </c>
      <c r="D20" s="543"/>
      <c r="E20" s="543"/>
      <c r="F20" s="543"/>
      <c r="G20" s="544"/>
      <c r="H20" s="542" t="s">
        <v>552</v>
      </c>
      <c r="I20" s="544"/>
      <c r="J20" s="545" t="s">
        <v>22</v>
      </c>
      <c r="K20" s="546"/>
      <c r="L20" s="195" t="s">
        <v>553</v>
      </c>
    </row>
    <row r="21" spans="1:12" ht="54.75" customHeight="1" x14ac:dyDescent="0.25">
      <c r="A21" s="194"/>
      <c r="B21" s="195" t="s">
        <v>319</v>
      </c>
      <c r="C21" s="542" t="s">
        <v>554</v>
      </c>
      <c r="D21" s="543"/>
      <c r="E21" s="543"/>
      <c r="F21" s="543"/>
      <c r="G21" s="544"/>
      <c r="H21" s="542" t="s">
        <v>555</v>
      </c>
      <c r="I21" s="544"/>
      <c r="J21" s="545" t="s">
        <v>22</v>
      </c>
      <c r="K21" s="546"/>
      <c r="L21" s="195" t="s">
        <v>556</v>
      </c>
    </row>
    <row r="22" spans="1:12" ht="54.75" customHeight="1" x14ac:dyDescent="0.25">
      <c r="A22" s="194"/>
      <c r="B22" s="195" t="s">
        <v>319</v>
      </c>
      <c r="C22" s="542" t="s">
        <v>557</v>
      </c>
      <c r="D22" s="543"/>
      <c r="E22" s="543"/>
      <c r="F22" s="543"/>
      <c r="G22" s="544"/>
      <c r="H22" s="542" t="s">
        <v>558</v>
      </c>
      <c r="I22" s="544"/>
      <c r="J22" s="545" t="s">
        <v>22</v>
      </c>
      <c r="K22" s="546"/>
      <c r="L22" s="195" t="s">
        <v>559</v>
      </c>
    </row>
    <row r="23" spans="1:12" ht="78" customHeight="1" x14ac:dyDescent="0.25">
      <c r="A23" s="194"/>
      <c r="B23" s="195" t="s">
        <v>319</v>
      </c>
      <c r="C23" s="542" t="s">
        <v>560</v>
      </c>
      <c r="D23" s="543"/>
      <c r="E23" s="543"/>
      <c r="F23" s="543"/>
      <c r="G23" s="544"/>
      <c r="H23" s="542" t="s">
        <v>561</v>
      </c>
      <c r="I23" s="544"/>
      <c r="J23" s="545" t="s">
        <v>22</v>
      </c>
      <c r="K23" s="546"/>
      <c r="L23" s="195" t="s">
        <v>544</v>
      </c>
    </row>
    <row r="24" spans="1:12" ht="25.5" customHeight="1" x14ac:dyDescent="0.25">
      <c r="A24" s="199" t="s">
        <v>313</v>
      </c>
      <c r="B24" s="547" t="s">
        <v>335</v>
      </c>
      <c r="C24" s="549"/>
      <c r="D24" s="549"/>
      <c r="E24" s="549"/>
      <c r="F24" s="549"/>
      <c r="G24" s="549"/>
      <c r="H24" s="549"/>
      <c r="I24" s="549"/>
      <c r="J24" s="549"/>
      <c r="K24" s="548"/>
      <c r="L24" s="199" t="s">
        <v>336</v>
      </c>
    </row>
    <row r="25" spans="1:12" ht="57.75" customHeight="1" x14ac:dyDescent="0.25">
      <c r="A25" s="194">
        <v>1</v>
      </c>
      <c r="B25" s="542" t="s">
        <v>562</v>
      </c>
      <c r="C25" s="543"/>
      <c r="D25" s="543"/>
      <c r="E25" s="543"/>
      <c r="F25" s="543"/>
      <c r="G25" s="543"/>
      <c r="H25" s="543"/>
      <c r="I25" s="543"/>
      <c r="J25" s="543"/>
      <c r="K25" s="544"/>
      <c r="L25" s="195" t="s">
        <v>22</v>
      </c>
    </row>
    <row r="26" spans="1:12" ht="15.75" customHeight="1" x14ac:dyDescent="0.25">
      <c r="A26" s="563" t="s">
        <v>338</v>
      </c>
      <c r="B26" s="550"/>
      <c r="C26" s="550"/>
      <c r="D26" s="550"/>
      <c r="E26" s="550"/>
      <c r="F26" s="550"/>
      <c r="G26" s="550"/>
      <c r="H26" s="550"/>
      <c r="I26" s="550"/>
      <c r="J26" s="550"/>
      <c r="K26" s="550"/>
      <c r="L26" s="551"/>
    </row>
    <row r="27" spans="1:12" ht="72.75" customHeight="1" x14ac:dyDescent="0.25">
      <c r="A27" s="547" t="s">
        <v>339</v>
      </c>
      <c r="B27" s="549"/>
      <c r="C27" s="548"/>
      <c r="D27" s="542">
        <v>1</v>
      </c>
      <c r="E27" s="800"/>
      <c r="F27" s="553" t="s">
        <v>340</v>
      </c>
      <c r="G27" s="801"/>
      <c r="H27" s="206">
        <v>2024</v>
      </c>
      <c r="I27" s="553" t="s">
        <v>341</v>
      </c>
      <c r="J27" s="802"/>
      <c r="K27" s="270"/>
      <c r="L27" s="195" t="s">
        <v>342</v>
      </c>
    </row>
    <row r="28" spans="1:12" ht="26.25" customHeight="1" x14ac:dyDescent="0.25">
      <c r="A28" s="547" t="s">
        <v>343</v>
      </c>
      <c r="B28" s="549"/>
      <c r="C28" s="548"/>
      <c r="D28" s="542"/>
      <c r="E28" s="543"/>
      <c r="F28" s="554"/>
      <c r="G28" s="554"/>
      <c r="H28" s="543"/>
      <c r="I28" s="554"/>
      <c r="J28" s="554"/>
      <c r="K28" s="554"/>
      <c r="L28" s="555"/>
    </row>
    <row r="29" spans="1:12" ht="45.75" customHeight="1" x14ac:dyDescent="0.25">
      <c r="A29" s="547" t="s">
        <v>344</v>
      </c>
      <c r="B29" s="549"/>
      <c r="C29" s="548"/>
      <c r="D29" s="556" t="s">
        <v>563</v>
      </c>
      <c r="E29" s="557"/>
      <c r="F29" s="557"/>
      <c r="G29" s="557"/>
      <c r="H29" s="557"/>
      <c r="I29" s="557"/>
      <c r="J29" s="557"/>
      <c r="K29" s="557"/>
      <c r="L29" s="558"/>
    </row>
    <row r="30" spans="1:12" ht="17.649999999999999" customHeight="1" x14ac:dyDescent="0.25">
      <c r="A30" s="547" t="s">
        <v>346</v>
      </c>
      <c r="B30" s="549"/>
      <c r="C30" s="548"/>
      <c r="D30" s="542"/>
      <c r="E30" s="543"/>
      <c r="F30" s="543"/>
      <c r="G30" s="543"/>
      <c r="H30" s="543"/>
      <c r="I30" s="543"/>
      <c r="J30" s="543"/>
      <c r="K30" s="543"/>
      <c r="L30" s="544"/>
    </row>
  </sheetData>
  <mergeCells count="7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C18:G18"/>
    <mergeCell ref="H18:I18"/>
    <mergeCell ref="J18:K18"/>
    <mergeCell ref="A16:C16"/>
    <mergeCell ref="D16:H16"/>
    <mergeCell ref="I16:J16"/>
    <mergeCell ref="K16:L16"/>
    <mergeCell ref="A17:C17"/>
    <mergeCell ref="D17:H17"/>
    <mergeCell ref="I17:L17"/>
    <mergeCell ref="C19:G19"/>
    <mergeCell ref="H19:I19"/>
    <mergeCell ref="J19:K19"/>
    <mergeCell ref="C20:G20"/>
    <mergeCell ref="H20:I20"/>
    <mergeCell ref="J20:K20"/>
    <mergeCell ref="H23:I23"/>
    <mergeCell ref="J23:K23"/>
    <mergeCell ref="C23:G23"/>
    <mergeCell ref="C21:G21"/>
    <mergeCell ref="H21:I21"/>
    <mergeCell ref="J21:K21"/>
    <mergeCell ref="C22:G22"/>
    <mergeCell ref="H22:I22"/>
    <mergeCell ref="J22:K22"/>
    <mergeCell ref="B24:K24"/>
    <mergeCell ref="B25:K25"/>
    <mergeCell ref="A26:L26"/>
    <mergeCell ref="A27:C27"/>
    <mergeCell ref="D27:E27"/>
    <mergeCell ref="F27:G27"/>
    <mergeCell ref="I27:J27"/>
    <mergeCell ref="A28:C28"/>
    <mergeCell ref="D28:L28"/>
    <mergeCell ref="A29:C29"/>
    <mergeCell ref="D29:L29"/>
    <mergeCell ref="A30:C30"/>
    <mergeCell ref="D30:L30"/>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5"/>
      <c r="B1" s="576"/>
      <c r="C1" s="576"/>
      <c r="D1" s="576"/>
      <c r="E1" s="577"/>
      <c r="F1" s="584" t="s">
        <v>293</v>
      </c>
      <c r="G1" s="585"/>
      <c r="H1" s="585"/>
      <c r="I1" s="585"/>
      <c r="J1" s="585"/>
      <c r="K1" s="585"/>
      <c r="L1" s="192"/>
    </row>
    <row r="2" spans="1:12" ht="18.75" customHeight="1" x14ac:dyDescent="0.25">
      <c r="A2" s="578"/>
      <c r="B2" s="579"/>
      <c r="C2" s="579"/>
      <c r="D2" s="579"/>
      <c r="E2" s="580"/>
      <c r="F2" s="586"/>
      <c r="G2" s="587"/>
      <c r="H2" s="587"/>
      <c r="I2" s="587"/>
      <c r="J2" s="587"/>
      <c r="K2" s="587"/>
      <c r="L2" s="192"/>
    </row>
    <row r="3" spans="1:12" ht="18.75" customHeight="1" x14ac:dyDescent="0.25">
      <c r="A3" s="578"/>
      <c r="B3" s="579"/>
      <c r="C3" s="579"/>
      <c r="D3" s="579"/>
      <c r="E3" s="580"/>
      <c r="F3" s="584" t="s">
        <v>294</v>
      </c>
      <c r="G3" s="585"/>
      <c r="H3" s="585"/>
      <c r="I3" s="585"/>
      <c r="J3" s="585"/>
      <c r="K3" s="585"/>
      <c r="L3" s="192"/>
    </row>
    <row r="4" spans="1:12" ht="18.75" customHeight="1" x14ac:dyDescent="0.25">
      <c r="A4" s="581"/>
      <c r="B4" s="582"/>
      <c r="C4" s="582"/>
      <c r="D4" s="582"/>
      <c r="E4" s="583"/>
      <c r="F4" s="586"/>
      <c r="G4" s="587"/>
      <c r="H4" s="587"/>
      <c r="I4" s="587"/>
      <c r="J4" s="587"/>
      <c r="K4" s="587"/>
      <c r="L4" s="192"/>
    </row>
    <row r="5" spans="1:12" ht="15.75" customHeight="1" x14ac:dyDescent="0.25">
      <c r="A5" s="547" t="s">
        <v>295</v>
      </c>
      <c r="B5" s="549"/>
      <c r="C5" s="549"/>
      <c r="D5" s="549"/>
      <c r="E5" s="549"/>
      <c r="F5" s="549"/>
      <c r="G5" s="549"/>
      <c r="H5" s="549"/>
      <c r="I5" s="549"/>
      <c r="J5" s="549"/>
      <c r="K5" s="549"/>
      <c r="L5" s="567"/>
    </row>
    <row r="6" spans="1:12" ht="23.25" customHeight="1" x14ac:dyDescent="0.25">
      <c r="A6" s="547" t="s">
        <v>296</v>
      </c>
      <c r="B6" s="549"/>
      <c r="C6" s="548"/>
      <c r="D6" s="542" t="s">
        <v>12</v>
      </c>
      <c r="E6" s="543"/>
      <c r="F6" s="543"/>
      <c r="G6" s="543"/>
      <c r="H6" s="544"/>
      <c r="I6" s="547" t="s">
        <v>297</v>
      </c>
      <c r="J6" s="548"/>
      <c r="K6" s="542" t="s">
        <v>37</v>
      </c>
      <c r="L6" s="544"/>
    </row>
    <row r="7" spans="1:12" ht="17.649999999999999" customHeight="1" x14ac:dyDescent="0.25">
      <c r="A7" s="547" t="s">
        <v>298</v>
      </c>
      <c r="B7" s="549"/>
      <c r="C7" s="548"/>
      <c r="D7" s="542" t="s">
        <v>26</v>
      </c>
      <c r="E7" s="543"/>
      <c r="F7" s="543"/>
      <c r="G7" s="543"/>
      <c r="H7" s="544"/>
      <c r="I7" s="547" t="s">
        <v>98</v>
      </c>
      <c r="J7" s="548"/>
      <c r="K7" s="542" t="s">
        <v>15</v>
      </c>
      <c r="L7" s="544"/>
    </row>
    <row r="8" spans="1:12" ht="35.65" customHeight="1" x14ac:dyDescent="0.25">
      <c r="A8" s="547" t="s">
        <v>299</v>
      </c>
      <c r="B8" s="549"/>
      <c r="C8" s="548"/>
      <c r="D8" s="542" t="s">
        <v>68</v>
      </c>
      <c r="E8" s="543"/>
      <c r="F8" s="543"/>
      <c r="G8" s="543"/>
      <c r="H8" s="544"/>
      <c r="I8" s="547" t="s">
        <v>300</v>
      </c>
      <c r="J8" s="548"/>
      <c r="K8" s="542" t="s">
        <v>64</v>
      </c>
      <c r="L8" s="544"/>
    </row>
    <row r="9" spans="1:12" ht="15.75" customHeight="1" x14ac:dyDescent="0.25">
      <c r="A9" s="563" t="s">
        <v>301</v>
      </c>
      <c r="B9" s="550"/>
      <c r="C9" s="550"/>
      <c r="D9" s="550"/>
      <c r="E9" s="550"/>
      <c r="F9" s="550"/>
      <c r="G9" s="550"/>
      <c r="H9" s="550"/>
      <c r="I9" s="550"/>
      <c r="J9" s="550"/>
      <c r="K9" s="550"/>
      <c r="L9" s="564"/>
    </row>
    <row r="10" spans="1:12" ht="41.25" customHeight="1" x14ac:dyDescent="0.25">
      <c r="A10" s="552" t="s">
        <v>218</v>
      </c>
      <c r="B10" s="552"/>
      <c r="C10" s="552"/>
      <c r="D10" s="552"/>
      <c r="E10" s="803"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803"/>
      <c r="G10" s="803"/>
      <c r="H10" s="803"/>
      <c r="I10" s="803"/>
      <c r="J10" s="803"/>
      <c r="K10" s="803"/>
      <c r="L10" s="803"/>
    </row>
    <row r="11" spans="1:12" ht="48" customHeight="1" x14ac:dyDescent="0.25">
      <c r="A11" s="565" t="s">
        <v>303</v>
      </c>
      <c r="B11" s="566"/>
      <c r="C11" s="566"/>
      <c r="D11" s="567"/>
      <c r="E11" s="568"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569"/>
      <c r="G11" s="569"/>
      <c r="H11" s="569"/>
      <c r="I11" s="569"/>
      <c r="J11" s="569"/>
      <c r="K11" s="569"/>
      <c r="L11" s="570"/>
    </row>
    <row r="12" spans="1:12" ht="37.5" customHeight="1" x14ac:dyDescent="0.25">
      <c r="A12" s="547" t="s">
        <v>304</v>
      </c>
      <c r="B12" s="549"/>
      <c r="C12" s="549"/>
      <c r="D12" s="548"/>
      <c r="E12" s="571" t="s">
        <v>564</v>
      </c>
      <c r="F12" s="572"/>
      <c r="G12" s="572"/>
      <c r="H12" s="572"/>
      <c r="I12" s="572"/>
      <c r="J12" s="572"/>
      <c r="K12" s="572"/>
      <c r="L12" s="573"/>
    </row>
    <row r="13" spans="1:12" ht="28.5" customHeight="1" x14ac:dyDescent="0.25">
      <c r="A13" s="547" t="s">
        <v>306</v>
      </c>
      <c r="B13" s="549"/>
      <c r="C13" s="548"/>
      <c r="D13" s="542"/>
      <c r="E13" s="543"/>
      <c r="F13" s="543"/>
      <c r="G13" s="543"/>
      <c r="H13" s="544"/>
      <c r="I13" s="547" t="s">
        <v>307</v>
      </c>
      <c r="J13" s="548"/>
      <c r="K13" s="542" t="s">
        <v>61</v>
      </c>
      <c r="L13" s="544"/>
    </row>
    <row r="14" spans="1:12" ht="15.75" customHeight="1" x14ac:dyDescent="0.25">
      <c r="A14" s="547" t="s">
        <v>308</v>
      </c>
      <c r="B14" s="549"/>
      <c r="C14" s="549"/>
      <c r="D14" s="549"/>
      <c r="E14" s="549"/>
      <c r="F14" s="549"/>
      <c r="G14" s="549"/>
      <c r="H14" s="549"/>
      <c r="I14" s="549"/>
      <c r="J14" s="549"/>
      <c r="K14" s="549"/>
      <c r="L14" s="567"/>
    </row>
    <row r="15" spans="1:12" ht="25.5" customHeight="1" x14ac:dyDescent="0.25">
      <c r="A15" s="547" t="s">
        <v>309</v>
      </c>
      <c r="B15" s="549"/>
      <c r="C15" s="548"/>
      <c r="D15" s="542" t="s">
        <v>19</v>
      </c>
      <c r="E15" s="543"/>
      <c r="F15" s="543"/>
      <c r="G15" s="543"/>
      <c r="H15" s="544"/>
      <c r="I15" s="547" t="s">
        <v>310</v>
      </c>
      <c r="J15" s="548"/>
      <c r="K15" s="542" t="s">
        <v>20</v>
      </c>
      <c r="L15" s="544"/>
    </row>
    <row r="16" spans="1:12" ht="25.5" customHeight="1" x14ac:dyDescent="0.25">
      <c r="A16" s="547" t="s">
        <v>311</v>
      </c>
      <c r="B16" s="549"/>
      <c r="C16" s="548"/>
      <c r="D16" s="797">
        <v>15</v>
      </c>
      <c r="E16" s="798"/>
      <c r="F16" s="798"/>
      <c r="G16" s="798"/>
      <c r="H16" s="799"/>
      <c r="I16" s="547" t="s">
        <v>234</v>
      </c>
      <c r="J16" s="548"/>
      <c r="K16" s="542" t="s">
        <v>23</v>
      </c>
      <c r="L16" s="544"/>
    </row>
    <row r="17" spans="1:12" ht="27.6" customHeight="1" x14ac:dyDescent="0.25">
      <c r="A17" s="547" t="s">
        <v>312</v>
      </c>
      <c r="B17" s="549"/>
      <c r="C17" s="548"/>
      <c r="D17" s="542"/>
      <c r="E17" s="543"/>
      <c r="F17" s="543"/>
      <c r="G17" s="543"/>
      <c r="H17" s="544"/>
      <c r="I17" s="545"/>
      <c r="J17" s="559"/>
      <c r="K17" s="559"/>
      <c r="L17" s="546"/>
    </row>
    <row r="18" spans="1:12" ht="12" customHeight="1" x14ac:dyDescent="0.25">
      <c r="A18" s="199" t="s">
        <v>313</v>
      </c>
      <c r="B18" s="199" t="s">
        <v>314</v>
      </c>
      <c r="C18" s="547" t="s">
        <v>315</v>
      </c>
      <c r="D18" s="549"/>
      <c r="E18" s="549"/>
      <c r="F18" s="549"/>
      <c r="G18" s="548"/>
      <c r="H18" s="547" t="s">
        <v>316</v>
      </c>
      <c r="I18" s="548"/>
      <c r="J18" s="547" t="s">
        <v>317</v>
      </c>
      <c r="K18" s="548"/>
      <c r="L18" s="199" t="s">
        <v>318</v>
      </c>
    </row>
    <row r="19" spans="1:12" ht="227.25" customHeight="1" x14ac:dyDescent="0.25">
      <c r="A19" s="194">
        <v>1</v>
      </c>
      <c r="B19" s="195" t="s">
        <v>319</v>
      </c>
      <c r="C19" s="542" t="s">
        <v>542</v>
      </c>
      <c r="D19" s="543"/>
      <c r="E19" s="543"/>
      <c r="F19" s="543"/>
      <c r="G19" s="544"/>
      <c r="H19" s="571" t="s">
        <v>543</v>
      </c>
      <c r="I19" s="573"/>
      <c r="J19" s="545" t="s">
        <v>22</v>
      </c>
      <c r="K19" s="546"/>
      <c r="L19" s="195" t="s">
        <v>544</v>
      </c>
    </row>
    <row r="20" spans="1:12" ht="25.5" customHeight="1" x14ac:dyDescent="0.25">
      <c r="A20" s="199" t="s">
        <v>313</v>
      </c>
      <c r="B20" s="547" t="s">
        <v>335</v>
      </c>
      <c r="C20" s="549"/>
      <c r="D20" s="549"/>
      <c r="E20" s="549"/>
      <c r="F20" s="549"/>
      <c r="G20" s="549"/>
      <c r="H20" s="549"/>
      <c r="I20" s="549"/>
      <c r="J20" s="549"/>
      <c r="K20" s="548"/>
      <c r="L20" s="199" t="s">
        <v>336</v>
      </c>
    </row>
    <row r="21" spans="1:12" ht="35.25" customHeight="1" x14ac:dyDescent="0.25">
      <c r="A21" s="194">
        <v>1</v>
      </c>
      <c r="B21" s="542" t="s">
        <v>565</v>
      </c>
      <c r="C21" s="543"/>
      <c r="D21" s="543"/>
      <c r="E21" s="543"/>
      <c r="F21" s="543"/>
      <c r="G21" s="543"/>
      <c r="H21" s="543"/>
      <c r="I21" s="543"/>
      <c r="J21" s="543"/>
      <c r="K21" s="544"/>
      <c r="L21" s="195" t="s">
        <v>22</v>
      </c>
    </row>
    <row r="22" spans="1:12" ht="15.75" customHeight="1" x14ac:dyDescent="0.25">
      <c r="A22" s="547" t="s">
        <v>338</v>
      </c>
      <c r="B22" s="549"/>
      <c r="C22" s="549"/>
      <c r="D22" s="549"/>
      <c r="E22" s="549"/>
      <c r="F22" s="550"/>
      <c r="G22" s="550"/>
      <c r="H22" s="549"/>
      <c r="I22" s="550"/>
      <c r="J22" s="550"/>
      <c r="K22" s="549"/>
      <c r="L22" s="551"/>
    </row>
    <row r="23" spans="1:12" ht="26.25" customHeight="1" x14ac:dyDescent="0.25">
      <c r="A23" s="547" t="s">
        <v>339</v>
      </c>
      <c r="B23" s="549"/>
      <c r="C23" s="548"/>
      <c r="D23" s="542">
        <v>15</v>
      </c>
      <c r="E23" s="543"/>
      <c r="F23" s="552" t="s">
        <v>340</v>
      </c>
      <c r="G23" s="552"/>
      <c r="H23" s="206">
        <v>2024</v>
      </c>
      <c r="I23" s="552" t="s">
        <v>341</v>
      </c>
      <c r="J23" s="552"/>
      <c r="L23" s="195" t="s">
        <v>342</v>
      </c>
    </row>
    <row r="24" spans="1:12" ht="26.25" customHeight="1" x14ac:dyDescent="0.25">
      <c r="A24" s="547" t="s">
        <v>343</v>
      </c>
      <c r="B24" s="549"/>
      <c r="C24" s="548"/>
      <c r="D24" s="542"/>
      <c r="E24" s="543"/>
      <c r="F24" s="554"/>
      <c r="G24" s="554"/>
      <c r="H24" s="543"/>
      <c r="I24" s="554"/>
      <c r="J24" s="554"/>
      <c r="K24" s="543"/>
      <c r="L24" s="555"/>
    </row>
    <row r="25" spans="1:12" ht="45.75" customHeight="1" x14ac:dyDescent="0.25">
      <c r="A25" s="547" t="s">
        <v>344</v>
      </c>
      <c r="B25" s="549"/>
      <c r="C25" s="548"/>
      <c r="D25" s="556" t="s">
        <v>566</v>
      </c>
      <c r="E25" s="557"/>
      <c r="F25" s="557"/>
      <c r="G25" s="557"/>
      <c r="H25" s="557"/>
      <c r="I25" s="557"/>
      <c r="J25" s="557"/>
      <c r="K25" s="557"/>
      <c r="L25" s="558"/>
    </row>
    <row r="26" spans="1:12" ht="17.649999999999999" customHeight="1" x14ac:dyDescent="0.25">
      <c r="A26" s="547" t="s">
        <v>346</v>
      </c>
      <c r="B26" s="549"/>
      <c r="C26" s="548"/>
      <c r="D26" s="542"/>
      <c r="E26" s="543"/>
      <c r="F26" s="543"/>
      <c r="G26" s="543"/>
      <c r="H26" s="543"/>
      <c r="I26" s="543"/>
      <c r="J26" s="543"/>
      <c r="K26" s="543"/>
      <c r="L26" s="544"/>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rgb="FF92D050"/>
    <pageSetUpPr fitToPage="1"/>
  </sheetPr>
  <dimension ref="A1:O60"/>
  <sheetViews>
    <sheetView showGridLines="0" tabSelected="1" view="pageBreakPreview" zoomScale="70" zoomScaleNormal="70" zoomScaleSheetLayoutView="70" workbookViewId="0">
      <selection activeCell="G32" sqref="G32:G33"/>
    </sheetView>
  </sheetViews>
  <sheetFormatPr baseColWidth="10" defaultColWidth="10.85546875" defaultRowHeight="14.25" x14ac:dyDescent="0.25"/>
  <cols>
    <col min="1" max="1" width="49.7109375" style="66" customWidth="1"/>
    <col min="2" max="2" width="39.140625" style="66" customWidth="1"/>
    <col min="3" max="8" width="35.7109375" style="66" customWidth="1"/>
    <col min="9" max="9" width="40" style="66" customWidth="1"/>
    <col min="10" max="12" width="35.7109375" style="66" customWidth="1"/>
    <col min="13" max="13" width="18.28515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494"/>
      <c r="B1" s="475" t="s">
        <v>182</v>
      </c>
      <c r="C1" s="476"/>
      <c r="D1" s="476"/>
      <c r="E1" s="476"/>
      <c r="F1" s="476"/>
      <c r="G1" s="476"/>
      <c r="H1" s="476"/>
      <c r="I1" s="477"/>
      <c r="J1" s="472" t="s">
        <v>183</v>
      </c>
      <c r="K1" s="473"/>
      <c r="L1" s="474"/>
    </row>
    <row r="2" spans="1:15" s="135" customFormat="1" ht="30.75" customHeight="1" thickBot="1" x14ac:dyDescent="0.3">
      <c r="A2" s="495"/>
      <c r="B2" s="478" t="s">
        <v>184</v>
      </c>
      <c r="C2" s="479"/>
      <c r="D2" s="479"/>
      <c r="E2" s="479"/>
      <c r="F2" s="479"/>
      <c r="G2" s="479"/>
      <c r="H2" s="479"/>
      <c r="I2" s="480"/>
      <c r="J2" s="472" t="s">
        <v>185</v>
      </c>
      <c r="K2" s="473"/>
      <c r="L2" s="474"/>
    </row>
    <row r="3" spans="1:15" s="135" customFormat="1" ht="24" customHeight="1" thickBot="1" x14ac:dyDescent="0.3">
      <c r="A3" s="495"/>
      <c r="B3" s="478" t="s">
        <v>186</v>
      </c>
      <c r="C3" s="479"/>
      <c r="D3" s="479"/>
      <c r="E3" s="479"/>
      <c r="F3" s="479"/>
      <c r="G3" s="479"/>
      <c r="H3" s="479"/>
      <c r="I3" s="480"/>
      <c r="J3" s="472" t="s">
        <v>187</v>
      </c>
      <c r="K3" s="473"/>
      <c r="L3" s="474"/>
    </row>
    <row r="4" spans="1:15" s="135" customFormat="1" ht="21.75" customHeight="1" thickBot="1" x14ac:dyDescent="0.3">
      <c r="A4" s="496"/>
      <c r="B4" s="481" t="s">
        <v>567</v>
      </c>
      <c r="C4" s="482"/>
      <c r="D4" s="482"/>
      <c r="E4" s="482"/>
      <c r="F4" s="482"/>
      <c r="G4" s="482"/>
      <c r="H4" s="482"/>
      <c r="I4" s="483"/>
      <c r="J4" s="472" t="s">
        <v>189</v>
      </c>
      <c r="K4" s="473"/>
      <c r="L4" s="474"/>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843" t="s">
        <v>190</v>
      </c>
      <c r="B6" s="186" t="s">
        <v>191</v>
      </c>
      <c r="C6" s="173"/>
      <c r="D6" s="186" t="s">
        <v>192</v>
      </c>
      <c r="E6" s="173"/>
      <c r="F6" s="186" t="s">
        <v>193</v>
      </c>
      <c r="G6" s="173"/>
      <c r="H6" s="186" t="s">
        <v>194</v>
      </c>
      <c r="I6" s="174"/>
      <c r="J6" s="844" t="s">
        <v>195</v>
      </c>
      <c r="K6" s="185" t="s">
        <v>196</v>
      </c>
      <c r="L6" s="139"/>
      <c r="M6" s="842"/>
      <c r="N6" s="842"/>
      <c r="O6" s="842"/>
    </row>
    <row r="7" spans="1:15" s="135" customFormat="1" ht="21.75" customHeight="1" thickBot="1" x14ac:dyDescent="0.3">
      <c r="A7" s="843"/>
      <c r="B7" s="187" t="s">
        <v>197</v>
      </c>
      <c r="C7" s="175" t="s">
        <v>198</v>
      </c>
      <c r="D7" s="186" t="s">
        <v>199</v>
      </c>
      <c r="E7" s="176"/>
      <c r="F7" s="186" t="s">
        <v>200</v>
      </c>
      <c r="G7" s="176"/>
      <c r="H7" s="186" t="s">
        <v>201</v>
      </c>
      <c r="I7" s="174"/>
      <c r="J7" s="844"/>
      <c r="K7" s="185" t="s">
        <v>202</v>
      </c>
      <c r="L7" s="139"/>
      <c r="M7" s="842"/>
      <c r="N7" s="842"/>
      <c r="O7" s="842"/>
    </row>
    <row r="8" spans="1:15" s="135" customFormat="1" ht="21.75" customHeight="1" thickBot="1" x14ac:dyDescent="0.3">
      <c r="A8" s="843"/>
      <c r="B8" s="186" t="s">
        <v>203</v>
      </c>
      <c r="C8" s="173"/>
      <c r="D8" s="186" t="s">
        <v>204</v>
      </c>
      <c r="E8" s="176"/>
      <c r="F8" s="186" t="s">
        <v>205</v>
      </c>
      <c r="G8" s="176"/>
      <c r="H8" s="186" t="s">
        <v>206</v>
      </c>
      <c r="I8" s="174"/>
      <c r="J8" s="844"/>
      <c r="K8" s="185" t="s">
        <v>207</v>
      </c>
      <c r="L8" s="324" t="s">
        <v>198</v>
      </c>
      <c r="M8" s="842"/>
      <c r="N8" s="842"/>
      <c r="O8" s="842"/>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6.5" customHeight="1" thickBot="1" x14ac:dyDescent="0.3">
      <c r="A11" s="132"/>
      <c r="B11" s="133"/>
      <c r="C11" s="133"/>
      <c r="D11" s="133"/>
      <c r="E11" s="133"/>
      <c r="F11" s="133"/>
      <c r="G11" s="133"/>
      <c r="H11" s="133"/>
      <c r="I11" s="133"/>
      <c r="J11" s="133"/>
      <c r="K11" s="133"/>
      <c r="L11" s="133"/>
      <c r="M11" s="133"/>
    </row>
    <row r="12" spans="1:15" ht="32.1" customHeight="1" thickBot="1" x14ac:dyDescent="0.3">
      <c r="A12" s="845" t="s">
        <v>568</v>
      </c>
      <c r="B12" s="846"/>
      <c r="C12" s="846"/>
      <c r="D12" s="846"/>
      <c r="E12" s="846"/>
      <c r="F12" s="846"/>
      <c r="G12" s="846"/>
      <c r="H12" s="846"/>
      <c r="I12" s="846"/>
      <c r="J12" s="846"/>
      <c r="K12" s="846"/>
      <c r="L12" s="847"/>
    </row>
    <row r="13" spans="1:15" ht="32.1" customHeight="1" thickBot="1" x14ac:dyDescent="0.3">
      <c r="A13" s="810" t="s">
        <v>569</v>
      </c>
      <c r="B13" s="812" t="s">
        <v>302</v>
      </c>
      <c r="C13" s="848" t="s">
        <v>210</v>
      </c>
      <c r="D13" s="850" t="s">
        <v>237</v>
      </c>
      <c r="E13" s="851"/>
      <c r="F13" s="852"/>
      <c r="G13" s="850" t="s">
        <v>248</v>
      </c>
      <c r="H13" s="851"/>
      <c r="I13" s="852"/>
      <c r="J13" s="461" t="s">
        <v>251</v>
      </c>
      <c r="K13" s="462"/>
      <c r="L13" s="463"/>
    </row>
    <row r="14" spans="1:15" ht="32.1" customHeight="1" x14ac:dyDescent="0.25">
      <c r="A14" s="811"/>
      <c r="B14" s="813"/>
      <c r="C14" s="849"/>
      <c r="D14" s="272" t="s">
        <v>225</v>
      </c>
      <c r="E14" s="273" t="s">
        <v>226</v>
      </c>
      <c r="F14" s="274" t="s">
        <v>570</v>
      </c>
      <c r="G14" s="272" t="s">
        <v>225</v>
      </c>
      <c r="H14" s="273" t="s">
        <v>226</v>
      </c>
      <c r="I14" s="274" t="s">
        <v>570</v>
      </c>
      <c r="J14" s="272" t="s">
        <v>225</v>
      </c>
      <c r="K14" s="273" t="s">
        <v>226</v>
      </c>
      <c r="L14" s="274" t="s">
        <v>570</v>
      </c>
    </row>
    <row r="15" spans="1:15" ht="139.5" customHeight="1" x14ac:dyDescent="0.25">
      <c r="A15" s="804" t="s">
        <v>571</v>
      </c>
      <c r="B15" s="286" t="s">
        <v>572</v>
      </c>
      <c r="C15" s="806" t="s">
        <v>573</v>
      </c>
      <c r="D15" s="838">
        <v>808350000</v>
      </c>
      <c r="E15" s="840">
        <v>0</v>
      </c>
      <c r="F15" s="836" t="s">
        <v>574</v>
      </c>
      <c r="G15" s="838">
        <v>667875000</v>
      </c>
      <c r="H15" s="862">
        <v>7582000</v>
      </c>
      <c r="I15" s="864" t="s">
        <v>574</v>
      </c>
      <c r="J15" s="838">
        <v>160650000</v>
      </c>
      <c r="K15" s="862">
        <v>103869667</v>
      </c>
      <c r="L15" s="864" t="s">
        <v>574</v>
      </c>
    </row>
    <row r="16" spans="1:15" ht="141" customHeight="1" x14ac:dyDescent="0.25">
      <c r="A16" s="805"/>
      <c r="B16" s="287" t="s">
        <v>575</v>
      </c>
      <c r="C16" s="807"/>
      <c r="D16" s="839"/>
      <c r="E16" s="841"/>
      <c r="F16" s="837"/>
      <c r="G16" s="839"/>
      <c r="H16" s="863"/>
      <c r="I16" s="865"/>
      <c r="J16" s="839"/>
      <c r="K16" s="863"/>
      <c r="L16" s="865"/>
    </row>
    <row r="17" spans="1:13" ht="84.95" customHeight="1" x14ac:dyDescent="0.25">
      <c r="A17" s="804" t="s">
        <v>576</v>
      </c>
      <c r="B17" s="286" t="s">
        <v>577</v>
      </c>
      <c r="C17" s="806" t="s">
        <v>211</v>
      </c>
      <c r="D17" s="856">
        <v>448290000</v>
      </c>
      <c r="E17" s="857">
        <v>0</v>
      </c>
      <c r="F17" s="858" t="s">
        <v>578</v>
      </c>
      <c r="G17" s="817">
        <v>203490000</v>
      </c>
      <c r="H17" s="819">
        <v>5406000</v>
      </c>
      <c r="I17" s="831" t="s">
        <v>579</v>
      </c>
      <c r="J17" s="817">
        <v>0</v>
      </c>
      <c r="K17" s="819">
        <v>50456000</v>
      </c>
      <c r="L17" s="831" t="s">
        <v>579</v>
      </c>
    </row>
    <row r="18" spans="1:13" ht="84.95" customHeight="1" thickBot="1" x14ac:dyDescent="0.3">
      <c r="A18" s="805"/>
      <c r="B18" s="288" t="s">
        <v>580</v>
      </c>
      <c r="C18" s="807"/>
      <c r="D18" s="818"/>
      <c r="E18" s="820"/>
      <c r="F18" s="824"/>
      <c r="G18" s="818"/>
      <c r="H18" s="820"/>
      <c r="I18" s="824"/>
      <c r="J18" s="818"/>
      <c r="K18" s="820"/>
      <c r="L18" s="824"/>
    </row>
    <row r="19" spans="1:13" ht="31.5" hidden="1" customHeight="1" x14ac:dyDescent="0.25">
      <c r="A19" s="200"/>
      <c r="B19" s="158"/>
      <c r="C19" s="859" t="s">
        <v>581</v>
      </c>
      <c r="D19" s="201"/>
      <c r="E19" s="202"/>
      <c r="F19" s="203"/>
      <c r="G19" s="164"/>
      <c r="H19" s="159"/>
      <c r="I19" s="160"/>
      <c r="J19" s="164"/>
      <c r="K19" s="159"/>
      <c r="L19" s="160"/>
    </row>
    <row r="20" spans="1:13" ht="31.5" hidden="1" customHeight="1" x14ac:dyDescent="0.25">
      <c r="A20" s="200"/>
      <c r="B20" s="158"/>
      <c r="C20" s="859"/>
      <c r="D20" s="201"/>
      <c r="E20" s="202"/>
      <c r="F20" s="203"/>
      <c r="G20" s="164"/>
      <c r="H20" s="159"/>
      <c r="I20" s="160"/>
      <c r="J20" s="164"/>
      <c r="K20" s="159"/>
      <c r="L20" s="160"/>
    </row>
    <row r="21" spans="1:13" ht="31.5" hidden="1" customHeight="1" x14ac:dyDescent="0.25">
      <c r="A21" s="200"/>
      <c r="B21" s="158"/>
      <c r="C21" s="859"/>
      <c r="D21" s="201"/>
      <c r="E21" s="202"/>
      <c r="F21" s="203"/>
      <c r="G21" s="164"/>
      <c r="H21" s="159"/>
      <c r="I21" s="160"/>
      <c r="J21" s="164"/>
      <c r="K21" s="159"/>
      <c r="L21" s="160"/>
    </row>
    <row r="22" spans="1:13" ht="31.5" hidden="1" customHeight="1" x14ac:dyDescent="0.25">
      <c r="A22" s="200"/>
      <c r="B22" s="158"/>
      <c r="C22" s="859"/>
      <c r="D22" s="201"/>
      <c r="E22" s="202"/>
      <c r="F22" s="203"/>
      <c r="G22" s="164"/>
      <c r="H22" s="159"/>
      <c r="I22" s="160"/>
      <c r="J22" s="164"/>
      <c r="K22" s="159"/>
      <c r="L22" s="160"/>
    </row>
    <row r="23" spans="1:13" ht="31.5" hidden="1" customHeight="1" x14ac:dyDescent="0.25">
      <c r="A23" s="200"/>
      <c r="B23" s="158"/>
      <c r="C23" s="859"/>
      <c r="D23" s="201"/>
      <c r="E23" s="202"/>
      <c r="F23" s="203"/>
      <c r="G23" s="164"/>
      <c r="H23" s="159"/>
      <c r="I23" s="160"/>
      <c r="J23" s="164"/>
      <c r="K23" s="159"/>
      <c r="L23" s="160"/>
    </row>
    <row r="24" spans="1:13" ht="32.1" hidden="1" customHeight="1" x14ac:dyDescent="0.25">
      <c r="A24" s="155"/>
      <c r="B24" s="154"/>
      <c r="C24" s="809"/>
      <c r="D24" s="165"/>
      <c r="E24" s="84"/>
      <c r="F24" s="85"/>
      <c r="G24" s="165"/>
      <c r="H24" s="84"/>
      <c r="I24" s="85"/>
      <c r="J24" s="165"/>
      <c r="K24" s="84"/>
      <c r="L24" s="85"/>
    </row>
    <row r="25" spans="1:13" ht="32.1" hidden="1" customHeight="1" x14ac:dyDescent="0.25">
      <c r="A25" s="155"/>
      <c r="B25" s="154"/>
      <c r="C25" s="167" t="s">
        <v>582</v>
      </c>
      <c r="D25" s="165"/>
      <c r="E25" s="84"/>
      <c r="F25" s="85"/>
      <c r="G25" s="165"/>
      <c r="H25" s="84"/>
      <c r="I25" s="85"/>
      <c r="J25" s="165"/>
      <c r="K25" s="84"/>
      <c r="L25" s="85"/>
    </row>
    <row r="26" spans="1:13" ht="32.1" hidden="1" customHeight="1" thickBot="1" x14ac:dyDescent="0.3">
      <c r="A26" s="156"/>
      <c r="B26" s="157"/>
      <c r="C26" s="168" t="s">
        <v>583</v>
      </c>
      <c r="D26" s="166"/>
      <c r="E26" s="87"/>
      <c r="F26" s="90"/>
      <c r="G26" s="166"/>
      <c r="H26" s="87"/>
      <c r="I26" s="90"/>
      <c r="J26" s="166"/>
      <c r="K26" s="87"/>
      <c r="L26" s="90"/>
    </row>
    <row r="27" spans="1:13" s="88" customFormat="1" ht="16.5" hidden="1" customHeight="1" x14ac:dyDescent="0.2">
      <c r="M27" s="66"/>
    </row>
    <row r="28" spans="1:13" ht="15" thickBot="1" x14ac:dyDescent="0.3"/>
    <row r="29" spans="1:13" ht="35.1" customHeight="1" thickBot="1" x14ac:dyDescent="0.3">
      <c r="A29" s="845" t="s">
        <v>584</v>
      </c>
      <c r="B29" s="846"/>
      <c r="C29" s="846"/>
      <c r="D29" s="846"/>
      <c r="E29" s="846"/>
      <c r="F29" s="846"/>
      <c r="G29" s="846"/>
      <c r="H29" s="846"/>
      <c r="I29" s="846"/>
      <c r="J29" s="846"/>
      <c r="K29" s="846"/>
      <c r="L29" s="847"/>
    </row>
    <row r="30" spans="1:13" ht="35.1" customHeight="1" x14ac:dyDescent="0.25">
      <c r="A30" s="810" t="s">
        <v>569</v>
      </c>
      <c r="B30" s="812" t="s">
        <v>302</v>
      </c>
      <c r="C30" s="848" t="s">
        <v>210</v>
      </c>
      <c r="D30" s="850" t="s">
        <v>254</v>
      </c>
      <c r="E30" s="851"/>
      <c r="F30" s="852"/>
      <c r="G30" s="850" t="s">
        <v>257</v>
      </c>
      <c r="H30" s="851"/>
      <c r="I30" s="852"/>
      <c r="J30" s="850" t="s">
        <v>260</v>
      </c>
      <c r="K30" s="851"/>
      <c r="L30" s="852"/>
    </row>
    <row r="31" spans="1:13" ht="35.1" customHeight="1" x14ac:dyDescent="0.25">
      <c r="A31" s="811"/>
      <c r="B31" s="813"/>
      <c r="C31" s="849"/>
      <c r="D31" s="163" t="s">
        <v>225</v>
      </c>
      <c r="E31" s="161" t="s">
        <v>226</v>
      </c>
      <c r="F31" s="162" t="s">
        <v>570</v>
      </c>
      <c r="G31" s="163" t="s">
        <v>225</v>
      </c>
      <c r="H31" s="161" t="s">
        <v>226</v>
      </c>
      <c r="I31" s="162" t="s">
        <v>570</v>
      </c>
      <c r="J31" s="163" t="s">
        <v>225</v>
      </c>
      <c r="K31" s="161" t="s">
        <v>226</v>
      </c>
      <c r="L31" s="162" t="s">
        <v>570</v>
      </c>
    </row>
    <row r="32" spans="1:13" ht="128.25" customHeight="1" x14ac:dyDescent="0.25">
      <c r="A32" s="804" t="s">
        <v>571</v>
      </c>
      <c r="B32" s="158" t="s">
        <v>572</v>
      </c>
      <c r="C32" s="860" t="s">
        <v>573</v>
      </c>
      <c r="D32" s="832">
        <v>34464000</v>
      </c>
      <c r="E32" s="834">
        <v>152420000</v>
      </c>
      <c r="F32" s="836" t="s">
        <v>574</v>
      </c>
      <c r="G32" s="868">
        <v>14513335</v>
      </c>
      <c r="H32" s="834">
        <v>158525200</v>
      </c>
      <c r="I32" s="829" t="s">
        <v>574</v>
      </c>
      <c r="J32" s="832"/>
      <c r="K32" s="834"/>
      <c r="L32" s="866"/>
    </row>
    <row r="33" spans="1:12" ht="132.75" customHeight="1" thickBot="1" x14ac:dyDescent="0.3">
      <c r="A33" s="808"/>
      <c r="B33" s="271" t="s">
        <v>575</v>
      </c>
      <c r="C33" s="861"/>
      <c r="D33" s="833"/>
      <c r="E33" s="835"/>
      <c r="F33" s="837"/>
      <c r="G33" s="869"/>
      <c r="H33" s="835"/>
      <c r="I33" s="830"/>
      <c r="J33" s="833"/>
      <c r="K33" s="835"/>
      <c r="L33" s="867"/>
    </row>
    <row r="34" spans="1:12" ht="94.5" customHeight="1" x14ac:dyDescent="0.25">
      <c r="A34" s="804" t="s">
        <v>576</v>
      </c>
      <c r="B34" s="158" t="s">
        <v>577</v>
      </c>
      <c r="C34" s="806" t="s">
        <v>211</v>
      </c>
      <c r="D34" s="817">
        <v>34464000</v>
      </c>
      <c r="E34" s="819">
        <v>62220000</v>
      </c>
      <c r="F34" s="831" t="s">
        <v>579</v>
      </c>
      <c r="G34" s="817">
        <v>19875557</v>
      </c>
      <c r="H34" s="819">
        <v>55065200</v>
      </c>
      <c r="I34" s="829" t="s">
        <v>585</v>
      </c>
      <c r="J34" s="817"/>
      <c r="K34" s="819"/>
      <c r="L34" s="823"/>
    </row>
    <row r="35" spans="1:12" ht="100.5" customHeight="1" thickBot="1" x14ac:dyDescent="0.3">
      <c r="A35" s="808"/>
      <c r="B35" s="158" t="s">
        <v>580</v>
      </c>
      <c r="C35" s="809"/>
      <c r="D35" s="818"/>
      <c r="E35" s="820"/>
      <c r="F35" s="824"/>
      <c r="G35" s="818"/>
      <c r="H35" s="820"/>
      <c r="I35" s="830"/>
      <c r="J35" s="818"/>
      <c r="K35" s="820"/>
      <c r="L35" s="824"/>
    </row>
    <row r="37" spans="1:12" hidden="1" x14ac:dyDescent="0.25"/>
    <row r="38" spans="1:12" ht="35.1" hidden="1" customHeight="1" thickBot="1" x14ac:dyDescent="0.3">
      <c r="A38" s="814" t="s">
        <v>586</v>
      </c>
      <c r="B38" s="815"/>
      <c r="C38" s="815"/>
      <c r="D38" s="815"/>
      <c r="E38" s="815"/>
      <c r="F38" s="815"/>
      <c r="G38" s="815"/>
      <c r="H38" s="815"/>
      <c r="I38" s="815"/>
      <c r="J38" s="815"/>
      <c r="K38" s="815"/>
      <c r="L38" s="816"/>
    </row>
    <row r="39" spans="1:12" ht="35.1" hidden="1" customHeight="1" thickBot="1" x14ac:dyDescent="0.3">
      <c r="A39" s="810" t="s">
        <v>569</v>
      </c>
      <c r="B39" s="812" t="s">
        <v>302</v>
      </c>
      <c r="C39" s="848" t="s">
        <v>210</v>
      </c>
      <c r="D39" s="771" t="s">
        <v>261</v>
      </c>
      <c r="E39" s="853"/>
      <c r="F39" s="854"/>
      <c r="G39" s="810" t="s">
        <v>262</v>
      </c>
      <c r="H39" s="812"/>
      <c r="I39" s="855"/>
      <c r="J39" s="810" t="s">
        <v>263</v>
      </c>
      <c r="K39" s="812"/>
      <c r="L39" s="855"/>
    </row>
    <row r="40" spans="1:12" ht="35.1" hidden="1" customHeight="1" thickBot="1" x14ac:dyDescent="0.3">
      <c r="A40" s="811"/>
      <c r="B40" s="813"/>
      <c r="C40" s="849"/>
      <c r="D40" s="289" t="s">
        <v>225</v>
      </c>
      <c r="E40" s="290" t="s">
        <v>226</v>
      </c>
      <c r="F40" s="291" t="s">
        <v>570</v>
      </c>
      <c r="G40" s="163" t="s">
        <v>225</v>
      </c>
      <c r="H40" s="161" t="s">
        <v>226</v>
      </c>
      <c r="I40" s="162" t="s">
        <v>570</v>
      </c>
      <c r="J40" s="163" t="s">
        <v>225</v>
      </c>
      <c r="K40" s="161" t="s">
        <v>226</v>
      </c>
      <c r="L40" s="162" t="s">
        <v>570</v>
      </c>
    </row>
    <row r="41" spans="1:12" ht="127.5" hidden="1" customHeight="1" x14ac:dyDescent="0.25">
      <c r="A41" s="804" t="s">
        <v>571</v>
      </c>
      <c r="B41" s="286" t="s">
        <v>572</v>
      </c>
      <c r="C41" s="806" t="s">
        <v>573</v>
      </c>
      <c r="D41" s="821"/>
      <c r="E41" s="827"/>
      <c r="F41" s="825"/>
      <c r="G41" s="821"/>
      <c r="H41" s="827"/>
      <c r="I41" s="825"/>
      <c r="J41" s="821"/>
      <c r="K41" s="827"/>
      <c r="L41" s="825"/>
    </row>
    <row r="42" spans="1:12" ht="129" hidden="1" customHeight="1" thickBot="1" x14ac:dyDescent="0.3">
      <c r="A42" s="805"/>
      <c r="B42" s="287" t="s">
        <v>575</v>
      </c>
      <c r="C42" s="807"/>
      <c r="D42" s="818"/>
      <c r="E42" s="820"/>
      <c r="F42" s="824"/>
      <c r="G42" s="818"/>
      <c r="H42" s="820"/>
      <c r="I42" s="824"/>
      <c r="J42" s="818"/>
      <c r="K42" s="820"/>
      <c r="L42" s="824"/>
    </row>
    <row r="43" spans="1:12" ht="109.5" hidden="1" customHeight="1" x14ac:dyDescent="0.25">
      <c r="A43" s="804" t="s">
        <v>576</v>
      </c>
      <c r="B43" s="286" t="s">
        <v>577</v>
      </c>
      <c r="C43" s="806" t="s">
        <v>211</v>
      </c>
      <c r="D43" s="821"/>
      <c r="E43" s="827"/>
      <c r="F43" s="825"/>
      <c r="G43" s="821"/>
      <c r="H43" s="827"/>
      <c r="I43" s="825"/>
      <c r="J43" s="821"/>
      <c r="K43" s="827"/>
      <c r="L43" s="825"/>
    </row>
    <row r="44" spans="1:12" ht="103.5" hidden="1" customHeight="1" thickBot="1" x14ac:dyDescent="0.3">
      <c r="A44" s="805"/>
      <c r="B44" s="288" t="s">
        <v>580</v>
      </c>
      <c r="C44" s="807"/>
      <c r="D44" s="818"/>
      <c r="E44" s="820"/>
      <c r="F44" s="824"/>
      <c r="G44" s="818"/>
      <c r="H44" s="820"/>
      <c r="I44" s="824"/>
      <c r="J44" s="818"/>
      <c r="K44" s="820"/>
      <c r="L44" s="824"/>
    </row>
    <row r="45" spans="1:12" hidden="1" x14ac:dyDescent="0.25"/>
    <row r="46" spans="1:12" ht="15" hidden="1" thickBot="1" x14ac:dyDescent="0.3"/>
    <row r="47" spans="1:12" ht="35.1" hidden="1" customHeight="1" thickBot="1" x14ac:dyDescent="0.3">
      <c r="A47" s="814" t="s">
        <v>587</v>
      </c>
      <c r="B47" s="815"/>
      <c r="C47" s="815"/>
      <c r="D47" s="815"/>
      <c r="E47" s="815"/>
      <c r="F47" s="815"/>
      <c r="G47" s="815"/>
      <c r="H47" s="815"/>
      <c r="I47" s="815"/>
      <c r="J47" s="815"/>
      <c r="K47" s="815"/>
      <c r="L47" s="816"/>
    </row>
    <row r="48" spans="1:12" ht="35.1" hidden="1" customHeight="1" x14ac:dyDescent="0.25">
      <c r="A48" s="810" t="s">
        <v>569</v>
      </c>
      <c r="B48" s="812" t="s">
        <v>302</v>
      </c>
      <c r="C48" s="848" t="s">
        <v>210</v>
      </c>
      <c r="D48" s="850" t="s">
        <v>264</v>
      </c>
      <c r="E48" s="851"/>
      <c r="F48" s="852"/>
      <c r="G48" s="850" t="s">
        <v>588</v>
      </c>
      <c r="H48" s="851"/>
      <c r="I48" s="852"/>
      <c r="J48" s="850" t="s">
        <v>266</v>
      </c>
      <c r="K48" s="851"/>
      <c r="L48" s="852"/>
    </row>
    <row r="49" spans="1:12" ht="35.1" hidden="1" customHeight="1" thickBot="1" x14ac:dyDescent="0.3">
      <c r="A49" s="811"/>
      <c r="B49" s="813"/>
      <c r="C49" s="849"/>
      <c r="D49" s="163" t="s">
        <v>225</v>
      </c>
      <c r="E49" s="161" t="s">
        <v>226</v>
      </c>
      <c r="F49" s="162" t="s">
        <v>570</v>
      </c>
      <c r="G49" s="163" t="s">
        <v>225</v>
      </c>
      <c r="H49" s="161" t="s">
        <v>226</v>
      </c>
      <c r="I49" s="162" t="s">
        <v>570</v>
      </c>
      <c r="J49" s="163" t="s">
        <v>225</v>
      </c>
      <c r="K49" s="161" t="s">
        <v>226</v>
      </c>
      <c r="L49" s="162" t="s">
        <v>570</v>
      </c>
    </row>
    <row r="50" spans="1:12" ht="135" hidden="1" customHeight="1" x14ac:dyDescent="0.25">
      <c r="A50" s="804" t="s">
        <v>571</v>
      </c>
      <c r="B50" s="286" t="s">
        <v>572</v>
      </c>
      <c r="C50" s="806" t="s">
        <v>573</v>
      </c>
      <c r="D50" s="821"/>
      <c r="E50" s="827"/>
      <c r="F50" s="825"/>
      <c r="G50" s="821"/>
      <c r="H50" s="827"/>
      <c r="I50" s="825"/>
      <c r="J50" s="821"/>
      <c r="K50" s="827"/>
      <c r="L50" s="825"/>
    </row>
    <row r="51" spans="1:12" ht="127.5" hidden="1" customHeight="1" thickBot="1" x14ac:dyDescent="0.3">
      <c r="A51" s="805"/>
      <c r="B51" s="287" t="s">
        <v>575</v>
      </c>
      <c r="C51" s="807"/>
      <c r="D51" s="822"/>
      <c r="E51" s="828"/>
      <c r="F51" s="826"/>
      <c r="G51" s="822"/>
      <c r="H51" s="828"/>
      <c r="I51" s="826"/>
      <c r="J51" s="822"/>
      <c r="K51" s="828"/>
      <c r="L51" s="826"/>
    </row>
    <row r="52" spans="1:12" ht="88.5" hidden="1" customHeight="1" x14ac:dyDescent="0.25">
      <c r="A52" s="804" t="s">
        <v>576</v>
      </c>
      <c r="B52" s="286" t="s">
        <v>577</v>
      </c>
      <c r="C52" s="806" t="s">
        <v>211</v>
      </c>
      <c r="D52" s="817"/>
      <c r="E52" s="819"/>
      <c r="F52" s="823"/>
      <c r="G52" s="817"/>
      <c r="H52" s="819"/>
      <c r="I52" s="823"/>
      <c r="J52" s="817"/>
      <c r="K52" s="819"/>
      <c r="L52" s="823"/>
    </row>
    <row r="53" spans="1:12" ht="124.5" hidden="1" customHeight="1" thickBot="1" x14ac:dyDescent="0.3">
      <c r="A53" s="805"/>
      <c r="B53" s="288" t="s">
        <v>589</v>
      </c>
      <c r="C53" s="807"/>
      <c r="D53" s="818"/>
      <c r="E53" s="820"/>
      <c r="F53" s="824"/>
      <c r="G53" s="818"/>
      <c r="H53" s="820"/>
      <c r="I53" s="824"/>
      <c r="J53" s="818"/>
      <c r="K53" s="820"/>
      <c r="L53" s="824"/>
    </row>
    <row r="59" spans="1:12" x14ac:dyDescent="0.25">
      <c r="K59" s="339"/>
    </row>
    <row r="60" spans="1:12" x14ac:dyDescent="0.25">
      <c r="K60" s="339"/>
    </row>
  </sheetData>
  <mergeCells count="131">
    <mergeCell ref="F41:F42"/>
    <mergeCell ref="F43:F44"/>
    <mergeCell ref="D41:D42"/>
    <mergeCell ref="E41:E42"/>
    <mergeCell ref="D43:D44"/>
    <mergeCell ref="E43:E44"/>
    <mergeCell ref="I43:I44"/>
    <mergeCell ref="H43:H44"/>
    <mergeCell ref="G43:G44"/>
    <mergeCell ref="H41:H42"/>
    <mergeCell ref="I41:I42"/>
    <mergeCell ref="G41:G42"/>
    <mergeCell ref="L41:L42"/>
    <mergeCell ref="L43:L44"/>
    <mergeCell ref="K41:K42"/>
    <mergeCell ref="J41:J42"/>
    <mergeCell ref="J43:J44"/>
    <mergeCell ref="K43:K44"/>
    <mergeCell ref="J50:J51"/>
    <mergeCell ref="K50:K51"/>
    <mergeCell ref="L50:L51"/>
    <mergeCell ref="L52:L53"/>
    <mergeCell ref="K52:K53"/>
    <mergeCell ref="J52:J53"/>
    <mergeCell ref="G50:G51"/>
    <mergeCell ref="H50:H51"/>
    <mergeCell ref="I50:I51"/>
    <mergeCell ref="I52:I53"/>
    <mergeCell ref="H52:H53"/>
    <mergeCell ref="G52:G53"/>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M6:O6"/>
    <mergeCell ref="M7:O7"/>
    <mergeCell ref="M8:O8"/>
    <mergeCell ref="A1:A4"/>
    <mergeCell ref="J1:L1"/>
    <mergeCell ref="J2:L2"/>
    <mergeCell ref="J3:L3"/>
    <mergeCell ref="J4:L4"/>
    <mergeCell ref="B1:I1"/>
    <mergeCell ref="B2:I2"/>
    <mergeCell ref="B3:I3"/>
    <mergeCell ref="B4:I4"/>
    <mergeCell ref="A6:A8"/>
    <mergeCell ref="J6:J8"/>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A50:A51"/>
    <mergeCell ref="C50:C51"/>
    <mergeCell ref="A52:A53"/>
    <mergeCell ref="C52:C53"/>
    <mergeCell ref="A34:A35"/>
    <mergeCell ref="C34:C35"/>
    <mergeCell ref="A41:A42"/>
    <mergeCell ref="C41:C42"/>
    <mergeCell ref="A43:A44"/>
    <mergeCell ref="C43:C44"/>
    <mergeCell ref="A48:A49"/>
    <mergeCell ref="B48:B49"/>
    <mergeCell ref="A39:A40"/>
    <mergeCell ref="A38:L38"/>
    <mergeCell ref="D34:D35"/>
    <mergeCell ref="E34:E35"/>
    <mergeCell ref="D50:D51"/>
    <mergeCell ref="D52:D53"/>
    <mergeCell ref="E52:E53"/>
    <mergeCell ref="F52:F53"/>
    <mergeCell ref="F50:F51"/>
    <mergeCell ref="E50:E51"/>
    <mergeCell ref="I34:I35"/>
    <mergeCell ref="H34:H35"/>
  </mergeCells>
  <pageMargins left="0.25" right="0.25" top="0.75" bottom="0.75" header="0.3" footer="0.3"/>
  <pageSetup scale="28"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E35"/>
  <sheetViews>
    <sheetView zoomScale="70" zoomScaleNormal="70" workbookViewId="0">
      <selection activeCell="J12" sqref="J12"/>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878"/>
      <c r="B1" s="879" t="s">
        <v>182</v>
      </c>
      <c r="C1" s="879"/>
      <c r="D1" s="879"/>
      <c r="E1" s="141" t="s">
        <v>590</v>
      </c>
    </row>
    <row r="2" spans="1:5" ht="22.5" customHeight="1" thickBot="1" x14ac:dyDescent="0.3">
      <c r="A2" s="878"/>
      <c r="B2" s="880" t="s">
        <v>184</v>
      </c>
      <c r="C2" s="880"/>
      <c r="D2" s="880"/>
      <c r="E2" s="141" t="s">
        <v>185</v>
      </c>
    </row>
    <row r="3" spans="1:5" ht="22.5" customHeight="1" thickBot="1" x14ac:dyDescent="0.3">
      <c r="A3" s="878"/>
      <c r="B3" s="775" t="s">
        <v>186</v>
      </c>
      <c r="C3" s="776"/>
      <c r="D3" s="881"/>
      <c r="E3" s="141" t="s">
        <v>187</v>
      </c>
    </row>
    <row r="4" spans="1:5" ht="22.5" customHeight="1" thickBot="1" x14ac:dyDescent="0.3">
      <c r="A4" s="878"/>
      <c r="B4" s="882" t="s">
        <v>591</v>
      </c>
      <c r="C4" s="883"/>
      <c r="D4" s="884"/>
      <c r="E4" s="142" t="s">
        <v>592</v>
      </c>
    </row>
    <row r="5" spans="1:5" ht="15.75" thickBot="1" x14ac:dyDescent="0.3">
      <c r="A5" s="117"/>
      <c r="B5" s="117"/>
      <c r="C5" s="117"/>
      <c r="D5" s="117"/>
      <c r="E5" s="117"/>
    </row>
    <row r="6" spans="1:5" x14ac:dyDescent="0.25">
      <c r="A6" s="850" t="s">
        <v>593</v>
      </c>
      <c r="B6" s="851"/>
      <c r="C6" s="851"/>
      <c r="D6" s="851"/>
      <c r="E6" s="852"/>
    </row>
    <row r="7" spans="1:5" ht="45.75" customHeight="1" thickBot="1" x14ac:dyDescent="0.3">
      <c r="A7" s="118" t="s">
        <v>594</v>
      </c>
      <c r="B7" s="118" t="s">
        <v>595</v>
      </c>
      <c r="C7" s="119" t="s">
        <v>596</v>
      </c>
      <c r="D7" s="876" t="s">
        <v>597</v>
      </c>
      <c r="E7" s="877"/>
    </row>
    <row r="8" spans="1:5" x14ac:dyDescent="0.25">
      <c r="A8" s="120"/>
      <c r="B8" s="121"/>
      <c r="C8" s="128"/>
      <c r="D8" s="874"/>
      <c r="E8" s="875"/>
    </row>
    <row r="9" spans="1:5" x14ac:dyDescent="0.25">
      <c r="A9" s="120"/>
      <c r="B9" s="121"/>
      <c r="C9" s="129"/>
      <c r="D9" s="870"/>
      <c r="E9" s="871"/>
    </row>
    <row r="10" spans="1:5" x14ac:dyDescent="0.25">
      <c r="A10" s="120"/>
      <c r="B10" s="121"/>
      <c r="C10" s="129"/>
      <c r="D10" s="870"/>
      <c r="E10" s="871"/>
    </row>
    <row r="11" spans="1:5" x14ac:dyDescent="0.25">
      <c r="A11" s="122"/>
      <c r="B11" s="123"/>
      <c r="C11" s="129"/>
      <c r="D11" s="870"/>
      <c r="E11" s="871"/>
    </row>
    <row r="12" spans="1:5" x14ac:dyDescent="0.25">
      <c r="A12" s="124"/>
      <c r="B12" s="123"/>
      <c r="C12" s="129"/>
      <c r="D12" s="870"/>
      <c r="E12" s="871"/>
    </row>
    <row r="13" spans="1:5" x14ac:dyDescent="0.25">
      <c r="A13" s="124"/>
      <c r="B13" s="123"/>
      <c r="C13" s="130"/>
      <c r="D13" s="870"/>
      <c r="E13" s="871"/>
    </row>
    <row r="14" spans="1:5" x14ac:dyDescent="0.25">
      <c r="A14" s="124"/>
      <c r="B14" s="123"/>
      <c r="C14" s="130"/>
      <c r="D14" s="870"/>
      <c r="E14" s="871"/>
    </row>
    <row r="15" spans="1:5" x14ac:dyDescent="0.25">
      <c r="A15" s="125"/>
      <c r="B15" s="123"/>
      <c r="C15" s="129"/>
      <c r="D15" s="870"/>
      <c r="E15" s="871"/>
    </row>
    <row r="16" spans="1:5" x14ac:dyDescent="0.25">
      <c r="A16" s="126"/>
      <c r="B16" s="127"/>
      <c r="C16" s="131"/>
      <c r="D16" s="870"/>
      <c r="E16" s="871"/>
    </row>
    <row r="17" spans="4:5" x14ac:dyDescent="0.25">
      <c r="D17" s="870"/>
      <c r="E17" s="871"/>
    </row>
    <row r="18" spans="4:5" x14ac:dyDescent="0.25">
      <c r="D18" s="870"/>
      <c r="E18" s="871"/>
    </row>
    <row r="19" spans="4:5" x14ac:dyDescent="0.25">
      <c r="D19" s="870"/>
      <c r="E19" s="871"/>
    </row>
    <row r="20" spans="4:5" x14ac:dyDescent="0.25">
      <c r="D20" s="870"/>
      <c r="E20" s="871"/>
    </row>
    <row r="21" spans="4:5" x14ac:dyDescent="0.25">
      <c r="D21" s="870"/>
      <c r="E21" s="871"/>
    </row>
    <row r="22" spans="4:5" x14ac:dyDescent="0.25">
      <c r="D22" s="870"/>
      <c r="E22" s="871"/>
    </row>
    <row r="23" spans="4:5" x14ac:dyDescent="0.25">
      <c r="D23" s="870"/>
      <c r="E23" s="871"/>
    </row>
    <row r="24" spans="4:5" x14ac:dyDescent="0.25">
      <c r="D24" s="870"/>
      <c r="E24" s="871"/>
    </row>
    <row r="25" spans="4:5" x14ac:dyDescent="0.25">
      <c r="D25" s="870"/>
      <c r="E25" s="871"/>
    </row>
    <row r="26" spans="4:5" x14ac:dyDescent="0.25">
      <c r="D26" s="870"/>
      <c r="E26" s="871"/>
    </row>
    <row r="27" spans="4:5" x14ac:dyDescent="0.25">
      <c r="D27" s="870"/>
      <c r="E27" s="871"/>
    </row>
    <row r="28" spans="4:5" x14ac:dyDescent="0.25">
      <c r="D28" s="870"/>
      <c r="E28" s="871"/>
    </row>
    <row r="29" spans="4:5" x14ac:dyDescent="0.25">
      <c r="D29" s="870"/>
      <c r="E29" s="871"/>
    </row>
    <row r="30" spans="4:5" x14ac:dyDescent="0.25">
      <c r="D30" s="870"/>
      <c r="E30" s="871"/>
    </row>
    <row r="31" spans="4:5" x14ac:dyDescent="0.25">
      <c r="D31" s="870"/>
      <c r="E31" s="871"/>
    </row>
    <row r="32" spans="4:5" x14ac:dyDescent="0.25">
      <c r="D32" s="870"/>
      <c r="E32" s="871"/>
    </row>
    <row r="33" spans="4:5" x14ac:dyDescent="0.25">
      <c r="D33" s="870"/>
      <c r="E33" s="871"/>
    </row>
    <row r="34" spans="4:5" x14ac:dyDescent="0.25">
      <c r="D34" s="870"/>
      <c r="E34" s="871"/>
    </row>
    <row r="35" spans="4:5" ht="15.75" thickBot="1" x14ac:dyDescent="0.3">
      <c r="D35" s="872"/>
      <c r="E35" s="873"/>
    </row>
  </sheetData>
  <mergeCells count="35">
    <mergeCell ref="D7:E7"/>
    <mergeCell ref="A1:A4"/>
    <mergeCell ref="B1:D1"/>
    <mergeCell ref="B2:D2"/>
    <mergeCell ref="A6:E6"/>
    <mergeCell ref="B3:D3"/>
    <mergeCell ref="B4:D4"/>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33:E33"/>
    <mergeCell ref="D34:E34"/>
    <mergeCell ref="D35:E35"/>
    <mergeCell ref="D28:E28"/>
    <mergeCell ref="D29:E29"/>
    <mergeCell ref="D30:E30"/>
    <mergeCell ref="D31:E31"/>
    <mergeCell ref="D32:E32"/>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50" t="s">
        <v>23</v>
      </c>
      <c r="D2" s="150" t="s">
        <v>598</v>
      </c>
      <c r="F2" s="150" t="s">
        <v>20</v>
      </c>
    </row>
    <row r="3" spans="2:6" x14ac:dyDescent="0.25">
      <c r="B3" s="150" t="s">
        <v>33</v>
      </c>
      <c r="D3" s="150" t="s">
        <v>34</v>
      </c>
      <c r="F3" s="150" t="s">
        <v>42</v>
      </c>
    </row>
    <row r="4" spans="2:6" x14ac:dyDescent="0.25">
      <c r="B4" s="150" t="s">
        <v>21</v>
      </c>
      <c r="F4" s="150" t="s">
        <v>50</v>
      </c>
    </row>
    <row r="5" spans="2:6" x14ac:dyDescent="0.25">
      <c r="F5" s="150" t="s">
        <v>62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599</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404" t="s">
        <v>125</v>
      </c>
      <c r="D12" s="405"/>
      <c r="E12" s="402" t="s">
        <v>600</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127</v>
      </c>
      <c r="D14" s="389"/>
      <c r="E14" s="218"/>
      <c r="F14" s="388"/>
      <c r="G14" s="389"/>
      <c r="H14" s="389"/>
      <c r="I14" s="389"/>
      <c r="J14" s="389"/>
      <c r="K14" s="389"/>
      <c r="L14" s="389"/>
      <c r="M14" s="389"/>
      <c r="N14" s="389"/>
      <c r="O14" s="389"/>
      <c r="P14" s="389"/>
      <c r="Q14" s="389"/>
      <c r="R14" s="389"/>
      <c r="S14" s="389"/>
      <c r="T14" s="389"/>
      <c r="U14" s="389"/>
      <c r="V14" s="389"/>
      <c r="W14" s="389"/>
      <c r="X14" s="389"/>
      <c r="Y14" s="389"/>
      <c r="Z14" s="389"/>
      <c r="AA14" s="389"/>
      <c r="AB14" s="401"/>
    </row>
    <row r="15" spans="2:28" ht="29.25" customHeight="1" x14ac:dyDescent="0.25">
      <c r="B15" s="30"/>
      <c r="C15" s="391" t="s">
        <v>601</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81"/>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06"/>
      <c r="D18" s="407"/>
      <c r="E18" s="407"/>
      <c r="F18" s="407"/>
      <c r="G18" s="407"/>
      <c r="H18" s="407"/>
      <c r="I18" s="407"/>
      <c r="J18" s="407"/>
      <c r="K18" s="407"/>
      <c r="L18" s="407"/>
      <c r="M18" s="407"/>
      <c r="N18" s="407"/>
      <c r="O18" s="407"/>
      <c r="P18" s="408"/>
      <c r="Q18" s="207"/>
      <c r="R18" s="392"/>
      <c r="S18" s="393"/>
      <c r="T18" s="393"/>
      <c r="U18" s="393"/>
      <c r="V18" s="393"/>
      <c r="W18" s="393"/>
      <c r="X18" s="393"/>
      <c r="Y18" s="393"/>
      <c r="Z18" s="393"/>
      <c r="AA18" s="381"/>
    </row>
    <row r="19" spans="3:27" ht="15" customHeight="1" x14ac:dyDescent="0.25">
      <c r="C19" s="409"/>
      <c r="D19" s="363"/>
      <c r="E19" s="363"/>
      <c r="F19" s="363"/>
      <c r="G19" s="363"/>
      <c r="H19" s="363"/>
      <c r="I19" s="363"/>
      <c r="J19" s="363"/>
      <c r="K19" s="363"/>
      <c r="L19" s="363"/>
      <c r="M19" s="363"/>
      <c r="N19" s="363"/>
      <c r="O19" s="363"/>
      <c r="P19" s="401"/>
      <c r="Q19" s="207"/>
      <c r="R19" s="207"/>
      <c r="S19" s="207"/>
      <c r="T19" s="207"/>
      <c r="U19" s="207"/>
      <c r="V19" s="207"/>
      <c r="W19" s="207"/>
      <c r="X19" s="207"/>
      <c r="Y19" s="207"/>
      <c r="Z19" s="207"/>
      <c r="AA19" s="207"/>
    </row>
    <row r="20" spans="3:27" ht="15" customHeight="1" x14ac:dyDescent="0.25">
      <c r="C20" s="409"/>
      <c r="D20" s="363"/>
      <c r="E20" s="363"/>
      <c r="F20" s="363"/>
      <c r="G20" s="363"/>
      <c r="H20" s="363"/>
      <c r="I20" s="363"/>
      <c r="J20" s="363"/>
      <c r="K20" s="363"/>
      <c r="L20" s="363"/>
      <c r="M20" s="363"/>
      <c r="N20" s="363"/>
      <c r="O20" s="363"/>
      <c r="P20" s="401"/>
      <c r="Q20" s="217"/>
      <c r="R20" s="220" t="s">
        <v>130</v>
      </c>
      <c r="S20" s="220"/>
      <c r="T20" s="220"/>
      <c r="U20" s="220"/>
      <c r="V20" s="220"/>
      <c r="W20" s="217"/>
      <c r="X20" s="217"/>
      <c r="Y20" s="217"/>
      <c r="Z20" s="207"/>
      <c r="AA20" s="217"/>
    </row>
    <row r="21" spans="3:27" ht="15" customHeight="1" x14ac:dyDescent="0.25">
      <c r="C21" s="409"/>
      <c r="D21" s="363"/>
      <c r="E21" s="363"/>
      <c r="F21" s="363"/>
      <c r="G21" s="363"/>
      <c r="H21" s="363"/>
      <c r="I21" s="363"/>
      <c r="J21" s="363"/>
      <c r="K21" s="363"/>
      <c r="L21" s="363"/>
      <c r="M21" s="363"/>
      <c r="N21" s="363"/>
      <c r="O21" s="363"/>
      <c r="P21" s="401"/>
      <c r="Q21" s="207"/>
      <c r="R21" s="36"/>
      <c r="S21" s="207" t="s">
        <v>15</v>
      </c>
      <c r="T21" s="207"/>
      <c r="U21" s="36"/>
      <c r="V21" s="207" t="s">
        <v>27</v>
      </c>
      <c r="W21" s="207"/>
      <c r="X21" s="36"/>
      <c r="Y21" s="222" t="s">
        <v>46</v>
      </c>
      <c r="Z21" s="207"/>
      <c r="AA21" s="207"/>
    </row>
    <row r="22" spans="3:27" ht="15" customHeight="1" x14ac:dyDescent="0.25">
      <c r="C22" s="409"/>
      <c r="D22" s="363"/>
      <c r="E22" s="363"/>
      <c r="F22" s="363"/>
      <c r="G22" s="363"/>
      <c r="H22" s="363"/>
      <c r="I22" s="363"/>
      <c r="J22" s="363"/>
      <c r="K22" s="363"/>
      <c r="L22" s="363"/>
      <c r="M22" s="363"/>
      <c r="N22" s="363"/>
      <c r="O22" s="363"/>
      <c r="P22" s="401"/>
      <c r="Q22" s="207"/>
      <c r="R22" s="207"/>
      <c r="S22" s="207"/>
      <c r="T22" s="207"/>
      <c r="U22" s="207"/>
      <c r="V22" s="207"/>
      <c r="W22" s="207"/>
      <c r="X22" s="207"/>
      <c r="Y22" s="207"/>
      <c r="Z22" s="207"/>
      <c r="AA22" s="207"/>
    </row>
    <row r="23" spans="3:27" ht="15" customHeight="1" x14ac:dyDescent="0.25">
      <c r="C23" s="410"/>
      <c r="D23" s="411"/>
      <c r="E23" s="411"/>
      <c r="F23" s="411"/>
      <c r="G23" s="411"/>
      <c r="H23" s="411"/>
      <c r="I23" s="411"/>
      <c r="J23" s="411"/>
      <c r="K23" s="411"/>
      <c r="L23" s="411"/>
      <c r="M23" s="411"/>
      <c r="N23" s="411"/>
      <c r="O23" s="411"/>
      <c r="P23" s="412"/>
      <c r="Q23" s="207"/>
      <c r="R23" s="220" t="s">
        <v>131</v>
      </c>
      <c r="S23" s="207"/>
      <c r="T23" s="207"/>
      <c r="U23" s="207"/>
      <c r="V23" s="207"/>
      <c r="W23" s="399" t="s">
        <v>23</v>
      </c>
      <c r="X23" s="393"/>
      <c r="Y23" s="393"/>
      <c r="Z23" s="393"/>
      <c r="AA23" s="381"/>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399" t="s">
        <v>602</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81"/>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399" t="s">
        <v>599</v>
      </c>
      <c r="D29" s="393"/>
      <c r="E29" s="393"/>
      <c r="F29" s="393"/>
      <c r="G29" s="393"/>
      <c r="H29" s="393"/>
      <c r="I29" s="393"/>
      <c r="J29" s="393"/>
      <c r="K29" s="381"/>
      <c r="L29" s="217"/>
      <c r="M29" s="399" t="s">
        <v>603</v>
      </c>
      <c r="N29" s="393"/>
      <c r="O29" s="393"/>
      <c r="P29" s="393"/>
      <c r="Q29" s="393"/>
      <c r="R29" s="393"/>
      <c r="S29" s="393"/>
      <c r="T29" s="393"/>
      <c r="U29" s="393"/>
      <c r="V29" s="393"/>
      <c r="W29" s="393"/>
      <c r="X29" s="393"/>
      <c r="Y29" s="393"/>
      <c r="Z29" s="393"/>
      <c r="AA29" s="381"/>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398" t="s">
        <v>604</v>
      </c>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81"/>
    </row>
    <row r="34" spans="3:27" ht="15.75" customHeight="1" x14ac:dyDescent="0.25">
      <c r="C34" s="397" t="s">
        <v>139</v>
      </c>
      <c r="D34" s="389"/>
      <c r="E34" s="220"/>
      <c r="F34" s="391" t="s">
        <v>22</v>
      </c>
      <c r="G34" s="381"/>
      <c r="H34" s="220"/>
      <c r="I34" s="207"/>
      <c r="J34" s="227" t="s">
        <v>140</v>
      </c>
      <c r="K34" s="391">
        <v>1</v>
      </c>
      <c r="L34" s="393"/>
      <c r="M34" s="393"/>
      <c r="N34" s="381"/>
      <c r="O34" s="220"/>
      <c r="P34" s="220"/>
      <c r="Q34" s="211" t="s">
        <v>141</v>
      </c>
      <c r="R34" s="207"/>
      <c r="S34" s="220"/>
      <c r="T34" s="220"/>
      <c r="U34" s="220"/>
      <c r="V34" s="220"/>
      <c r="W34" s="391" t="s">
        <v>20</v>
      </c>
      <c r="X34" s="393"/>
      <c r="Y34" s="393"/>
      <c r="Z34" s="393"/>
      <c r="AA34" s="38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8" t="s">
        <v>605</v>
      </c>
      <c r="G36" s="393"/>
      <c r="H36" s="393"/>
      <c r="I36" s="393"/>
      <c r="J36" s="393"/>
      <c r="K36" s="393"/>
      <c r="L36" s="393"/>
      <c r="M36" s="381"/>
      <c r="N36" s="207"/>
      <c r="O36" s="227" t="s">
        <v>144</v>
      </c>
      <c r="P36" s="399">
        <v>1</v>
      </c>
      <c r="Q36" s="393"/>
      <c r="R36" s="393"/>
      <c r="S36" s="393"/>
      <c r="T36" s="393"/>
      <c r="U36" s="393"/>
      <c r="V36" s="393"/>
      <c r="W36" s="393"/>
      <c r="X36" s="393"/>
      <c r="Y36" s="393"/>
      <c r="Z36" s="393"/>
      <c r="AA36" s="38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2" t="s">
        <v>146</v>
      </c>
      <c r="G38" s="381"/>
      <c r="H38" s="207"/>
      <c r="I38" s="207"/>
      <c r="J38" s="220" t="s">
        <v>147</v>
      </c>
      <c r="K38" s="207"/>
      <c r="L38" s="392" t="s">
        <v>148</v>
      </c>
      <c r="M38" s="393"/>
      <c r="N38" s="381"/>
      <c r="O38" s="220"/>
      <c r="P38" s="220"/>
      <c r="Q38" s="207"/>
      <c r="R38" s="220" t="s">
        <v>149</v>
      </c>
      <c r="S38" s="220"/>
      <c r="T38" s="220"/>
      <c r="U38" s="220"/>
      <c r="V38" s="220"/>
      <c r="W38" s="400"/>
      <c r="X38" s="393"/>
      <c r="Y38" s="393"/>
      <c r="Z38" s="393"/>
      <c r="AA38" s="38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4">
        <v>2024</v>
      </c>
      <c r="E40" s="395"/>
      <c r="F40" s="396"/>
      <c r="G40" s="34"/>
      <c r="H40" s="211"/>
      <c r="I40" s="211"/>
      <c r="J40" s="211"/>
      <c r="K40" s="211"/>
      <c r="L40" s="211"/>
      <c r="M40" s="211"/>
      <c r="N40" s="211"/>
      <c r="O40" s="211"/>
      <c r="P40" s="211"/>
      <c r="Q40" s="388"/>
      <c r="R40" s="389"/>
      <c r="S40" s="389"/>
      <c r="T40" s="389"/>
      <c r="U40" s="389"/>
      <c r="V40" s="211"/>
      <c r="W40" s="211"/>
      <c r="X40" s="390"/>
      <c r="Y40" s="389"/>
      <c r="Z40" s="389"/>
      <c r="AA40" s="38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9">
        <v>1</v>
      </c>
      <c r="E42" s="393"/>
      <c r="F42" s="381"/>
      <c r="G42" s="207"/>
      <c r="H42" s="211"/>
      <c r="I42" s="211"/>
      <c r="J42" s="211"/>
      <c r="K42" s="211"/>
      <c r="L42" s="211"/>
      <c r="M42" s="211"/>
      <c r="N42" s="211"/>
      <c r="O42" s="211"/>
      <c r="P42" s="211"/>
      <c r="Q42" s="388"/>
      <c r="R42" s="389"/>
      <c r="S42" s="389"/>
      <c r="T42" s="389"/>
      <c r="U42" s="389"/>
      <c r="V42" s="211"/>
      <c r="W42" s="211"/>
      <c r="X42" s="390"/>
      <c r="Y42" s="389"/>
      <c r="Z42" s="389"/>
      <c r="AA42" s="38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1" t="s">
        <v>151</v>
      </c>
      <c r="E44" s="393"/>
      <c r="F44" s="393"/>
      <c r="G44" s="393"/>
      <c r="H44" s="393"/>
      <c r="I44" s="393"/>
      <c r="J44" s="393"/>
      <c r="K44" s="393"/>
      <c r="L44" s="393"/>
      <c r="M44" s="393"/>
      <c r="N44" s="393"/>
      <c r="O44" s="393"/>
      <c r="P44" s="393"/>
      <c r="Q44" s="393"/>
      <c r="R44" s="393"/>
      <c r="S44" s="393"/>
      <c r="T44" s="393"/>
      <c r="U44" s="393"/>
      <c r="V44" s="393"/>
      <c r="W44" s="393"/>
      <c r="X44" s="393"/>
      <c r="Y44" s="381"/>
      <c r="Z44" s="221"/>
      <c r="AA44" s="221"/>
    </row>
    <row r="45" spans="3:27" ht="15.75" customHeight="1" x14ac:dyDescent="0.25">
      <c r="C45" s="207"/>
      <c r="D45" s="430" t="s">
        <v>152</v>
      </c>
      <c r="E45" s="393"/>
      <c r="F45" s="393"/>
      <c r="G45" s="393"/>
      <c r="H45" s="381"/>
      <c r="I45" s="426" t="s">
        <v>153</v>
      </c>
      <c r="J45" s="393"/>
      <c r="K45" s="393"/>
      <c r="L45" s="393"/>
      <c r="M45" s="393"/>
      <c r="N45" s="393"/>
      <c r="O45" s="393"/>
      <c r="P45" s="381"/>
      <c r="Q45" s="427" t="s">
        <v>154</v>
      </c>
      <c r="R45" s="393"/>
      <c r="S45" s="393"/>
      <c r="T45" s="393"/>
      <c r="U45" s="393"/>
      <c r="V45" s="393"/>
      <c r="W45" s="393"/>
      <c r="X45" s="393"/>
      <c r="Y45" s="381"/>
      <c r="Z45" s="221"/>
      <c r="AA45" s="221"/>
    </row>
    <row r="46" spans="3:27" ht="15.75" customHeight="1" x14ac:dyDescent="0.25">
      <c r="C46" s="38"/>
      <c r="D46" s="431" t="s">
        <v>155</v>
      </c>
      <c r="E46" s="393"/>
      <c r="F46" s="393"/>
      <c r="G46" s="393"/>
      <c r="H46" s="381"/>
      <c r="I46" s="428" t="s">
        <v>156</v>
      </c>
      <c r="J46" s="393"/>
      <c r="K46" s="393"/>
      <c r="L46" s="393"/>
      <c r="M46" s="393"/>
      <c r="N46" s="393"/>
      <c r="O46" s="393"/>
      <c r="P46" s="381"/>
      <c r="Q46" s="429" t="s">
        <v>157</v>
      </c>
      <c r="R46" s="393"/>
      <c r="S46" s="393"/>
      <c r="T46" s="393"/>
      <c r="U46" s="393"/>
      <c r="V46" s="393"/>
      <c r="W46" s="393"/>
      <c r="X46" s="393"/>
      <c r="Y46" s="38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9" t="s">
        <v>158</v>
      </c>
      <c r="D48" s="393"/>
      <c r="E48" s="393"/>
      <c r="F48" s="381"/>
      <c r="G48" s="424" t="s">
        <v>159</v>
      </c>
      <c r="H48" s="425" t="s">
        <v>160</v>
      </c>
      <c r="I48" s="407"/>
      <c r="J48" s="407"/>
      <c r="K48" s="407"/>
      <c r="L48" s="407"/>
      <c r="M48" s="407"/>
      <c r="N48" s="407"/>
      <c r="O48" s="407"/>
      <c r="P48" s="407"/>
      <c r="Q48" s="407"/>
      <c r="R48" s="407"/>
      <c r="S48" s="407"/>
      <c r="T48" s="407"/>
      <c r="U48" s="407"/>
      <c r="V48" s="407"/>
      <c r="W48" s="407"/>
      <c r="X48" s="407"/>
      <c r="Y48" s="407"/>
      <c r="Z48" s="407"/>
      <c r="AA48" s="408"/>
    </row>
    <row r="49" spans="2:28" ht="15.75" customHeight="1" x14ac:dyDescent="0.25">
      <c r="B49" s="39"/>
      <c r="C49" s="40" t="s">
        <v>161</v>
      </c>
      <c r="D49" s="41">
        <v>1.2</v>
      </c>
      <c r="E49" s="419" t="s">
        <v>162</v>
      </c>
      <c r="F49" s="381"/>
      <c r="G49" s="365"/>
      <c r="H49" s="410"/>
      <c r="I49" s="411"/>
      <c r="J49" s="411"/>
      <c r="K49" s="411"/>
      <c r="L49" s="411"/>
      <c r="M49" s="411"/>
      <c r="N49" s="411"/>
      <c r="O49" s="411"/>
      <c r="P49" s="411"/>
      <c r="Q49" s="411"/>
      <c r="R49" s="411"/>
      <c r="S49" s="411"/>
      <c r="T49" s="411"/>
      <c r="U49" s="411"/>
      <c r="V49" s="411"/>
      <c r="W49" s="411"/>
      <c r="X49" s="411"/>
      <c r="Y49" s="411"/>
      <c r="Z49" s="411"/>
      <c r="AA49" s="412"/>
      <c r="AB49" s="229"/>
    </row>
    <row r="50" spans="2:28" ht="15.75" customHeight="1" x14ac:dyDescent="0.25">
      <c r="B50" s="39"/>
      <c r="C50" s="42">
        <v>2024</v>
      </c>
      <c r="D50" s="43">
        <v>45474</v>
      </c>
      <c r="E50" s="418">
        <v>45656</v>
      </c>
      <c r="F50" s="381"/>
      <c r="G50" s="44">
        <v>1</v>
      </c>
      <c r="H50" s="423" t="s">
        <v>599</v>
      </c>
      <c r="I50" s="393"/>
      <c r="J50" s="393"/>
      <c r="K50" s="393"/>
      <c r="L50" s="393"/>
      <c r="M50" s="393"/>
      <c r="N50" s="393"/>
      <c r="O50" s="393"/>
      <c r="P50" s="393"/>
      <c r="Q50" s="393"/>
      <c r="R50" s="393"/>
      <c r="S50" s="393"/>
      <c r="T50" s="393"/>
      <c r="U50" s="393"/>
      <c r="V50" s="393"/>
      <c r="W50" s="393"/>
      <c r="X50" s="393"/>
      <c r="Y50" s="393"/>
      <c r="Z50" s="393"/>
      <c r="AA50" s="381"/>
      <c r="AB50" s="229"/>
    </row>
    <row r="51" spans="2:28" ht="15.75" customHeight="1" x14ac:dyDescent="0.25">
      <c r="B51" s="39"/>
      <c r="C51" s="42">
        <v>2025</v>
      </c>
      <c r="D51" s="43">
        <v>45658</v>
      </c>
      <c r="E51" s="418">
        <v>46021</v>
      </c>
      <c r="F51" s="381"/>
      <c r="G51" s="44">
        <v>1</v>
      </c>
      <c r="H51" s="423" t="s">
        <v>599</v>
      </c>
      <c r="I51" s="393"/>
      <c r="J51" s="393"/>
      <c r="K51" s="393"/>
      <c r="L51" s="393"/>
      <c r="M51" s="393"/>
      <c r="N51" s="393"/>
      <c r="O51" s="393"/>
      <c r="P51" s="393"/>
      <c r="Q51" s="393"/>
      <c r="R51" s="393"/>
      <c r="S51" s="393"/>
      <c r="T51" s="393"/>
      <c r="U51" s="393"/>
      <c r="V51" s="393"/>
      <c r="W51" s="393"/>
      <c r="X51" s="393"/>
      <c r="Y51" s="393"/>
      <c r="Z51" s="393"/>
      <c r="AA51" s="381"/>
      <c r="AB51" s="229"/>
    </row>
    <row r="52" spans="2:28" ht="15.75" customHeight="1" x14ac:dyDescent="0.25">
      <c r="B52" s="39"/>
      <c r="C52" s="42">
        <v>2026</v>
      </c>
      <c r="D52" s="43">
        <v>46023</v>
      </c>
      <c r="E52" s="418">
        <v>46386</v>
      </c>
      <c r="F52" s="381"/>
      <c r="G52" s="44">
        <v>1</v>
      </c>
      <c r="H52" s="423" t="s">
        <v>599</v>
      </c>
      <c r="I52" s="393"/>
      <c r="J52" s="393"/>
      <c r="K52" s="393"/>
      <c r="L52" s="393"/>
      <c r="M52" s="393"/>
      <c r="N52" s="393"/>
      <c r="O52" s="393"/>
      <c r="P52" s="393"/>
      <c r="Q52" s="393"/>
      <c r="R52" s="393"/>
      <c r="S52" s="393"/>
      <c r="T52" s="393"/>
      <c r="U52" s="393"/>
      <c r="V52" s="393"/>
      <c r="W52" s="393"/>
      <c r="X52" s="393"/>
      <c r="Y52" s="393"/>
      <c r="Z52" s="393"/>
      <c r="AA52" s="381"/>
      <c r="AB52" s="229"/>
    </row>
    <row r="53" spans="2:28" ht="15.75" customHeight="1" x14ac:dyDescent="0.25">
      <c r="B53" s="39"/>
      <c r="C53" s="42">
        <v>2027</v>
      </c>
      <c r="D53" s="43">
        <v>46388</v>
      </c>
      <c r="E53" s="418">
        <v>46751</v>
      </c>
      <c r="F53" s="381"/>
      <c r="G53" s="44">
        <v>1</v>
      </c>
      <c r="H53" s="423" t="s">
        <v>599</v>
      </c>
      <c r="I53" s="393"/>
      <c r="J53" s="393"/>
      <c r="K53" s="393"/>
      <c r="L53" s="393"/>
      <c r="M53" s="393"/>
      <c r="N53" s="393"/>
      <c r="O53" s="393"/>
      <c r="P53" s="393"/>
      <c r="Q53" s="393"/>
      <c r="R53" s="393"/>
      <c r="S53" s="393"/>
      <c r="T53" s="393"/>
      <c r="U53" s="393"/>
      <c r="V53" s="393"/>
      <c r="W53" s="393"/>
      <c r="X53" s="393"/>
      <c r="Y53" s="393"/>
      <c r="Z53" s="393"/>
      <c r="AA53" s="381"/>
      <c r="AB53" s="229"/>
    </row>
    <row r="54" spans="2:28" ht="15.75" customHeight="1" x14ac:dyDescent="0.25">
      <c r="B54" s="39"/>
      <c r="C54" s="42"/>
      <c r="D54" s="42"/>
      <c r="E54" s="419"/>
      <c r="F54" s="381"/>
      <c r="G54" s="41"/>
      <c r="H54" s="419"/>
      <c r="I54" s="393"/>
      <c r="J54" s="393"/>
      <c r="K54" s="393"/>
      <c r="L54" s="393"/>
      <c r="M54" s="393"/>
      <c r="N54" s="393"/>
      <c r="O54" s="393"/>
      <c r="P54" s="393"/>
      <c r="Q54" s="393"/>
      <c r="R54" s="393"/>
      <c r="S54" s="393"/>
      <c r="T54" s="393"/>
      <c r="U54" s="393"/>
      <c r="V54" s="393"/>
      <c r="W54" s="393"/>
      <c r="X54" s="393"/>
      <c r="Y54" s="393"/>
      <c r="Z54" s="393"/>
      <c r="AA54" s="38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7" t="s">
        <v>163</v>
      </c>
      <c r="D56" s="389"/>
      <c r="E56" s="220"/>
      <c r="F56" s="211" t="s">
        <v>164</v>
      </c>
      <c r="G56" s="45"/>
      <c r="H56" s="222"/>
      <c r="I56" s="211" t="s">
        <v>165</v>
      </c>
      <c r="J56" s="207"/>
      <c r="K56" s="392"/>
      <c r="L56" s="38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7" t="s">
        <v>166</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8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9" t="s">
        <v>161</v>
      </c>
      <c r="C60" s="381"/>
      <c r="D60" s="41"/>
      <c r="E60" s="419" t="s">
        <v>167</v>
      </c>
      <c r="F60" s="381"/>
      <c r="G60" s="41"/>
      <c r="H60" s="391" t="s">
        <v>168</v>
      </c>
      <c r="I60" s="381"/>
      <c r="J60" s="419"/>
      <c r="K60" s="381"/>
      <c r="L60" s="422"/>
      <c r="M60" s="389"/>
      <c r="N60" s="41" t="s">
        <v>169</v>
      </c>
      <c r="O60" s="419"/>
      <c r="P60" s="393"/>
      <c r="Q60" s="381"/>
      <c r="R60" s="419" t="s">
        <v>170</v>
      </c>
      <c r="S60" s="393"/>
      <c r="T60" s="381"/>
      <c r="U60" s="419"/>
      <c r="V60" s="393"/>
      <c r="W60" s="381"/>
      <c r="X60" s="419" t="s">
        <v>171</v>
      </c>
      <c r="Y60" s="381"/>
      <c r="Z60" s="419"/>
      <c r="AA60" s="393"/>
      <c r="AB60" s="38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7" t="s">
        <v>172</v>
      </c>
      <c r="C62" s="381"/>
      <c r="D62" s="420"/>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7" t="s">
        <v>173</v>
      </c>
      <c r="C64" s="381"/>
      <c r="D64" s="42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2"/>
    </row>
    <row r="66" spans="2:28" ht="15.75" customHeight="1" x14ac:dyDescent="0.25">
      <c r="B66" s="417" t="s">
        <v>174</v>
      </c>
      <c r="C66" s="381"/>
      <c r="D66" s="42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7" t="s">
        <v>175</v>
      </c>
      <c r="C68" s="381"/>
      <c r="D68" s="42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7" t="s">
        <v>176</v>
      </c>
      <c r="C70" s="381"/>
      <c r="D70" s="42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7" t="s">
        <v>177</v>
      </c>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81"/>
    </row>
    <row r="73" spans="2:28" ht="15.75" customHeight="1" x14ac:dyDescent="0.25">
      <c r="B73" s="391" t="s">
        <v>122</v>
      </c>
      <c r="C73" s="381"/>
      <c r="D73" s="50" t="s">
        <v>178</v>
      </c>
      <c r="E73" s="391" t="s">
        <v>179</v>
      </c>
      <c r="F73" s="381"/>
      <c r="G73" s="391" t="s">
        <v>177</v>
      </c>
      <c r="H73" s="393"/>
      <c r="I73" s="393"/>
      <c r="J73" s="393"/>
      <c r="K73" s="393"/>
      <c r="L73" s="393"/>
      <c r="M73" s="393"/>
      <c r="N73" s="393"/>
      <c r="O73" s="381"/>
      <c r="P73" s="391" t="s">
        <v>180</v>
      </c>
      <c r="Q73" s="393"/>
      <c r="R73" s="393"/>
      <c r="S73" s="393"/>
      <c r="T73" s="393"/>
      <c r="U73" s="393"/>
      <c r="V73" s="393"/>
      <c r="W73" s="393"/>
      <c r="X73" s="393"/>
      <c r="Y73" s="393"/>
      <c r="Z73" s="393"/>
      <c r="AA73" s="393"/>
      <c r="AB73" s="381"/>
    </row>
    <row r="74" spans="2:28" ht="15.75" customHeight="1" x14ac:dyDescent="0.25">
      <c r="B74" s="391"/>
      <c r="C74" s="381"/>
      <c r="D74" s="36"/>
      <c r="E74" s="391"/>
      <c r="F74" s="381"/>
      <c r="G74" s="416"/>
      <c r="H74" s="393"/>
      <c r="I74" s="393"/>
      <c r="J74" s="393"/>
      <c r="K74" s="393"/>
      <c r="L74" s="393"/>
      <c r="M74" s="393"/>
      <c r="N74" s="393"/>
      <c r="O74" s="381"/>
      <c r="P74" s="416"/>
      <c r="Q74" s="393"/>
      <c r="R74" s="393"/>
      <c r="S74" s="393"/>
      <c r="T74" s="393"/>
      <c r="U74" s="393"/>
      <c r="V74" s="393"/>
      <c r="W74" s="393"/>
      <c r="X74" s="393"/>
      <c r="Y74" s="393"/>
      <c r="Z74" s="393"/>
      <c r="AA74" s="393"/>
      <c r="AB74" s="381"/>
    </row>
    <row r="75" spans="2:28" ht="15.75" customHeight="1" x14ac:dyDescent="0.25">
      <c r="B75" s="391"/>
      <c r="C75" s="381"/>
      <c r="D75" s="36"/>
      <c r="E75" s="391"/>
      <c r="F75" s="381"/>
      <c r="G75" s="416"/>
      <c r="H75" s="393"/>
      <c r="I75" s="393"/>
      <c r="J75" s="393"/>
      <c r="K75" s="393"/>
      <c r="L75" s="393"/>
      <c r="M75" s="393"/>
      <c r="N75" s="393"/>
      <c r="O75" s="381"/>
      <c r="P75" s="416"/>
      <c r="Q75" s="393"/>
      <c r="R75" s="393"/>
      <c r="S75" s="393"/>
      <c r="T75" s="393"/>
      <c r="U75" s="393"/>
      <c r="V75" s="393"/>
      <c r="W75" s="393"/>
      <c r="X75" s="393"/>
      <c r="Y75" s="393"/>
      <c r="Z75" s="393"/>
      <c r="AA75" s="393"/>
      <c r="AB75" s="381"/>
    </row>
    <row r="76" spans="2:28" ht="26.25" customHeight="1" x14ac:dyDescent="0.25">
      <c r="B76" s="415" t="s">
        <v>181</v>
      </c>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81"/>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606</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404" t="s">
        <v>125</v>
      </c>
      <c r="D12" s="405"/>
      <c r="E12" s="402" t="s">
        <v>607</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127</v>
      </c>
      <c r="D14" s="389"/>
      <c r="E14" s="218"/>
      <c r="F14" s="388"/>
      <c r="G14" s="389"/>
      <c r="H14" s="389"/>
      <c r="I14" s="389"/>
      <c r="J14" s="389"/>
      <c r="K14" s="389"/>
      <c r="L14" s="389"/>
      <c r="M14" s="389"/>
      <c r="N14" s="389"/>
      <c r="O14" s="389"/>
      <c r="P14" s="389"/>
      <c r="Q14" s="389"/>
      <c r="R14" s="389"/>
      <c r="S14" s="389"/>
      <c r="T14" s="389"/>
      <c r="U14" s="389"/>
      <c r="V14" s="389"/>
      <c r="W14" s="389"/>
      <c r="X14" s="389"/>
      <c r="Y14" s="389"/>
      <c r="Z14" s="389"/>
      <c r="AA14" s="389"/>
      <c r="AB14" s="401"/>
    </row>
    <row r="15" spans="2:28" ht="29.25" customHeight="1" x14ac:dyDescent="0.25">
      <c r="B15" s="30"/>
      <c r="C15" s="391" t="s">
        <v>608</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81"/>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06"/>
      <c r="D18" s="407"/>
      <c r="E18" s="407"/>
      <c r="F18" s="407"/>
      <c r="G18" s="407"/>
      <c r="H18" s="407"/>
      <c r="I18" s="407"/>
      <c r="J18" s="407"/>
      <c r="K18" s="407"/>
      <c r="L18" s="407"/>
      <c r="M18" s="407"/>
      <c r="N18" s="407"/>
      <c r="O18" s="407"/>
      <c r="P18" s="408"/>
      <c r="Q18" s="207"/>
      <c r="R18" s="392"/>
      <c r="S18" s="393"/>
      <c r="T18" s="393"/>
      <c r="U18" s="393"/>
      <c r="V18" s="393"/>
      <c r="W18" s="393"/>
      <c r="X18" s="393"/>
      <c r="Y18" s="393"/>
      <c r="Z18" s="393"/>
      <c r="AA18" s="381"/>
    </row>
    <row r="19" spans="3:27" ht="15" customHeight="1" x14ac:dyDescent="0.25">
      <c r="C19" s="409"/>
      <c r="D19" s="363"/>
      <c r="E19" s="363"/>
      <c r="F19" s="363"/>
      <c r="G19" s="363"/>
      <c r="H19" s="363"/>
      <c r="I19" s="363"/>
      <c r="J19" s="363"/>
      <c r="K19" s="363"/>
      <c r="L19" s="363"/>
      <c r="M19" s="363"/>
      <c r="N19" s="363"/>
      <c r="O19" s="363"/>
      <c r="P19" s="401"/>
      <c r="Q19" s="207"/>
      <c r="R19" s="207"/>
      <c r="S19" s="207"/>
      <c r="T19" s="207"/>
      <c r="U19" s="207"/>
      <c r="V19" s="207"/>
      <c r="W19" s="207"/>
      <c r="X19" s="207"/>
      <c r="Y19" s="207"/>
      <c r="Z19" s="207"/>
      <c r="AA19" s="207"/>
    </row>
    <row r="20" spans="3:27" ht="15" customHeight="1" x14ac:dyDescent="0.25">
      <c r="C20" s="409"/>
      <c r="D20" s="363"/>
      <c r="E20" s="363"/>
      <c r="F20" s="363"/>
      <c r="G20" s="363"/>
      <c r="H20" s="363"/>
      <c r="I20" s="363"/>
      <c r="J20" s="363"/>
      <c r="K20" s="363"/>
      <c r="L20" s="363"/>
      <c r="M20" s="363"/>
      <c r="N20" s="363"/>
      <c r="O20" s="363"/>
      <c r="P20" s="401"/>
      <c r="Q20" s="217"/>
      <c r="R20" s="220" t="s">
        <v>130</v>
      </c>
      <c r="S20" s="220"/>
      <c r="T20" s="220"/>
      <c r="U20" s="220"/>
      <c r="V20" s="220"/>
      <c r="W20" s="217"/>
      <c r="X20" s="217"/>
      <c r="Y20" s="217"/>
      <c r="Z20" s="207"/>
      <c r="AA20" s="217"/>
    </row>
    <row r="21" spans="3:27" ht="15" customHeight="1" x14ac:dyDescent="0.25">
      <c r="C21" s="409"/>
      <c r="D21" s="363"/>
      <c r="E21" s="363"/>
      <c r="F21" s="363"/>
      <c r="G21" s="363"/>
      <c r="H21" s="363"/>
      <c r="I21" s="363"/>
      <c r="J21" s="363"/>
      <c r="K21" s="363"/>
      <c r="L21" s="363"/>
      <c r="M21" s="363"/>
      <c r="N21" s="363"/>
      <c r="O21" s="363"/>
      <c r="P21" s="401"/>
      <c r="Q21" s="207"/>
      <c r="R21" s="36"/>
      <c r="S21" s="207" t="s">
        <v>15</v>
      </c>
      <c r="T21" s="207"/>
      <c r="U21" s="36"/>
      <c r="V21" s="207" t="s">
        <v>27</v>
      </c>
      <c r="W21" s="207"/>
      <c r="X21" s="36"/>
      <c r="Y21" s="222" t="s">
        <v>46</v>
      </c>
      <c r="Z21" s="207"/>
      <c r="AA21" s="207"/>
    </row>
    <row r="22" spans="3:27" ht="15" customHeight="1" x14ac:dyDescent="0.25">
      <c r="C22" s="409"/>
      <c r="D22" s="363"/>
      <c r="E22" s="363"/>
      <c r="F22" s="363"/>
      <c r="G22" s="363"/>
      <c r="H22" s="363"/>
      <c r="I22" s="363"/>
      <c r="J22" s="363"/>
      <c r="K22" s="363"/>
      <c r="L22" s="363"/>
      <c r="M22" s="363"/>
      <c r="N22" s="363"/>
      <c r="O22" s="363"/>
      <c r="P22" s="401"/>
      <c r="Q22" s="207"/>
      <c r="R22" s="207"/>
      <c r="S22" s="207"/>
      <c r="T22" s="207"/>
      <c r="U22" s="207"/>
      <c r="V22" s="207"/>
      <c r="W22" s="207"/>
      <c r="X22" s="207"/>
      <c r="Y22" s="207"/>
      <c r="Z22" s="207"/>
      <c r="AA22" s="207"/>
    </row>
    <row r="23" spans="3:27" ht="15" customHeight="1" x14ac:dyDescent="0.25">
      <c r="C23" s="410"/>
      <c r="D23" s="411"/>
      <c r="E23" s="411"/>
      <c r="F23" s="411"/>
      <c r="G23" s="411"/>
      <c r="H23" s="411"/>
      <c r="I23" s="411"/>
      <c r="J23" s="411"/>
      <c r="K23" s="411"/>
      <c r="L23" s="411"/>
      <c r="M23" s="411"/>
      <c r="N23" s="411"/>
      <c r="O23" s="411"/>
      <c r="P23" s="412"/>
      <c r="Q23" s="207"/>
      <c r="R23" s="220" t="s">
        <v>131</v>
      </c>
      <c r="S23" s="207"/>
      <c r="T23" s="207"/>
      <c r="U23" s="207"/>
      <c r="V23" s="207"/>
      <c r="W23" s="399" t="s">
        <v>21</v>
      </c>
      <c r="X23" s="393"/>
      <c r="Y23" s="393"/>
      <c r="Z23" s="393"/>
      <c r="AA23" s="381"/>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39.75" customHeight="1" x14ac:dyDescent="0.25">
      <c r="C26" s="885" t="s">
        <v>609</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81"/>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399" t="s">
        <v>610</v>
      </c>
      <c r="D29" s="393"/>
      <c r="E29" s="393"/>
      <c r="F29" s="393"/>
      <c r="G29" s="393"/>
      <c r="H29" s="393"/>
      <c r="I29" s="393"/>
      <c r="J29" s="393"/>
      <c r="K29" s="381"/>
      <c r="L29" s="217"/>
      <c r="M29" s="399"/>
      <c r="N29" s="393"/>
      <c r="O29" s="393"/>
      <c r="P29" s="393"/>
      <c r="Q29" s="393"/>
      <c r="R29" s="393"/>
      <c r="S29" s="393"/>
      <c r="T29" s="393"/>
      <c r="U29" s="393"/>
      <c r="V29" s="393"/>
      <c r="W29" s="393"/>
      <c r="X29" s="393"/>
      <c r="Y29" s="393"/>
      <c r="Z29" s="393"/>
      <c r="AA29" s="381"/>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398" t="s">
        <v>611</v>
      </c>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81"/>
    </row>
    <row r="34" spans="3:27" ht="15.75" customHeight="1" x14ac:dyDescent="0.25">
      <c r="C34" s="397" t="s">
        <v>139</v>
      </c>
      <c r="D34" s="389"/>
      <c r="E34" s="220"/>
      <c r="F34" s="391" t="s">
        <v>22</v>
      </c>
      <c r="G34" s="381"/>
      <c r="H34" s="220"/>
      <c r="I34" s="207"/>
      <c r="J34" s="227" t="s">
        <v>140</v>
      </c>
      <c r="K34" s="391">
        <v>1.2</v>
      </c>
      <c r="L34" s="393"/>
      <c r="M34" s="393"/>
      <c r="N34" s="381"/>
      <c r="O34" s="220"/>
      <c r="P34" s="220"/>
      <c r="Q34" s="211" t="s">
        <v>141</v>
      </c>
      <c r="R34" s="207"/>
      <c r="S34" s="220"/>
      <c r="T34" s="220"/>
      <c r="U34" s="220"/>
      <c r="V34" s="220"/>
      <c r="W34" s="391" t="s">
        <v>20</v>
      </c>
      <c r="X34" s="393"/>
      <c r="Y34" s="393"/>
      <c r="Z34" s="393"/>
      <c r="AA34" s="38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8" t="s">
        <v>612</v>
      </c>
      <c r="G36" s="393"/>
      <c r="H36" s="393"/>
      <c r="I36" s="393"/>
      <c r="J36" s="393"/>
      <c r="K36" s="393"/>
      <c r="L36" s="393"/>
      <c r="M36" s="381"/>
      <c r="N36" s="207"/>
      <c r="O36" s="227" t="s">
        <v>144</v>
      </c>
      <c r="P36" s="399">
        <v>0</v>
      </c>
      <c r="Q36" s="393"/>
      <c r="R36" s="393"/>
      <c r="S36" s="393"/>
      <c r="T36" s="393"/>
      <c r="U36" s="393"/>
      <c r="V36" s="393"/>
      <c r="W36" s="393"/>
      <c r="X36" s="393"/>
      <c r="Y36" s="393"/>
      <c r="Z36" s="393"/>
      <c r="AA36" s="38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2" t="s">
        <v>146</v>
      </c>
      <c r="G38" s="381"/>
      <c r="H38" s="207"/>
      <c r="I38" s="207"/>
      <c r="J38" s="220" t="s">
        <v>147</v>
      </c>
      <c r="K38" s="207"/>
      <c r="L38" s="392" t="s">
        <v>148</v>
      </c>
      <c r="M38" s="393"/>
      <c r="N38" s="381"/>
      <c r="O38" s="220"/>
      <c r="P38" s="220"/>
      <c r="Q38" s="207"/>
      <c r="R38" s="220" t="s">
        <v>149</v>
      </c>
      <c r="S38" s="220"/>
      <c r="T38" s="220"/>
      <c r="U38" s="220"/>
      <c r="V38" s="220"/>
      <c r="W38" s="400"/>
      <c r="X38" s="393"/>
      <c r="Y38" s="393"/>
      <c r="Z38" s="393"/>
      <c r="AA38" s="38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4">
        <v>2024</v>
      </c>
      <c r="E40" s="395"/>
      <c r="F40" s="396"/>
      <c r="G40" s="34"/>
      <c r="H40" s="211"/>
      <c r="I40" s="211"/>
      <c r="J40" s="211"/>
      <c r="K40" s="211"/>
      <c r="L40" s="211"/>
      <c r="M40" s="211"/>
      <c r="N40" s="211"/>
      <c r="O40" s="211"/>
      <c r="P40" s="211"/>
      <c r="Q40" s="388"/>
      <c r="R40" s="389"/>
      <c r="S40" s="389"/>
      <c r="T40" s="389"/>
      <c r="U40" s="389"/>
      <c r="V40" s="211"/>
      <c r="W40" s="211"/>
      <c r="X40" s="390"/>
      <c r="Y40" s="389"/>
      <c r="Z40" s="389"/>
      <c r="AA40" s="38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9">
        <v>1</v>
      </c>
      <c r="E42" s="393"/>
      <c r="F42" s="381"/>
      <c r="G42" s="207"/>
      <c r="H42" s="211"/>
      <c r="I42" s="211"/>
      <c r="J42" s="211"/>
      <c r="K42" s="211"/>
      <c r="L42" s="211"/>
      <c r="M42" s="211"/>
      <c r="N42" s="211"/>
      <c r="O42" s="211"/>
      <c r="P42" s="211"/>
      <c r="Q42" s="388"/>
      <c r="R42" s="389"/>
      <c r="S42" s="389"/>
      <c r="T42" s="389"/>
      <c r="U42" s="389"/>
      <c r="V42" s="211"/>
      <c r="W42" s="211"/>
      <c r="X42" s="390"/>
      <c r="Y42" s="389"/>
      <c r="Z42" s="389"/>
      <c r="AA42" s="38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1" t="s">
        <v>151</v>
      </c>
      <c r="E44" s="393"/>
      <c r="F44" s="393"/>
      <c r="G44" s="393"/>
      <c r="H44" s="393"/>
      <c r="I44" s="393"/>
      <c r="J44" s="393"/>
      <c r="K44" s="393"/>
      <c r="L44" s="393"/>
      <c r="M44" s="393"/>
      <c r="N44" s="393"/>
      <c r="O44" s="393"/>
      <c r="P44" s="393"/>
      <c r="Q44" s="393"/>
      <c r="R44" s="393"/>
      <c r="S44" s="393"/>
      <c r="T44" s="393"/>
      <c r="U44" s="393"/>
      <c r="V44" s="393"/>
      <c r="W44" s="393"/>
      <c r="X44" s="393"/>
      <c r="Y44" s="381"/>
      <c r="Z44" s="221"/>
      <c r="AA44" s="221"/>
    </row>
    <row r="45" spans="3:27" ht="15.75" customHeight="1" x14ac:dyDescent="0.25">
      <c r="C45" s="207"/>
      <c r="D45" s="430" t="s">
        <v>152</v>
      </c>
      <c r="E45" s="393"/>
      <c r="F45" s="393"/>
      <c r="G45" s="393"/>
      <c r="H45" s="381"/>
      <c r="I45" s="426" t="s">
        <v>153</v>
      </c>
      <c r="J45" s="393"/>
      <c r="K45" s="393"/>
      <c r="L45" s="393"/>
      <c r="M45" s="393"/>
      <c r="N45" s="393"/>
      <c r="O45" s="393"/>
      <c r="P45" s="381"/>
      <c r="Q45" s="427" t="s">
        <v>154</v>
      </c>
      <c r="R45" s="393"/>
      <c r="S45" s="393"/>
      <c r="T45" s="393"/>
      <c r="U45" s="393"/>
      <c r="V45" s="393"/>
      <c r="W45" s="393"/>
      <c r="X45" s="393"/>
      <c r="Y45" s="381"/>
      <c r="Z45" s="221"/>
      <c r="AA45" s="221"/>
    </row>
    <row r="46" spans="3:27" ht="15.75" customHeight="1" x14ac:dyDescent="0.25">
      <c r="C46" s="38"/>
      <c r="D46" s="431" t="s">
        <v>155</v>
      </c>
      <c r="E46" s="393"/>
      <c r="F46" s="393"/>
      <c r="G46" s="393"/>
      <c r="H46" s="381"/>
      <c r="I46" s="428" t="s">
        <v>156</v>
      </c>
      <c r="J46" s="393"/>
      <c r="K46" s="393"/>
      <c r="L46" s="393"/>
      <c r="M46" s="393"/>
      <c r="N46" s="393"/>
      <c r="O46" s="393"/>
      <c r="P46" s="381"/>
      <c r="Q46" s="429" t="s">
        <v>157</v>
      </c>
      <c r="R46" s="393"/>
      <c r="S46" s="393"/>
      <c r="T46" s="393"/>
      <c r="U46" s="393"/>
      <c r="V46" s="393"/>
      <c r="W46" s="393"/>
      <c r="X46" s="393"/>
      <c r="Y46" s="38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9" t="s">
        <v>158</v>
      </c>
      <c r="D48" s="393"/>
      <c r="E48" s="393"/>
      <c r="F48" s="381"/>
      <c r="G48" s="424" t="s">
        <v>159</v>
      </c>
      <c r="H48" s="425" t="s">
        <v>160</v>
      </c>
      <c r="I48" s="407"/>
      <c r="J48" s="407"/>
      <c r="K48" s="407"/>
      <c r="L48" s="407"/>
      <c r="M48" s="407"/>
      <c r="N48" s="407"/>
      <c r="O48" s="407"/>
      <c r="P48" s="407"/>
      <c r="Q48" s="407"/>
      <c r="R48" s="407"/>
      <c r="S48" s="407"/>
      <c r="T48" s="407"/>
      <c r="U48" s="407"/>
      <c r="V48" s="407"/>
      <c r="W48" s="407"/>
      <c r="X48" s="407"/>
      <c r="Y48" s="407"/>
      <c r="Z48" s="407"/>
      <c r="AA48" s="408"/>
    </row>
    <row r="49" spans="2:28" ht="15.75" customHeight="1" x14ac:dyDescent="0.25">
      <c r="B49" s="39"/>
      <c r="C49" s="40" t="s">
        <v>161</v>
      </c>
      <c r="D49" s="41">
        <v>1.2</v>
      </c>
      <c r="E49" s="419" t="s">
        <v>162</v>
      </c>
      <c r="F49" s="381"/>
      <c r="G49" s="365"/>
      <c r="H49" s="410"/>
      <c r="I49" s="411"/>
      <c r="J49" s="411"/>
      <c r="K49" s="411"/>
      <c r="L49" s="411"/>
      <c r="M49" s="411"/>
      <c r="N49" s="411"/>
      <c r="O49" s="411"/>
      <c r="P49" s="411"/>
      <c r="Q49" s="411"/>
      <c r="R49" s="411"/>
      <c r="S49" s="411"/>
      <c r="T49" s="411"/>
      <c r="U49" s="411"/>
      <c r="V49" s="411"/>
      <c r="W49" s="411"/>
      <c r="X49" s="411"/>
      <c r="Y49" s="411"/>
      <c r="Z49" s="411"/>
      <c r="AA49" s="412"/>
      <c r="AB49" s="229"/>
    </row>
    <row r="50" spans="2:28" ht="15.75" customHeight="1" x14ac:dyDescent="0.25">
      <c r="B50" s="39"/>
      <c r="C50" s="42">
        <v>2024</v>
      </c>
      <c r="D50" s="43">
        <v>45474</v>
      </c>
      <c r="E50" s="418">
        <v>45656</v>
      </c>
      <c r="F50" s="381"/>
      <c r="G50" s="44">
        <v>1.2</v>
      </c>
      <c r="H50" s="423" t="s">
        <v>613</v>
      </c>
      <c r="I50" s="393"/>
      <c r="J50" s="393"/>
      <c r="K50" s="393"/>
      <c r="L50" s="393"/>
      <c r="M50" s="393"/>
      <c r="N50" s="393"/>
      <c r="O50" s="393"/>
      <c r="P50" s="393"/>
      <c r="Q50" s="393"/>
      <c r="R50" s="393"/>
      <c r="S50" s="393"/>
      <c r="T50" s="393"/>
      <c r="U50" s="393"/>
      <c r="V50" s="393"/>
      <c r="W50" s="393"/>
      <c r="X50" s="393"/>
      <c r="Y50" s="393"/>
      <c r="Z50" s="393"/>
      <c r="AA50" s="381"/>
      <c r="AB50" s="229"/>
    </row>
    <row r="51" spans="2:28" ht="15.75" customHeight="1" x14ac:dyDescent="0.25">
      <c r="B51" s="39"/>
      <c r="C51" s="42">
        <v>2025</v>
      </c>
      <c r="D51" s="43">
        <v>45658</v>
      </c>
      <c r="E51" s="418">
        <v>46021</v>
      </c>
      <c r="F51" s="381"/>
      <c r="G51" s="44">
        <v>1.7</v>
      </c>
      <c r="H51" s="423" t="s">
        <v>613</v>
      </c>
      <c r="I51" s="393"/>
      <c r="J51" s="393"/>
      <c r="K51" s="393"/>
      <c r="L51" s="393"/>
      <c r="M51" s="393"/>
      <c r="N51" s="393"/>
      <c r="O51" s="393"/>
      <c r="P51" s="393"/>
      <c r="Q51" s="393"/>
      <c r="R51" s="393"/>
      <c r="S51" s="393"/>
      <c r="T51" s="393"/>
      <c r="U51" s="393"/>
      <c r="V51" s="393"/>
      <c r="W51" s="393"/>
      <c r="X51" s="393"/>
      <c r="Y51" s="393"/>
      <c r="Z51" s="393"/>
      <c r="AA51" s="381"/>
      <c r="AB51" s="229"/>
    </row>
    <row r="52" spans="2:28" ht="15.75" customHeight="1" x14ac:dyDescent="0.25">
      <c r="B52" s="39"/>
      <c r="C52" s="42">
        <v>2026</v>
      </c>
      <c r="D52" s="43">
        <v>46023</v>
      </c>
      <c r="E52" s="418">
        <v>46386</v>
      </c>
      <c r="F52" s="381"/>
      <c r="G52" s="44">
        <v>1.1000000000000001</v>
      </c>
      <c r="H52" s="423" t="s">
        <v>613</v>
      </c>
      <c r="I52" s="393"/>
      <c r="J52" s="393"/>
      <c r="K52" s="393"/>
      <c r="L52" s="393"/>
      <c r="M52" s="393"/>
      <c r="N52" s="393"/>
      <c r="O52" s="393"/>
      <c r="P52" s="393"/>
      <c r="Q52" s="393"/>
      <c r="R52" s="393"/>
      <c r="S52" s="393"/>
      <c r="T52" s="393"/>
      <c r="U52" s="393"/>
      <c r="V52" s="393"/>
      <c r="W52" s="393"/>
      <c r="X52" s="393"/>
      <c r="Y52" s="393"/>
      <c r="Z52" s="393"/>
      <c r="AA52" s="381"/>
      <c r="AB52" s="229"/>
    </row>
    <row r="53" spans="2:28" ht="15.75" customHeight="1" x14ac:dyDescent="0.25">
      <c r="B53" s="39"/>
      <c r="C53" s="42">
        <v>2027</v>
      </c>
      <c r="D53" s="43">
        <v>46388</v>
      </c>
      <c r="E53" s="418">
        <v>46751</v>
      </c>
      <c r="F53" s="381"/>
      <c r="G53" s="44">
        <v>1</v>
      </c>
      <c r="H53" s="423" t="s">
        <v>613</v>
      </c>
      <c r="I53" s="393"/>
      <c r="J53" s="393"/>
      <c r="K53" s="393"/>
      <c r="L53" s="393"/>
      <c r="M53" s="393"/>
      <c r="N53" s="393"/>
      <c r="O53" s="393"/>
      <c r="P53" s="393"/>
      <c r="Q53" s="393"/>
      <c r="R53" s="393"/>
      <c r="S53" s="393"/>
      <c r="T53" s="393"/>
      <c r="U53" s="393"/>
      <c r="V53" s="393"/>
      <c r="W53" s="393"/>
      <c r="X53" s="393"/>
      <c r="Y53" s="393"/>
      <c r="Z53" s="393"/>
      <c r="AA53" s="381"/>
      <c r="AB53" s="229"/>
    </row>
    <row r="54" spans="2:28" ht="15.75" customHeight="1" x14ac:dyDescent="0.25">
      <c r="B54" s="39"/>
      <c r="C54" s="42"/>
      <c r="D54" s="42"/>
      <c r="E54" s="419"/>
      <c r="F54" s="381"/>
      <c r="G54" s="41"/>
      <c r="H54" s="419"/>
      <c r="I54" s="393"/>
      <c r="J54" s="393"/>
      <c r="K54" s="393"/>
      <c r="L54" s="393"/>
      <c r="M54" s="393"/>
      <c r="N54" s="393"/>
      <c r="O54" s="393"/>
      <c r="P54" s="393"/>
      <c r="Q54" s="393"/>
      <c r="R54" s="393"/>
      <c r="S54" s="393"/>
      <c r="T54" s="393"/>
      <c r="U54" s="393"/>
      <c r="V54" s="393"/>
      <c r="W54" s="393"/>
      <c r="X54" s="393"/>
      <c r="Y54" s="393"/>
      <c r="Z54" s="393"/>
      <c r="AA54" s="38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7" t="s">
        <v>163</v>
      </c>
      <c r="D56" s="389"/>
      <c r="E56" s="220"/>
      <c r="F56" s="211" t="s">
        <v>164</v>
      </c>
      <c r="G56" s="45"/>
      <c r="H56" s="222"/>
      <c r="I56" s="211" t="s">
        <v>165</v>
      </c>
      <c r="J56" s="207"/>
      <c r="K56" s="392"/>
      <c r="L56" s="38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7" t="s">
        <v>166</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8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9" t="s">
        <v>161</v>
      </c>
      <c r="C60" s="381"/>
      <c r="D60" s="41"/>
      <c r="E60" s="419" t="s">
        <v>167</v>
      </c>
      <c r="F60" s="381"/>
      <c r="G60" s="41"/>
      <c r="H60" s="391" t="s">
        <v>168</v>
      </c>
      <c r="I60" s="381"/>
      <c r="J60" s="419"/>
      <c r="K60" s="381"/>
      <c r="L60" s="422"/>
      <c r="M60" s="389"/>
      <c r="N60" s="41" t="s">
        <v>169</v>
      </c>
      <c r="O60" s="419"/>
      <c r="P60" s="393"/>
      <c r="Q60" s="381"/>
      <c r="R60" s="419" t="s">
        <v>170</v>
      </c>
      <c r="S60" s="393"/>
      <c r="T60" s="381"/>
      <c r="U60" s="419"/>
      <c r="V60" s="393"/>
      <c r="W60" s="381"/>
      <c r="X60" s="419" t="s">
        <v>171</v>
      </c>
      <c r="Y60" s="381"/>
      <c r="Z60" s="419"/>
      <c r="AA60" s="393"/>
      <c r="AB60" s="38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7" t="s">
        <v>172</v>
      </c>
      <c r="C62" s="381"/>
      <c r="D62" s="420"/>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7" t="s">
        <v>173</v>
      </c>
      <c r="C64" s="381"/>
      <c r="D64" s="42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2"/>
    </row>
    <row r="66" spans="2:28" ht="15.75" customHeight="1" x14ac:dyDescent="0.25">
      <c r="B66" s="417" t="s">
        <v>174</v>
      </c>
      <c r="C66" s="381"/>
      <c r="D66" s="42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7" t="s">
        <v>175</v>
      </c>
      <c r="C68" s="381"/>
      <c r="D68" s="42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7" t="s">
        <v>176</v>
      </c>
      <c r="C70" s="381"/>
      <c r="D70" s="42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7" t="s">
        <v>177</v>
      </c>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81"/>
    </row>
    <row r="73" spans="2:28" ht="15.75" customHeight="1" x14ac:dyDescent="0.25">
      <c r="B73" s="391" t="s">
        <v>122</v>
      </c>
      <c r="C73" s="381"/>
      <c r="D73" s="50" t="s">
        <v>178</v>
      </c>
      <c r="E73" s="391" t="s">
        <v>179</v>
      </c>
      <c r="F73" s="381"/>
      <c r="G73" s="391" t="s">
        <v>177</v>
      </c>
      <c r="H73" s="393"/>
      <c r="I73" s="393"/>
      <c r="J73" s="393"/>
      <c r="K73" s="393"/>
      <c r="L73" s="393"/>
      <c r="M73" s="393"/>
      <c r="N73" s="393"/>
      <c r="O73" s="381"/>
      <c r="P73" s="391" t="s">
        <v>180</v>
      </c>
      <c r="Q73" s="393"/>
      <c r="R73" s="393"/>
      <c r="S73" s="393"/>
      <c r="T73" s="393"/>
      <c r="U73" s="393"/>
      <c r="V73" s="393"/>
      <c r="W73" s="393"/>
      <c r="X73" s="393"/>
      <c r="Y73" s="393"/>
      <c r="Z73" s="393"/>
      <c r="AA73" s="393"/>
      <c r="AB73" s="381"/>
    </row>
    <row r="74" spans="2:28" ht="15.75" customHeight="1" x14ac:dyDescent="0.25">
      <c r="B74" s="391"/>
      <c r="C74" s="381"/>
      <c r="D74" s="36"/>
      <c r="E74" s="391"/>
      <c r="F74" s="381"/>
      <c r="G74" s="416"/>
      <c r="H74" s="393"/>
      <c r="I74" s="393"/>
      <c r="J74" s="393"/>
      <c r="K74" s="393"/>
      <c r="L74" s="393"/>
      <c r="M74" s="393"/>
      <c r="N74" s="393"/>
      <c r="O74" s="381"/>
      <c r="P74" s="416"/>
      <c r="Q74" s="393"/>
      <c r="R74" s="393"/>
      <c r="S74" s="393"/>
      <c r="T74" s="393"/>
      <c r="U74" s="393"/>
      <c r="V74" s="393"/>
      <c r="W74" s="393"/>
      <c r="X74" s="393"/>
      <c r="Y74" s="393"/>
      <c r="Z74" s="393"/>
      <c r="AA74" s="393"/>
      <c r="AB74" s="381"/>
    </row>
    <row r="75" spans="2:28" ht="15.75" customHeight="1" x14ac:dyDescent="0.25">
      <c r="B75" s="391"/>
      <c r="C75" s="381"/>
      <c r="D75" s="36"/>
      <c r="E75" s="391"/>
      <c r="F75" s="381"/>
      <c r="G75" s="416"/>
      <c r="H75" s="393"/>
      <c r="I75" s="393"/>
      <c r="J75" s="393"/>
      <c r="K75" s="393"/>
      <c r="L75" s="393"/>
      <c r="M75" s="393"/>
      <c r="N75" s="393"/>
      <c r="O75" s="381"/>
      <c r="P75" s="416"/>
      <c r="Q75" s="393"/>
      <c r="R75" s="393"/>
      <c r="S75" s="393"/>
      <c r="T75" s="393"/>
      <c r="U75" s="393"/>
      <c r="V75" s="393"/>
      <c r="W75" s="393"/>
      <c r="X75" s="393"/>
      <c r="Y75" s="393"/>
      <c r="Z75" s="393"/>
      <c r="AA75" s="393"/>
      <c r="AB75" s="381"/>
    </row>
    <row r="76" spans="2:28" ht="26.25" customHeight="1" x14ac:dyDescent="0.25">
      <c r="B76" s="415" t="s">
        <v>181</v>
      </c>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81"/>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c r="AC2" s="207"/>
      <c r="AD2" s="207"/>
      <c r="AE2" s="207"/>
      <c r="AF2" s="207"/>
      <c r="AG2" s="207"/>
    </row>
    <row r="3" spans="2:33"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c r="AC3" s="207"/>
      <c r="AD3" s="207"/>
      <c r="AE3" s="207"/>
      <c r="AF3" s="207"/>
      <c r="AG3" s="207"/>
    </row>
    <row r="4" spans="2:33"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c r="AC4" s="207"/>
      <c r="AD4" s="207"/>
      <c r="AE4" s="207"/>
      <c r="AF4" s="207"/>
      <c r="AG4" s="207"/>
    </row>
    <row r="5" spans="2:33"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c r="AC5" s="207"/>
      <c r="AD5" s="207"/>
      <c r="AE5" s="207"/>
      <c r="AF5" s="207"/>
      <c r="AG5" s="207"/>
    </row>
    <row r="6" spans="2:33"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c r="AC6" s="207"/>
      <c r="AD6" s="207"/>
      <c r="AE6" s="207"/>
      <c r="AF6" s="207"/>
      <c r="AG6" s="207"/>
    </row>
    <row r="7" spans="2:33"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887" t="s">
        <v>614</v>
      </c>
      <c r="AG8" s="389"/>
    </row>
    <row r="9" spans="2:33"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390" t="s">
        <v>123</v>
      </c>
      <c r="D10" s="389"/>
      <c r="E10" s="391" t="s">
        <v>114</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c r="AC10" s="207"/>
      <c r="AD10" s="207"/>
      <c r="AE10" s="207"/>
      <c r="AF10" s="207"/>
      <c r="AG10" s="207"/>
    </row>
    <row r="11" spans="2:33"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c r="AC11" s="207"/>
      <c r="AD11" s="207"/>
      <c r="AE11" s="207"/>
      <c r="AF11" s="50" t="s">
        <v>615</v>
      </c>
      <c r="AG11" s="50" t="s">
        <v>616</v>
      </c>
    </row>
    <row r="12" spans="2:33" ht="29.25" customHeight="1" x14ac:dyDescent="0.25">
      <c r="B12" s="30"/>
      <c r="C12" s="404" t="s">
        <v>125</v>
      </c>
      <c r="D12" s="405"/>
      <c r="E12" s="402" t="s">
        <v>617</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c r="AC12" s="207"/>
      <c r="AD12" s="207"/>
      <c r="AE12" s="207"/>
      <c r="AF12" s="36" t="s">
        <v>618</v>
      </c>
      <c r="AG12" s="36">
        <v>28</v>
      </c>
    </row>
    <row r="13" spans="2:33"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619</v>
      </c>
      <c r="AG13" s="36">
        <v>100</v>
      </c>
    </row>
    <row r="14" spans="2:33" ht="15" customHeight="1" x14ac:dyDescent="0.25">
      <c r="B14" s="30"/>
      <c r="C14" s="390" t="s">
        <v>127</v>
      </c>
      <c r="D14" s="389"/>
      <c r="E14" s="218"/>
      <c r="F14" s="388"/>
      <c r="G14" s="389"/>
      <c r="H14" s="389"/>
      <c r="I14" s="389"/>
      <c r="J14" s="389"/>
      <c r="K14" s="389"/>
      <c r="L14" s="389"/>
      <c r="M14" s="389"/>
      <c r="N14" s="389"/>
      <c r="O14" s="389"/>
      <c r="P14" s="389"/>
      <c r="Q14" s="389"/>
      <c r="R14" s="389"/>
      <c r="S14" s="389"/>
      <c r="T14" s="389"/>
      <c r="U14" s="389"/>
      <c r="V14" s="389"/>
      <c r="W14" s="389"/>
      <c r="X14" s="389"/>
      <c r="Y14" s="389"/>
      <c r="Z14" s="389"/>
      <c r="AA14" s="389"/>
      <c r="AB14" s="401"/>
      <c r="AC14" s="207"/>
      <c r="AD14" s="207"/>
      <c r="AE14" s="207"/>
      <c r="AF14" s="36" t="s">
        <v>620</v>
      </c>
      <c r="AG14" s="36">
        <v>34</v>
      </c>
    </row>
    <row r="15" spans="2:33" ht="29.25" customHeight="1" x14ac:dyDescent="0.25">
      <c r="B15" s="30"/>
      <c r="C15" s="391" t="s">
        <v>621</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81"/>
      <c r="AB15" s="219"/>
      <c r="AC15" s="207"/>
      <c r="AD15" s="207"/>
      <c r="AE15" s="207"/>
      <c r="AF15" s="36" t="s">
        <v>622</v>
      </c>
      <c r="AG15" s="36">
        <v>100</v>
      </c>
    </row>
    <row r="16" spans="2:33"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36" t="s">
        <v>623</v>
      </c>
      <c r="AG16" s="36">
        <v>38</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36" t="s">
        <v>624</v>
      </c>
      <c r="AG17" s="36">
        <v>100</v>
      </c>
    </row>
    <row r="18" spans="3:33" ht="15" customHeight="1" x14ac:dyDescent="0.25">
      <c r="C18" s="406"/>
      <c r="D18" s="407"/>
      <c r="E18" s="407"/>
      <c r="F18" s="407"/>
      <c r="G18" s="407"/>
      <c r="H18" s="407"/>
      <c r="I18" s="407"/>
      <c r="J18" s="407"/>
      <c r="K18" s="407"/>
      <c r="L18" s="407"/>
      <c r="M18" s="407"/>
      <c r="N18" s="407"/>
      <c r="O18" s="407"/>
      <c r="P18" s="408"/>
      <c r="Q18" s="207"/>
      <c r="R18" s="392"/>
      <c r="S18" s="393"/>
      <c r="T18" s="393"/>
      <c r="U18" s="393"/>
      <c r="V18" s="393"/>
      <c r="W18" s="393"/>
      <c r="X18" s="393"/>
      <c r="Y18" s="393"/>
      <c r="Z18" s="393"/>
      <c r="AA18" s="381"/>
      <c r="AB18" s="215"/>
      <c r="AC18" s="207"/>
      <c r="AD18" s="207"/>
      <c r="AE18" s="207"/>
      <c r="AF18" s="36" t="s">
        <v>625</v>
      </c>
      <c r="AG18" s="36">
        <v>25</v>
      </c>
    </row>
    <row r="19" spans="3:33" ht="15" customHeight="1" x14ac:dyDescent="0.25">
      <c r="C19" s="409"/>
      <c r="D19" s="363"/>
      <c r="E19" s="363"/>
      <c r="F19" s="363"/>
      <c r="G19" s="363"/>
      <c r="H19" s="363"/>
      <c r="I19" s="363"/>
      <c r="J19" s="363"/>
      <c r="K19" s="363"/>
      <c r="L19" s="363"/>
      <c r="M19" s="363"/>
      <c r="N19" s="363"/>
      <c r="O19" s="363"/>
      <c r="P19" s="401"/>
      <c r="Q19" s="207"/>
      <c r="R19" s="207"/>
      <c r="S19" s="207"/>
      <c r="T19" s="207"/>
      <c r="U19" s="207"/>
      <c r="V19" s="207"/>
      <c r="W19" s="207"/>
      <c r="X19" s="207"/>
      <c r="Y19" s="207"/>
      <c r="Z19" s="207"/>
      <c r="AA19" s="207"/>
      <c r="AB19" s="215"/>
      <c r="AC19" s="207"/>
      <c r="AD19" s="207"/>
      <c r="AE19" s="207"/>
      <c r="AF19" s="207"/>
      <c r="AG19" s="207"/>
    </row>
    <row r="20" spans="3:33" ht="15" customHeight="1" x14ac:dyDescent="0.25">
      <c r="C20" s="409"/>
      <c r="D20" s="363"/>
      <c r="E20" s="363"/>
      <c r="F20" s="363"/>
      <c r="G20" s="363"/>
      <c r="H20" s="363"/>
      <c r="I20" s="363"/>
      <c r="J20" s="363"/>
      <c r="K20" s="363"/>
      <c r="L20" s="363"/>
      <c r="M20" s="363"/>
      <c r="N20" s="363"/>
      <c r="O20" s="363"/>
      <c r="P20" s="401"/>
      <c r="Q20" s="217"/>
      <c r="R20" s="220" t="s">
        <v>130</v>
      </c>
      <c r="S20" s="220"/>
      <c r="T20" s="220"/>
      <c r="U20" s="220"/>
      <c r="V20" s="220"/>
      <c r="W20" s="217"/>
      <c r="X20" s="217"/>
      <c r="Y20" s="217"/>
      <c r="Z20" s="207"/>
      <c r="AA20" s="217"/>
      <c r="AB20" s="215"/>
      <c r="AC20" s="207"/>
      <c r="AD20" s="207"/>
      <c r="AE20" s="207"/>
      <c r="AF20" s="207"/>
      <c r="AG20" s="207"/>
    </row>
    <row r="21" spans="3:33" ht="15" customHeight="1" x14ac:dyDescent="0.25">
      <c r="C21" s="409"/>
      <c r="D21" s="363"/>
      <c r="E21" s="363"/>
      <c r="F21" s="363"/>
      <c r="G21" s="363"/>
      <c r="H21" s="363"/>
      <c r="I21" s="363"/>
      <c r="J21" s="363"/>
      <c r="K21" s="363"/>
      <c r="L21" s="363"/>
      <c r="M21" s="363"/>
      <c r="N21" s="363"/>
      <c r="O21" s="363"/>
      <c r="P21" s="401"/>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09"/>
      <c r="D22" s="363"/>
      <c r="E22" s="363"/>
      <c r="F22" s="363"/>
      <c r="G22" s="363"/>
      <c r="H22" s="363"/>
      <c r="I22" s="363"/>
      <c r="J22" s="363"/>
      <c r="K22" s="363"/>
      <c r="L22" s="363"/>
      <c r="M22" s="363"/>
      <c r="N22" s="363"/>
      <c r="O22" s="363"/>
      <c r="P22" s="401"/>
      <c r="Q22" s="207"/>
      <c r="R22" s="207"/>
      <c r="S22" s="207"/>
      <c r="T22" s="207"/>
      <c r="U22" s="207"/>
      <c r="V22" s="207"/>
      <c r="W22" s="207"/>
      <c r="X22" s="207"/>
      <c r="Y22" s="207"/>
      <c r="Z22" s="207"/>
      <c r="AA22" s="207"/>
      <c r="AB22" s="215"/>
      <c r="AC22" s="207"/>
      <c r="AD22" s="207"/>
      <c r="AE22" s="207"/>
      <c r="AF22" s="207"/>
      <c r="AG22" s="207"/>
    </row>
    <row r="23" spans="3:33" ht="15" customHeight="1" x14ac:dyDescent="0.25">
      <c r="C23" s="410"/>
      <c r="D23" s="411"/>
      <c r="E23" s="411"/>
      <c r="F23" s="411"/>
      <c r="G23" s="411"/>
      <c r="H23" s="411"/>
      <c r="I23" s="411"/>
      <c r="J23" s="411"/>
      <c r="K23" s="411"/>
      <c r="L23" s="411"/>
      <c r="M23" s="411"/>
      <c r="N23" s="411"/>
      <c r="O23" s="411"/>
      <c r="P23" s="412"/>
      <c r="Q23" s="207"/>
      <c r="R23" s="220" t="s">
        <v>131</v>
      </c>
      <c r="S23" s="207"/>
      <c r="T23" s="207"/>
      <c r="U23" s="207"/>
      <c r="V23" s="207"/>
      <c r="W23" s="399" t="s">
        <v>33</v>
      </c>
      <c r="X23" s="393"/>
      <c r="Y23" s="393"/>
      <c r="Z23" s="393"/>
      <c r="AA23" s="381"/>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886" t="s">
        <v>609</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81"/>
      <c r="AB26" s="215"/>
      <c r="AC26" s="207"/>
      <c r="AD26" s="207"/>
      <c r="AE26" s="207"/>
      <c r="AF26" s="239">
        <f>+(((((AG12/100)*AG13)+((AG14/100)*AG15)+((AG16/100)*AG17))*AG18)/100)</f>
        <v>25</v>
      </c>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399" t="s">
        <v>610</v>
      </c>
      <c r="D29" s="393"/>
      <c r="E29" s="393"/>
      <c r="F29" s="393"/>
      <c r="G29" s="393"/>
      <c r="H29" s="393"/>
      <c r="I29" s="393"/>
      <c r="J29" s="393"/>
      <c r="K29" s="381"/>
      <c r="L29" s="217"/>
      <c r="M29" s="399"/>
      <c r="N29" s="393"/>
      <c r="O29" s="393"/>
      <c r="P29" s="393"/>
      <c r="Q29" s="393"/>
      <c r="R29" s="393"/>
      <c r="S29" s="393"/>
      <c r="T29" s="393"/>
      <c r="U29" s="393"/>
      <c r="V29" s="393"/>
      <c r="W29" s="393"/>
      <c r="X29" s="393"/>
      <c r="Y29" s="393"/>
      <c r="Z29" s="393"/>
      <c r="AA29" s="381"/>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398" t="s">
        <v>611</v>
      </c>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81"/>
      <c r="AB32" s="215"/>
      <c r="AC32" s="207"/>
      <c r="AD32" s="207"/>
      <c r="AE32" s="207"/>
      <c r="AF32" s="207"/>
      <c r="AG32" s="207"/>
    </row>
    <row r="34" spans="3:27" ht="15.75" customHeight="1" x14ac:dyDescent="0.25">
      <c r="C34" s="397" t="s">
        <v>139</v>
      </c>
      <c r="D34" s="389"/>
      <c r="E34" s="220"/>
      <c r="F34" s="391" t="s">
        <v>34</v>
      </c>
      <c r="G34" s="381"/>
      <c r="H34" s="220"/>
      <c r="I34" s="207"/>
      <c r="J34" s="227" t="s">
        <v>140</v>
      </c>
      <c r="K34" s="391">
        <v>25</v>
      </c>
      <c r="L34" s="393"/>
      <c r="M34" s="393"/>
      <c r="N34" s="381"/>
      <c r="O34" s="220"/>
      <c r="P34" s="220"/>
      <c r="Q34" s="211" t="s">
        <v>141</v>
      </c>
      <c r="R34" s="207"/>
      <c r="S34" s="220"/>
      <c r="T34" s="220"/>
      <c r="U34" s="220"/>
      <c r="V34" s="220"/>
      <c r="W34" s="391" t="s">
        <v>20</v>
      </c>
      <c r="X34" s="393"/>
      <c r="Y34" s="393"/>
      <c r="Z34" s="393"/>
      <c r="AA34" s="38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8" t="s">
        <v>626</v>
      </c>
      <c r="G36" s="393"/>
      <c r="H36" s="393"/>
      <c r="I36" s="393"/>
      <c r="J36" s="393"/>
      <c r="K36" s="393"/>
      <c r="L36" s="393"/>
      <c r="M36" s="381"/>
      <c r="N36" s="207"/>
      <c r="O36" s="227" t="s">
        <v>144</v>
      </c>
      <c r="P36" s="399">
        <v>0</v>
      </c>
      <c r="Q36" s="393"/>
      <c r="R36" s="393"/>
      <c r="S36" s="393"/>
      <c r="T36" s="393"/>
      <c r="U36" s="393"/>
      <c r="V36" s="393"/>
      <c r="W36" s="393"/>
      <c r="X36" s="393"/>
      <c r="Y36" s="393"/>
      <c r="Z36" s="393"/>
      <c r="AA36" s="38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2" t="s">
        <v>146</v>
      </c>
      <c r="G38" s="381"/>
      <c r="H38" s="207"/>
      <c r="I38" s="207"/>
      <c r="J38" s="220" t="s">
        <v>147</v>
      </c>
      <c r="K38" s="207"/>
      <c r="L38" s="392" t="s">
        <v>148</v>
      </c>
      <c r="M38" s="393"/>
      <c r="N38" s="381"/>
      <c r="O38" s="220"/>
      <c r="P38" s="220"/>
      <c r="Q38" s="207"/>
      <c r="R38" s="220" t="s">
        <v>149</v>
      </c>
      <c r="S38" s="220"/>
      <c r="T38" s="220"/>
      <c r="U38" s="220"/>
      <c r="V38" s="220"/>
      <c r="W38" s="400"/>
      <c r="X38" s="393"/>
      <c r="Y38" s="393"/>
      <c r="Z38" s="393"/>
      <c r="AA38" s="38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4">
        <v>2024</v>
      </c>
      <c r="E40" s="395"/>
      <c r="F40" s="396"/>
      <c r="G40" s="34"/>
      <c r="H40" s="211"/>
      <c r="I40" s="211"/>
      <c r="J40" s="211"/>
      <c r="K40" s="211"/>
      <c r="L40" s="211"/>
      <c r="M40" s="211"/>
      <c r="N40" s="211"/>
      <c r="O40" s="211"/>
      <c r="P40" s="211"/>
      <c r="Q40" s="388"/>
      <c r="R40" s="389"/>
      <c r="S40" s="389"/>
      <c r="T40" s="389"/>
      <c r="U40" s="389"/>
      <c r="V40" s="211"/>
      <c r="W40" s="211"/>
      <c r="X40" s="390"/>
      <c r="Y40" s="389"/>
      <c r="Z40" s="389"/>
      <c r="AA40" s="38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9">
        <v>25</v>
      </c>
      <c r="E42" s="393"/>
      <c r="F42" s="381"/>
      <c r="G42" s="207"/>
      <c r="H42" s="211"/>
      <c r="I42" s="211"/>
      <c r="J42" s="211"/>
      <c r="K42" s="211"/>
      <c r="L42" s="211"/>
      <c r="M42" s="211"/>
      <c r="N42" s="211"/>
      <c r="O42" s="211"/>
      <c r="P42" s="211"/>
      <c r="Q42" s="388"/>
      <c r="R42" s="389"/>
      <c r="S42" s="389"/>
      <c r="T42" s="389"/>
      <c r="U42" s="389"/>
      <c r="V42" s="211"/>
      <c r="W42" s="211"/>
      <c r="X42" s="390"/>
      <c r="Y42" s="389"/>
      <c r="Z42" s="389"/>
      <c r="AA42" s="38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1" t="s">
        <v>151</v>
      </c>
      <c r="E44" s="393"/>
      <c r="F44" s="393"/>
      <c r="G44" s="393"/>
      <c r="H44" s="393"/>
      <c r="I44" s="393"/>
      <c r="J44" s="393"/>
      <c r="K44" s="393"/>
      <c r="L44" s="393"/>
      <c r="M44" s="393"/>
      <c r="N44" s="393"/>
      <c r="O44" s="393"/>
      <c r="P44" s="393"/>
      <c r="Q44" s="393"/>
      <c r="R44" s="393"/>
      <c r="S44" s="393"/>
      <c r="T44" s="393"/>
      <c r="U44" s="393"/>
      <c r="V44" s="393"/>
      <c r="W44" s="393"/>
      <c r="X44" s="393"/>
      <c r="Y44" s="381"/>
      <c r="Z44" s="221"/>
      <c r="AA44" s="221"/>
    </row>
    <row r="45" spans="3:27" ht="15.75" customHeight="1" x14ac:dyDescent="0.25">
      <c r="C45" s="207"/>
      <c r="D45" s="430" t="s">
        <v>152</v>
      </c>
      <c r="E45" s="393"/>
      <c r="F45" s="393"/>
      <c r="G45" s="393"/>
      <c r="H45" s="381"/>
      <c r="I45" s="426" t="s">
        <v>153</v>
      </c>
      <c r="J45" s="393"/>
      <c r="K45" s="393"/>
      <c r="L45" s="393"/>
      <c r="M45" s="393"/>
      <c r="N45" s="393"/>
      <c r="O45" s="393"/>
      <c r="P45" s="381"/>
      <c r="Q45" s="427" t="s">
        <v>154</v>
      </c>
      <c r="R45" s="393"/>
      <c r="S45" s="393"/>
      <c r="T45" s="393"/>
      <c r="U45" s="393"/>
      <c r="V45" s="393"/>
      <c r="W45" s="393"/>
      <c r="X45" s="393"/>
      <c r="Y45" s="381"/>
      <c r="Z45" s="221"/>
      <c r="AA45" s="221"/>
    </row>
    <row r="46" spans="3:27" ht="15.75" customHeight="1" x14ac:dyDescent="0.25">
      <c r="C46" s="38"/>
      <c r="D46" s="431" t="s">
        <v>155</v>
      </c>
      <c r="E46" s="393"/>
      <c r="F46" s="393"/>
      <c r="G46" s="393"/>
      <c r="H46" s="381"/>
      <c r="I46" s="428" t="s">
        <v>156</v>
      </c>
      <c r="J46" s="393"/>
      <c r="K46" s="393"/>
      <c r="L46" s="393"/>
      <c r="M46" s="393"/>
      <c r="N46" s="393"/>
      <c r="O46" s="393"/>
      <c r="P46" s="381"/>
      <c r="Q46" s="429" t="s">
        <v>157</v>
      </c>
      <c r="R46" s="393"/>
      <c r="S46" s="393"/>
      <c r="T46" s="393"/>
      <c r="U46" s="393"/>
      <c r="V46" s="393"/>
      <c r="W46" s="393"/>
      <c r="X46" s="393"/>
      <c r="Y46" s="38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9" t="s">
        <v>158</v>
      </c>
      <c r="D48" s="393"/>
      <c r="E48" s="393"/>
      <c r="F48" s="381"/>
      <c r="G48" s="424" t="s">
        <v>159</v>
      </c>
      <c r="H48" s="425" t="s">
        <v>160</v>
      </c>
      <c r="I48" s="407"/>
      <c r="J48" s="407"/>
      <c r="K48" s="407"/>
      <c r="L48" s="407"/>
      <c r="M48" s="407"/>
      <c r="N48" s="407"/>
      <c r="O48" s="407"/>
      <c r="P48" s="407"/>
      <c r="Q48" s="407"/>
      <c r="R48" s="407"/>
      <c r="S48" s="407"/>
      <c r="T48" s="407"/>
      <c r="U48" s="407"/>
      <c r="V48" s="407"/>
      <c r="W48" s="407"/>
      <c r="X48" s="407"/>
      <c r="Y48" s="407"/>
      <c r="Z48" s="407"/>
      <c r="AA48" s="408"/>
    </row>
    <row r="49" spans="2:28" ht="15.75" customHeight="1" x14ac:dyDescent="0.25">
      <c r="B49" s="39"/>
      <c r="C49" s="40" t="s">
        <v>161</v>
      </c>
      <c r="D49" s="41">
        <v>1.2</v>
      </c>
      <c r="E49" s="419" t="s">
        <v>162</v>
      </c>
      <c r="F49" s="381"/>
      <c r="G49" s="365"/>
      <c r="H49" s="410"/>
      <c r="I49" s="411"/>
      <c r="J49" s="411"/>
      <c r="K49" s="411"/>
      <c r="L49" s="411"/>
      <c r="M49" s="411"/>
      <c r="N49" s="411"/>
      <c r="O49" s="411"/>
      <c r="P49" s="411"/>
      <c r="Q49" s="411"/>
      <c r="R49" s="411"/>
      <c r="S49" s="411"/>
      <c r="T49" s="411"/>
      <c r="U49" s="411"/>
      <c r="V49" s="411"/>
      <c r="W49" s="411"/>
      <c r="X49" s="411"/>
      <c r="Y49" s="411"/>
      <c r="Z49" s="411"/>
      <c r="AA49" s="412"/>
      <c r="AB49" s="229"/>
    </row>
    <row r="50" spans="2:28" ht="15.75" customHeight="1" x14ac:dyDescent="0.25">
      <c r="B50" s="39"/>
      <c r="C50" s="42">
        <v>2024</v>
      </c>
      <c r="D50" s="43">
        <v>45474</v>
      </c>
      <c r="E50" s="418">
        <v>45656</v>
      </c>
      <c r="F50" s="381"/>
      <c r="G50" s="44">
        <v>25</v>
      </c>
      <c r="H50" s="423" t="s">
        <v>627</v>
      </c>
      <c r="I50" s="393"/>
      <c r="J50" s="393"/>
      <c r="K50" s="393"/>
      <c r="L50" s="393"/>
      <c r="M50" s="393"/>
      <c r="N50" s="393"/>
      <c r="O50" s="393"/>
      <c r="P50" s="393"/>
      <c r="Q50" s="393"/>
      <c r="R50" s="393"/>
      <c r="S50" s="393"/>
      <c r="T50" s="393"/>
      <c r="U50" s="393"/>
      <c r="V50" s="393"/>
      <c r="W50" s="393"/>
      <c r="X50" s="393"/>
      <c r="Y50" s="393"/>
      <c r="Z50" s="393"/>
      <c r="AA50" s="381"/>
      <c r="AB50" s="229"/>
    </row>
    <row r="51" spans="2:28" ht="15.75" customHeight="1" x14ac:dyDescent="0.25">
      <c r="B51" s="39"/>
      <c r="C51" s="42">
        <v>2025</v>
      </c>
      <c r="D51" s="43">
        <v>45658</v>
      </c>
      <c r="E51" s="418">
        <v>46021</v>
      </c>
      <c r="F51" s="381"/>
      <c r="G51" s="44">
        <v>65</v>
      </c>
      <c r="H51" s="423" t="s">
        <v>627</v>
      </c>
      <c r="I51" s="393"/>
      <c r="J51" s="393"/>
      <c r="K51" s="393"/>
      <c r="L51" s="393"/>
      <c r="M51" s="393"/>
      <c r="N51" s="393"/>
      <c r="O51" s="393"/>
      <c r="P51" s="393"/>
      <c r="Q51" s="393"/>
      <c r="R51" s="393"/>
      <c r="S51" s="393"/>
      <c r="T51" s="393"/>
      <c r="U51" s="393"/>
      <c r="V51" s="393"/>
      <c r="W51" s="393"/>
      <c r="X51" s="393"/>
      <c r="Y51" s="393"/>
      <c r="Z51" s="393"/>
      <c r="AA51" s="381"/>
      <c r="AB51" s="229"/>
    </row>
    <row r="52" spans="2:28" ht="15.75" customHeight="1" x14ac:dyDescent="0.25">
      <c r="B52" s="39"/>
      <c r="C52" s="42">
        <v>2026</v>
      </c>
      <c r="D52" s="43">
        <v>46023</v>
      </c>
      <c r="E52" s="418">
        <v>46386</v>
      </c>
      <c r="F52" s="381"/>
      <c r="G52" s="44">
        <v>85</v>
      </c>
      <c r="H52" s="423" t="s">
        <v>627</v>
      </c>
      <c r="I52" s="393"/>
      <c r="J52" s="393"/>
      <c r="K52" s="393"/>
      <c r="L52" s="393"/>
      <c r="M52" s="393"/>
      <c r="N52" s="393"/>
      <c r="O52" s="393"/>
      <c r="P52" s="393"/>
      <c r="Q52" s="393"/>
      <c r="R52" s="393"/>
      <c r="S52" s="393"/>
      <c r="T52" s="393"/>
      <c r="U52" s="393"/>
      <c r="V52" s="393"/>
      <c r="W52" s="393"/>
      <c r="X52" s="393"/>
      <c r="Y52" s="393"/>
      <c r="Z52" s="393"/>
      <c r="AA52" s="381"/>
      <c r="AB52" s="229"/>
    </row>
    <row r="53" spans="2:28" ht="15.75" customHeight="1" x14ac:dyDescent="0.25">
      <c r="B53" s="39"/>
      <c r="C53" s="42">
        <v>2027</v>
      </c>
      <c r="D53" s="43">
        <v>46388</v>
      </c>
      <c r="E53" s="418">
        <v>46751</v>
      </c>
      <c r="F53" s="381"/>
      <c r="G53" s="44">
        <v>100</v>
      </c>
      <c r="H53" s="423" t="s">
        <v>627</v>
      </c>
      <c r="I53" s="393"/>
      <c r="J53" s="393"/>
      <c r="K53" s="393"/>
      <c r="L53" s="393"/>
      <c r="M53" s="393"/>
      <c r="N53" s="393"/>
      <c r="O53" s="393"/>
      <c r="P53" s="393"/>
      <c r="Q53" s="393"/>
      <c r="R53" s="393"/>
      <c r="S53" s="393"/>
      <c r="T53" s="393"/>
      <c r="U53" s="393"/>
      <c r="V53" s="393"/>
      <c r="W53" s="393"/>
      <c r="X53" s="393"/>
      <c r="Y53" s="393"/>
      <c r="Z53" s="393"/>
      <c r="AA53" s="381"/>
      <c r="AB53" s="229"/>
    </row>
    <row r="54" spans="2:28" ht="15.75" customHeight="1" x14ac:dyDescent="0.25">
      <c r="B54" s="39"/>
      <c r="C54" s="42"/>
      <c r="D54" s="42"/>
      <c r="E54" s="419"/>
      <c r="F54" s="381"/>
      <c r="G54" s="41"/>
      <c r="H54" s="419"/>
      <c r="I54" s="393"/>
      <c r="J54" s="393"/>
      <c r="K54" s="393"/>
      <c r="L54" s="393"/>
      <c r="M54" s="393"/>
      <c r="N54" s="393"/>
      <c r="O54" s="393"/>
      <c r="P54" s="393"/>
      <c r="Q54" s="393"/>
      <c r="R54" s="393"/>
      <c r="S54" s="393"/>
      <c r="T54" s="393"/>
      <c r="U54" s="393"/>
      <c r="V54" s="393"/>
      <c r="W54" s="393"/>
      <c r="X54" s="393"/>
      <c r="Y54" s="393"/>
      <c r="Z54" s="393"/>
      <c r="AA54" s="38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7" t="s">
        <v>163</v>
      </c>
      <c r="D56" s="389"/>
      <c r="E56" s="220"/>
      <c r="F56" s="211" t="s">
        <v>164</v>
      </c>
      <c r="G56" s="45"/>
      <c r="H56" s="222"/>
      <c r="I56" s="211" t="s">
        <v>165</v>
      </c>
      <c r="J56" s="207"/>
      <c r="K56" s="392"/>
      <c r="L56" s="38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7" t="s">
        <v>166</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8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9" t="s">
        <v>161</v>
      </c>
      <c r="C60" s="381"/>
      <c r="D60" s="41"/>
      <c r="E60" s="419" t="s">
        <v>167</v>
      </c>
      <c r="F60" s="381"/>
      <c r="G60" s="41"/>
      <c r="H60" s="391" t="s">
        <v>168</v>
      </c>
      <c r="I60" s="381"/>
      <c r="J60" s="419"/>
      <c r="K60" s="381"/>
      <c r="L60" s="422"/>
      <c r="M60" s="389"/>
      <c r="N60" s="41" t="s">
        <v>169</v>
      </c>
      <c r="O60" s="419"/>
      <c r="P60" s="393"/>
      <c r="Q60" s="381"/>
      <c r="R60" s="419" t="s">
        <v>170</v>
      </c>
      <c r="S60" s="393"/>
      <c r="T60" s="381"/>
      <c r="U60" s="419"/>
      <c r="V60" s="393"/>
      <c r="W60" s="381"/>
      <c r="X60" s="419" t="s">
        <v>171</v>
      </c>
      <c r="Y60" s="381"/>
      <c r="Z60" s="419"/>
      <c r="AA60" s="393"/>
      <c r="AB60" s="38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7" t="s">
        <v>172</v>
      </c>
      <c r="C62" s="381"/>
      <c r="D62" s="420"/>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7" t="s">
        <v>173</v>
      </c>
      <c r="C64" s="381"/>
      <c r="D64" s="42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2"/>
    </row>
    <row r="66" spans="2:28" ht="15.75" customHeight="1" x14ac:dyDescent="0.25">
      <c r="B66" s="417" t="s">
        <v>174</v>
      </c>
      <c r="C66" s="381"/>
      <c r="D66" s="42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7" t="s">
        <v>175</v>
      </c>
      <c r="C68" s="381"/>
      <c r="D68" s="42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7" t="s">
        <v>176</v>
      </c>
      <c r="C70" s="381"/>
      <c r="D70" s="42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7" t="s">
        <v>177</v>
      </c>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81"/>
    </row>
    <row r="73" spans="2:28" ht="15.75" customHeight="1" x14ac:dyDescent="0.25">
      <c r="B73" s="391" t="s">
        <v>122</v>
      </c>
      <c r="C73" s="381"/>
      <c r="D73" s="50" t="s">
        <v>178</v>
      </c>
      <c r="E73" s="391" t="s">
        <v>179</v>
      </c>
      <c r="F73" s="381"/>
      <c r="G73" s="391" t="s">
        <v>177</v>
      </c>
      <c r="H73" s="393"/>
      <c r="I73" s="393"/>
      <c r="J73" s="393"/>
      <c r="K73" s="393"/>
      <c r="L73" s="393"/>
      <c r="M73" s="393"/>
      <c r="N73" s="393"/>
      <c r="O73" s="381"/>
      <c r="P73" s="391" t="s">
        <v>180</v>
      </c>
      <c r="Q73" s="393"/>
      <c r="R73" s="393"/>
      <c r="S73" s="393"/>
      <c r="T73" s="393"/>
      <c r="U73" s="393"/>
      <c r="V73" s="393"/>
      <c r="W73" s="393"/>
      <c r="X73" s="393"/>
      <c r="Y73" s="393"/>
      <c r="Z73" s="393"/>
      <c r="AA73" s="393"/>
      <c r="AB73" s="381"/>
    </row>
    <row r="74" spans="2:28" ht="15.75" customHeight="1" x14ac:dyDescent="0.25">
      <c r="B74" s="391"/>
      <c r="C74" s="381"/>
      <c r="D74" s="36"/>
      <c r="E74" s="391"/>
      <c r="F74" s="381"/>
      <c r="G74" s="416"/>
      <c r="H74" s="393"/>
      <c r="I74" s="393"/>
      <c r="J74" s="393"/>
      <c r="K74" s="393"/>
      <c r="L74" s="393"/>
      <c r="M74" s="393"/>
      <c r="N74" s="393"/>
      <c r="O74" s="381"/>
      <c r="P74" s="416"/>
      <c r="Q74" s="393"/>
      <c r="R74" s="393"/>
      <c r="S74" s="393"/>
      <c r="T74" s="393"/>
      <c r="U74" s="393"/>
      <c r="V74" s="393"/>
      <c r="W74" s="393"/>
      <c r="X74" s="393"/>
      <c r="Y74" s="393"/>
      <c r="Z74" s="393"/>
      <c r="AA74" s="393"/>
      <c r="AB74" s="381"/>
    </row>
    <row r="75" spans="2:28" ht="15.75" customHeight="1" x14ac:dyDescent="0.25">
      <c r="B75" s="391"/>
      <c r="C75" s="381"/>
      <c r="D75" s="36"/>
      <c r="E75" s="391"/>
      <c r="F75" s="381"/>
      <c r="G75" s="416"/>
      <c r="H75" s="393"/>
      <c r="I75" s="393"/>
      <c r="J75" s="393"/>
      <c r="K75" s="393"/>
      <c r="L75" s="393"/>
      <c r="M75" s="393"/>
      <c r="N75" s="393"/>
      <c r="O75" s="381"/>
      <c r="P75" s="416"/>
      <c r="Q75" s="393"/>
      <c r="R75" s="393"/>
      <c r="S75" s="393"/>
      <c r="T75" s="393"/>
      <c r="U75" s="393"/>
      <c r="V75" s="393"/>
      <c r="W75" s="393"/>
      <c r="X75" s="393"/>
      <c r="Y75" s="393"/>
      <c r="Z75" s="393"/>
      <c r="AA75" s="393"/>
      <c r="AB75" s="381"/>
    </row>
    <row r="76" spans="2:28" ht="26.25" customHeight="1" x14ac:dyDescent="0.25">
      <c r="B76" s="415" t="s">
        <v>181</v>
      </c>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81"/>
    </row>
  </sheetData>
  <mergeCells count="95">
    <mergeCell ref="B2:D6"/>
    <mergeCell ref="F2:AB6"/>
    <mergeCell ref="C7:D7"/>
    <mergeCell ref="AF8:AG8"/>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377"/>
      <c r="B3" s="363"/>
      <c r="C3" s="363"/>
      <c r="D3" s="363"/>
      <c r="E3" s="363"/>
      <c r="F3" s="363"/>
      <c r="G3" s="363"/>
      <c r="H3" s="363"/>
      <c r="I3" s="363"/>
      <c r="J3" s="363"/>
      <c r="K3" s="363"/>
      <c r="L3" s="363"/>
      <c r="M3" s="363"/>
      <c r="N3" s="363"/>
      <c r="O3" s="363"/>
    </row>
    <row r="4" spans="1:15" ht="39.75" customHeight="1" x14ac:dyDescent="0.25">
      <c r="A4" s="378" t="s">
        <v>91</v>
      </c>
      <c r="B4" s="363"/>
      <c r="C4" s="363"/>
      <c r="D4" s="363"/>
      <c r="E4" s="363"/>
      <c r="F4" s="363"/>
      <c r="G4" s="363"/>
      <c r="H4" s="363"/>
      <c r="I4" s="363"/>
      <c r="J4" s="363"/>
      <c r="K4" s="363"/>
      <c r="L4" s="363"/>
      <c r="M4" s="363"/>
      <c r="N4" s="363"/>
      <c r="O4" s="363"/>
    </row>
    <row r="5" spans="1:15" ht="21" hidden="1" customHeight="1" x14ac:dyDescent="0.35">
      <c r="A5" s="377"/>
      <c r="B5" s="363"/>
      <c r="C5" s="363"/>
      <c r="D5" s="363"/>
      <c r="E5" s="363"/>
      <c r="F5" s="363"/>
      <c r="G5" s="363"/>
      <c r="H5" s="363"/>
      <c r="I5" s="363"/>
      <c r="J5" s="363"/>
      <c r="K5" s="363"/>
      <c r="L5" s="363"/>
      <c r="M5" s="363"/>
      <c r="N5" s="363"/>
      <c r="O5" s="363"/>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379" t="s">
        <v>92</v>
      </c>
      <c r="C7" s="363"/>
      <c r="D7" s="363"/>
      <c r="E7" s="1"/>
      <c r="F7" s="380">
        <v>2024</v>
      </c>
      <c r="G7" s="381"/>
      <c r="H7" s="52"/>
      <c r="I7" s="52"/>
      <c r="J7" s="2">
        <v>2025</v>
      </c>
      <c r="K7" s="2">
        <v>2026</v>
      </c>
      <c r="L7" s="2">
        <v>2027</v>
      </c>
      <c r="M7" s="2">
        <v>2028</v>
      </c>
      <c r="N7" s="2" t="s">
        <v>93</v>
      </c>
      <c r="O7" s="1"/>
    </row>
    <row r="8" spans="1:15" ht="15" hidden="1" customHeight="1" x14ac:dyDescent="0.25">
      <c r="A8" s="1"/>
      <c r="B8" s="363"/>
      <c r="C8" s="363"/>
      <c r="D8" s="363"/>
      <c r="E8" s="1"/>
      <c r="F8" s="382">
        <v>16263770000</v>
      </c>
      <c r="G8" s="381"/>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366" t="s">
        <v>94</v>
      </c>
      <c r="B11" s="363"/>
      <c r="C11" s="363"/>
      <c r="D11" s="363"/>
      <c r="E11" s="363"/>
      <c r="F11" s="363"/>
      <c r="G11" s="363"/>
      <c r="H11" s="363"/>
      <c r="I11" s="363"/>
      <c r="J11" s="363"/>
      <c r="K11" s="363"/>
      <c r="L11" s="363"/>
      <c r="M11" s="363"/>
      <c r="N11" s="363"/>
      <c r="O11" s="363"/>
    </row>
    <row r="12" spans="1:15" ht="9" customHeight="1" x14ac:dyDescent="0.25">
      <c r="A12" s="5"/>
      <c r="B12" s="5"/>
      <c r="C12" s="5"/>
      <c r="D12" s="5"/>
      <c r="E12" s="5"/>
      <c r="F12" s="5"/>
      <c r="G12" s="5"/>
      <c r="H12" s="5"/>
      <c r="I12" s="5"/>
      <c r="J12" s="5"/>
      <c r="K12" s="5"/>
      <c r="L12" s="5"/>
      <c r="M12" s="5"/>
      <c r="N12" s="5"/>
      <c r="O12" s="5"/>
    </row>
    <row r="13" spans="1:15" ht="21.75" customHeight="1" x14ac:dyDescent="0.25">
      <c r="A13" s="367" t="s">
        <v>95</v>
      </c>
      <c r="B13" s="368"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363"/>
      <c r="B14" s="369"/>
      <c r="C14" s="4"/>
      <c r="D14" s="364">
        <v>1</v>
      </c>
      <c r="E14" s="4"/>
      <c r="F14" s="364" t="s">
        <v>21</v>
      </c>
      <c r="G14" s="4"/>
      <c r="H14" s="364"/>
      <c r="I14" s="4"/>
      <c r="J14" s="9" t="s">
        <v>100</v>
      </c>
      <c r="K14" s="10">
        <v>15</v>
      </c>
      <c r="L14" s="11">
        <v>50</v>
      </c>
      <c r="M14" s="11">
        <v>85</v>
      </c>
      <c r="N14" s="12">
        <v>100</v>
      </c>
      <c r="O14" s="10">
        <v>100</v>
      </c>
    </row>
    <row r="15" spans="1:15" ht="21.75" customHeight="1" x14ac:dyDescent="0.25">
      <c r="A15" s="363"/>
      <c r="B15" s="365"/>
      <c r="C15" s="4"/>
      <c r="D15" s="365"/>
      <c r="E15" s="4"/>
      <c r="F15" s="365"/>
      <c r="G15" s="4"/>
      <c r="H15" s="365"/>
      <c r="I15" s="4"/>
      <c r="J15" s="9" t="s">
        <v>101</v>
      </c>
      <c r="K15" s="3"/>
      <c r="L15" s="3"/>
      <c r="M15" s="3"/>
      <c r="N15" s="3"/>
      <c r="O15" s="3">
        <f t="shared" ref="O15" si="0">SUM(K15:N15)</f>
        <v>0</v>
      </c>
    </row>
    <row r="17" spans="1:15" ht="15" customHeight="1" x14ac:dyDescent="0.25">
      <c r="A17" s="362" t="s">
        <v>102</v>
      </c>
      <c r="B17" s="363"/>
      <c r="C17" s="363"/>
      <c r="D17" s="363"/>
      <c r="E17" s="363"/>
      <c r="F17" s="363"/>
      <c r="G17" s="363"/>
      <c r="H17" s="363"/>
      <c r="I17" s="363"/>
      <c r="J17" s="363"/>
      <c r="K17" s="363"/>
      <c r="L17" s="363"/>
      <c r="M17" s="363"/>
      <c r="N17" s="363"/>
      <c r="O17" s="363"/>
    </row>
    <row r="18" spans="1:15" ht="26.25" customHeight="1" x14ac:dyDescent="0.25">
      <c r="A18" s="367" t="s">
        <v>103</v>
      </c>
      <c r="B18" s="376"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363"/>
      <c r="B19" s="369"/>
      <c r="C19" s="4"/>
      <c r="D19" s="364">
        <v>1</v>
      </c>
      <c r="E19" s="4"/>
      <c r="F19" s="364" t="s">
        <v>23</v>
      </c>
      <c r="G19" s="4"/>
      <c r="H19" s="364">
        <v>10</v>
      </c>
      <c r="I19" s="4"/>
      <c r="J19" s="9" t="s">
        <v>100</v>
      </c>
      <c r="K19" s="10">
        <v>1</v>
      </c>
      <c r="L19" s="11">
        <v>1</v>
      </c>
      <c r="M19" s="11">
        <v>1</v>
      </c>
      <c r="N19" s="11">
        <v>1</v>
      </c>
      <c r="O19" s="14">
        <v>1</v>
      </c>
    </row>
    <row r="20" spans="1:15" ht="15" customHeight="1" x14ac:dyDescent="0.25">
      <c r="A20" s="363"/>
      <c r="B20" s="365"/>
      <c r="C20" s="4"/>
      <c r="D20" s="365"/>
      <c r="E20" s="4"/>
      <c r="F20" s="365"/>
      <c r="G20" s="4"/>
      <c r="H20" s="365"/>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367" t="s">
        <v>103</v>
      </c>
      <c r="B22" s="386"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363"/>
      <c r="B23" s="369"/>
      <c r="C23" s="4"/>
      <c r="D23" s="364">
        <v>1</v>
      </c>
      <c r="E23" s="4"/>
      <c r="F23" s="364" t="s">
        <v>23</v>
      </c>
      <c r="G23" s="4"/>
      <c r="H23" s="364">
        <v>10</v>
      </c>
      <c r="I23" s="4"/>
      <c r="J23" s="9" t="s">
        <v>100</v>
      </c>
      <c r="K23" s="10">
        <v>1</v>
      </c>
      <c r="L23" s="11">
        <v>1</v>
      </c>
      <c r="M23" s="11">
        <v>1</v>
      </c>
      <c r="N23" s="11">
        <v>1</v>
      </c>
      <c r="O23" s="14">
        <v>1</v>
      </c>
    </row>
    <row r="24" spans="1:15" ht="15" customHeight="1" x14ac:dyDescent="0.25">
      <c r="A24" s="363"/>
      <c r="B24" s="365"/>
      <c r="C24" s="4"/>
      <c r="D24" s="365"/>
      <c r="E24" s="4"/>
      <c r="F24" s="365"/>
      <c r="G24" s="4"/>
      <c r="H24" s="365"/>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367" t="s">
        <v>103</v>
      </c>
      <c r="B26" s="383"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363"/>
      <c r="B27" s="384"/>
      <c r="C27" s="4"/>
      <c r="D27" s="364">
        <v>1</v>
      </c>
      <c r="E27" s="4"/>
      <c r="F27" s="364" t="s">
        <v>23</v>
      </c>
      <c r="G27" s="4"/>
      <c r="H27" s="364">
        <v>10</v>
      </c>
      <c r="I27" s="4"/>
      <c r="J27" s="9" t="s">
        <v>100</v>
      </c>
      <c r="K27" s="10">
        <v>1</v>
      </c>
      <c r="L27" s="11">
        <v>1</v>
      </c>
      <c r="M27" s="11">
        <v>1</v>
      </c>
      <c r="N27" s="11">
        <v>1</v>
      </c>
      <c r="O27" s="14">
        <v>1</v>
      </c>
    </row>
    <row r="28" spans="1:15" ht="15" customHeight="1" x14ac:dyDescent="0.25">
      <c r="A28" s="363"/>
      <c r="B28" s="385"/>
      <c r="C28" s="4"/>
      <c r="D28" s="365"/>
      <c r="E28" s="4"/>
      <c r="F28" s="365"/>
      <c r="G28" s="4"/>
      <c r="H28" s="365"/>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367" t="s">
        <v>103</v>
      </c>
      <c r="B30" s="375"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363"/>
      <c r="B31" s="369"/>
      <c r="C31" s="4"/>
      <c r="D31" s="364">
        <v>100</v>
      </c>
      <c r="E31" s="4"/>
      <c r="F31" s="364" t="s">
        <v>33</v>
      </c>
      <c r="G31" s="4"/>
      <c r="H31" s="364">
        <v>15</v>
      </c>
      <c r="I31" s="4"/>
      <c r="J31" s="9" t="s">
        <v>100</v>
      </c>
      <c r="K31" s="18">
        <v>0.15</v>
      </c>
      <c r="L31" s="18">
        <v>0.5</v>
      </c>
      <c r="M31" s="18">
        <v>0.85</v>
      </c>
      <c r="N31" s="18">
        <v>1</v>
      </c>
      <c r="O31" s="19">
        <v>100</v>
      </c>
    </row>
    <row r="32" spans="1:15" ht="15" customHeight="1" x14ac:dyDescent="0.25">
      <c r="A32" s="363"/>
      <c r="B32" s="365"/>
      <c r="C32" s="4"/>
      <c r="D32" s="365"/>
      <c r="E32" s="4"/>
      <c r="F32" s="365"/>
      <c r="G32" s="4"/>
      <c r="H32" s="365"/>
      <c r="I32" s="4"/>
      <c r="J32" s="9" t="s">
        <v>101</v>
      </c>
      <c r="K32" s="15">
        <v>265950000</v>
      </c>
      <c r="L32" s="15">
        <v>699000000</v>
      </c>
      <c r="M32" s="15">
        <v>808000000</v>
      </c>
      <c r="N32" s="15">
        <v>812000000</v>
      </c>
      <c r="O32" s="14">
        <f>+SUM(K32:N32)</f>
        <v>2584950000</v>
      </c>
    </row>
    <row r="34" spans="1:15" ht="15" customHeight="1" x14ac:dyDescent="0.25">
      <c r="A34" s="366" t="s">
        <v>110</v>
      </c>
      <c r="B34" s="363"/>
      <c r="C34" s="363"/>
      <c r="D34" s="363"/>
      <c r="E34" s="363"/>
      <c r="F34" s="363"/>
      <c r="G34" s="363"/>
      <c r="H34" s="363"/>
      <c r="I34" s="363"/>
      <c r="J34" s="363"/>
      <c r="K34" s="363"/>
      <c r="L34" s="363"/>
      <c r="M34" s="363"/>
      <c r="N34" s="363"/>
      <c r="O34" s="363"/>
    </row>
    <row r="35" spans="1:15" ht="9" customHeight="1" x14ac:dyDescent="0.25">
      <c r="A35" s="5"/>
      <c r="B35" s="5"/>
      <c r="C35" s="5"/>
      <c r="D35" s="5"/>
      <c r="E35" s="5"/>
      <c r="F35" s="5"/>
      <c r="G35" s="5"/>
      <c r="H35" s="5"/>
      <c r="I35" s="5"/>
      <c r="J35" s="5"/>
      <c r="K35" s="5"/>
      <c r="L35" s="5"/>
      <c r="M35" s="5"/>
      <c r="N35" s="5"/>
      <c r="O35" s="5"/>
    </row>
    <row r="36" spans="1:15" ht="21.75" customHeight="1" x14ac:dyDescent="0.25">
      <c r="A36" s="367" t="s">
        <v>95</v>
      </c>
      <c r="B36" s="368"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363"/>
      <c r="B37" s="369"/>
      <c r="C37" s="4"/>
      <c r="D37" s="364">
        <v>5</v>
      </c>
      <c r="E37" s="4"/>
      <c r="F37" s="364" t="s">
        <v>21</v>
      </c>
      <c r="G37" s="4"/>
      <c r="H37" s="364">
        <v>15</v>
      </c>
      <c r="I37" s="4"/>
      <c r="J37" s="9" t="s">
        <v>100</v>
      </c>
      <c r="K37" s="20">
        <v>1.7</v>
      </c>
      <c r="L37" s="20">
        <v>1.6</v>
      </c>
      <c r="M37" s="20">
        <v>0.9</v>
      </c>
      <c r="N37" s="20">
        <v>0.8</v>
      </c>
      <c r="O37" s="21">
        <f t="shared" ref="O37:O38" si="1">SUM(K37:N37)</f>
        <v>5</v>
      </c>
    </row>
    <row r="38" spans="1:15" ht="21.75" customHeight="1" x14ac:dyDescent="0.25">
      <c r="A38" s="363"/>
      <c r="B38" s="365"/>
      <c r="C38" s="4"/>
      <c r="D38" s="365"/>
      <c r="E38" s="4"/>
      <c r="F38" s="365"/>
      <c r="G38" s="4"/>
      <c r="H38" s="365"/>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367" t="s">
        <v>103</v>
      </c>
      <c r="B41" s="376"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363"/>
      <c r="B42" s="369"/>
      <c r="C42" s="4"/>
      <c r="D42" s="364">
        <v>5</v>
      </c>
      <c r="E42" s="4"/>
      <c r="F42" s="364" t="s">
        <v>21</v>
      </c>
      <c r="G42" s="4"/>
      <c r="H42" s="364">
        <v>15</v>
      </c>
      <c r="I42" s="4"/>
      <c r="J42" s="9" t="s">
        <v>100</v>
      </c>
      <c r="K42" s="20">
        <v>1.7</v>
      </c>
      <c r="L42" s="20">
        <v>1.6</v>
      </c>
      <c r="M42" s="20">
        <v>0.9</v>
      </c>
      <c r="N42" s="20">
        <v>0.8</v>
      </c>
      <c r="O42" s="21">
        <f>SUM(K42:N42)</f>
        <v>5</v>
      </c>
    </row>
    <row r="43" spans="1:15" ht="15" customHeight="1" x14ac:dyDescent="0.25">
      <c r="A43" s="363"/>
      <c r="B43" s="365"/>
      <c r="C43" s="4"/>
      <c r="D43" s="365"/>
      <c r="E43" s="4"/>
      <c r="F43" s="365"/>
      <c r="G43" s="4"/>
      <c r="H43" s="365"/>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366" t="s">
        <v>113</v>
      </c>
      <c r="B46" s="363"/>
      <c r="C46" s="363"/>
      <c r="D46" s="363"/>
      <c r="E46" s="363"/>
      <c r="F46" s="363"/>
      <c r="G46" s="363"/>
      <c r="H46" s="363"/>
      <c r="I46" s="363"/>
      <c r="J46" s="363"/>
      <c r="K46" s="363"/>
      <c r="L46" s="363"/>
      <c r="M46" s="363"/>
      <c r="N46" s="363"/>
      <c r="O46" s="363"/>
    </row>
    <row r="47" spans="1:15" ht="9" customHeight="1" x14ac:dyDescent="0.25">
      <c r="A47" s="5"/>
      <c r="B47" s="5"/>
      <c r="C47" s="5"/>
      <c r="D47" s="5"/>
      <c r="E47" s="5"/>
      <c r="F47" s="5"/>
      <c r="G47" s="5"/>
      <c r="H47" s="5"/>
      <c r="I47" s="5"/>
      <c r="J47" s="5"/>
      <c r="K47" s="5"/>
      <c r="L47" s="5"/>
      <c r="M47" s="5"/>
      <c r="N47" s="5"/>
      <c r="O47" s="5"/>
    </row>
    <row r="48" spans="1:15" ht="30" customHeight="1" x14ac:dyDescent="0.25">
      <c r="A48" s="367" t="s">
        <v>95</v>
      </c>
      <c r="B48" s="368"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363"/>
      <c r="B49" s="369"/>
      <c r="C49" s="4"/>
      <c r="D49" s="364">
        <v>100</v>
      </c>
      <c r="E49" s="4"/>
      <c r="F49" s="364" t="s">
        <v>33</v>
      </c>
      <c r="G49" s="4"/>
      <c r="H49" s="364">
        <f>+H54+H58</f>
        <v>28</v>
      </c>
      <c r="I49" s="4"/>
      <c r="J49" s="9" t="s">
        <v>100</v>
      </c>
      <c r="K49" s="23"/>
      <c r="L49" s="23"/>
      <c r="M49" s="23"/>
      <c r="N49" s="23"/>
      <c r="O49" s="14">
        <v>100</v>
      </c>
    </row>
    <row r="50" spans="1:15" ht="21.75" customHeight="1" x14ac:dyDescent="0.25">
      <c r="A50" s="363"/>
      <c r="B50" s="365"/>
      <c r="C50" s="4"/>
      <c r="D50" s="365"/>
      <c r="E50" s="4"/>
      <c r="F50" s="365"/>
      <c r="G50" s="4"/>
      <c r="H50" s="365"/>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387" t="s">
        <v>102</v>
      </c>
      <c r="B52" s="387"/>
      <c r="C52" s="387"/>
      <c r="D52" s="387"/>
      <c r="E52" s="387"/>
      <c r="F52" s="387"/>
      <c r="G52" s="387"/>
      <c r="H52" s="387"/>
      <c r="I52" s="387"/>
      <c r="J52" s="387"/>
      <c r="K52" s="387"/>
      <c r="L52" s="387"/>
      <c r="M52" s="387"/>
      <c r="N52" s="387"/>
      <c r="O52" s="387"/>
    </row>
    <row r="53" spans="1:15" ht="26.25" customHeight="1" x14ac:dyDescent="0.25">
      <c r="A53" s="370" t="s">
        <v>103</v>
      </c>
      <c r="B53" s="371"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370"/>
      <c r="B54" s="372"/>
      <c r="C54" s="4"/>
      <c r="D54" s="364">
        <v>100</v>
      </c>
      <c r="E54" s="4"/>
      <c r="F54" s="364" t="s">
        <v>33</v>
      </c>
      <c r="G54" s="4"/>
      <c r="H54" s="364">
        <v>15</v>
      </c>
      <c r="I54" s="4"/>
      <c r="J54" s="9" t="s">
        <v>100</v>
      </c>
      <c r="K54" s="23">
        <v>0.1</v>
      </c>
      <c r="L54" s="23">
        <v>0.5</v>
      </c>
      <c r="M54" s="23"/>
      <c r="N54" s="23"/>
      <c r="O54" s="14">
        <v>100</v>
      </c>
    </row>
    <row r="55" spans="1:15" ht="15" customHeight="1" x14ac:dyDescent="0.25">
      <c r="A55" s="370"/>
      <c r="B55" s="373"/>
      <c r="C55" s="4"/>
      <c r="D55" s="374"/>
      <c r="E55" s="4"/>
      <c r="F55" s="374"/>
      <c r="G55" s="4"/>
      <c r="H55" s="365"/>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367" t="s">
        <v>103</v>
      </c>
      <c r="B57" s="386"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363"/>
      <c r="B58" s="369"/>
      <c r="C58" s="4"/>
      <c r="D58" s="364">
        <v>100</v>
      </c>
      <c r="E58" s="4"/>
      <c r="F58" s="364" t="s">
        <v>23</v>
      </c>
      <c r="G58" s="4"/>
      <c r="H58" s="364">
        <v>13</v>
      </c>
      <c r="I58" s="4"/>
      <c r="J58" s="9" t="s">
        <v>100</v>
      </c>
      <c r="K58" s="23">
        <v>0.05</v>
      </c>
      <c r="L58" s="23"/>
      <c r="M58" s="23"/>
      <c r="N58" s="23"/>
      <c r="O58" s="14">
        <v>100</v>
      </c>
    </row>
    <row r="59" spans="1:15" ht="15" customHeight="1" x14ac:dyDescent="0.25">
      <c r="A59" s="363"/>
      <c r="B59" s="365"/>
      <c r="C59" s="4"/>
      <c r="D59" s="365"/>
      <c r="E59" s="4"/>
      <c r="F59" s="365"/>
      <c r="G59" s="4"/>
      <c r="H59" s="365"/>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366" t="s">
        <v>117</v>
      </c>
      <c r="B62" s="363"/>
      <c r="C62" s="363"/>
      <c r="D62" s="363"/>
      <c r="E62" s="363"/>
      <c r="F62" s="363"/>
      <c r="G62" s="363"/>
      <c r="H62" s="363"/>
      <c r="I62" s="363"/>
      <c r="J62" s="363"/>
      <c r="K62" s="363"/>
      <c r="L62" s="363"/>
      <c r="M62" s="363"/>
      <c r="N62" s="363"/>
      <c r="O62" s="363"/>
    </row>
    <row r="63" spans="1:15" ht="15" customHeight="1" x14ac:dyDescent="0.25">
      <c r="A63" s="5"/>
      <c r="B63" s="5"/>
      <c r="C63" s="5"/>
      <c r="D63" s="5"/>
      <c r="E63" s="5"/>
      <c r="F63" s="5"/>
      <c r="G63" s="5"/>
      <c r="H63" s="5"/>
      <c r="I63" s="5"/>
      <c r="J63" s="5"/>
      <c r="K63" s="5"/>
      <c r="L63" s="5"/>
      <c r="M63" s="5"/>
      <c r="N63" s="5"/>
      <c r="O63" s="5"/>
    </row>
    <row r="64" spans="1:15" ht="25.5" x14ac:dyDescent="0.25">
      <c r="A64" s="367" t="s">
        <v>95</v>
      </c>
      <c r="B64" s="368"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363"/>
      <c r="B65" s="369"/>
      <c r="C65" s="4"/>
      <c r="D65" s="364">
        <v>60</v>
      </c>
      <c r="E65" s="4"/>
      <c r="F65" s="364" t="s">
        <v>33</v>
      </c>
      <c r="G65" s="4"/>
      <c r="H65" s="364">
        <v>12</v>
      </c>
      <c r="I65" s="4"/>
      <c r="J65" s="9" t="s">
        <v>100</v>
      </c>
      <c r="K65" s="10">
        <v>15</v>
      </c>
      <c r="L65" s="11">
        <v>30</v>
      </c>
      <c r="M65" s="11">
        <v>45</v>
      </c>
      <c r="N65" s="11">
        <v>60</v>
      </c>
      <c r="O65" s="14">
        <v>60</v>
      </c>
    </row>
    <row r="66" spans="1:15" ht="15" customHeight="1" x14ac:dyDescent="0.25">
      <c r="A66" s="363"/>
      <c r="B66" s="365"/>
      <c r="C66" s="4"/>
      <c r="D66" s="365"/>
      <c r="E66" s="4"/>
      <c r="F66" s="365"/>
      <c r="G66" s="4"/>
      <c r="H66" s="365"/>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362" t="s">
        <v>102</v>
      </c>
      <c r="B68" s="363"/>
      <c r="C68" s="363"/>
      <c r="D68" s="363"/>
      <c r="E68" s="363"/>
      <c r="F68" s="363"/>
      <c r="G68" s="363"/>
      <c r="H68" s="363"/>
      <c r="I68" s="363"/>
      <c r="J68" s="363"/>
      <c r="K68" s="363"/>
      <c r="L68" s="363"/>
      <c r="M68" s="363"/>
      <c r="N68" s="363"/>
      <c r="O68" s="363"/>
    </row>
    <row r="69" spans="1:15" ht="25.5" customHeight="1" x14ac:dyDescent="0.25">
      <c r="A69" s="367" t="s">
        <v>103</v>
      </c>
      <c r="B69" s="376"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363"/>
      <c r="B70" s="369"/>
      <c r="C70" s="4"/>
      <c r="D70" s="364">
        <v>60</v>
      </c>
      <c r="E70" s="4"/>
      <c r="F70" s="364" t="s">
        <v>33</v>
      </c>
      <c r="G70" s="4"/>
      <c r="H70" s="364">
        <v>12</v>
      </c>
      <c r="I70" s="4"/>
      <c r="J70" s="9" t="s">
        <v>100</v>
      </c>
      <c r="K70" s="10">
        <v>15</v>
      </c>
      <c r="L70" s="11">
        <v>30</v>
      </c>
      <c r="M70" s="11">
        <v>45</v>
      </c>
      <c r="N70" s="11">
        <v>60</v>
      </c>
      <c r="O70" s="14">
        <v>60</v>
      </c>
    </row>
    <row r="71" spans="1:15" ht="15" customHeight="1" x14ac:dyDescent="0.25">
      <c r="A71" s="363"/>
      <c r="B71" s="365"/>
      <c r="C71" s="4"/>
      <c r="D71" s="365"/>
      <c r="E71" s="4"/>
      <c r="F71" s="365"/>
      <c r="G71" s="4"/>
      <c r="H71" s="365"/>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c r="AC2" s="207"/>
      <c r="AD2" s="207"/>
      <c r="AE2" s="207"/>
      <c r="AF2" s="207"/>
      <c r="AG2" s="207"/>
      <c r="AH2" s="207"/>
    </row>
    <row r="3" spans="2:34"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c r="AC3" s="207"/>
      <c r="AD3" s="207"/>
      <c r="AE3" s="207"/>
      <c r="AF3" s="207"/>
      <c r="AG3" s="207"/>
      <c r="AH3" s="207"/>
    </row>
    <row r="4" spans="2:34"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c r="AC4" s="207"/>
      <c r="AD4" s="207"/>
      <c r="AE4" s="207"/>
      <c r="AF4" s="207"/>
      <c r="AG4" s="207"/>
      <c r="AH4" s="207"/>
    </row>
    <row r="5" spans="2:34"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c r="AC5" s="207"/>
      <c r="AD5" s="207"/>
      <c r="AE5" s="207"/>
      <c r="AF5" s="207"/>
      <c r="AG5" s="207"/>
      <c r="AH5" s="207"/>
    </row>
    <row r="6" spans="2:34"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c r="AC6" s="207"/>
      <c r="AD6" s="207"/>
      <c r="AE6" s="207"/>
      <c r="AF6" s="207"/>
      <c r="AG6" s="207"/>
      <c r="AH6" s="207"/>
    </row>
    <row r="7" spans="2:34"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887" t="s">
        <v>614</v>
      </c>
      <c r="AH9" s="389"/>
    </row>
    <row r="10" spans="2:34" ht="30" customHeight="1" x14ac:dyDescent="0.25">
      <c r="B10" s="30"/>
      <c r="C10" s="390" t="s">
        <v>123</v>
      </c>
      <c r="D10" s="389"/>
      <c r="E10" s="391" t="s">
        <v>628</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c r="AC10" s="207"/>
      <c r="AD10" s="207"/>
      <c r="AE10" s="207"/>
      <c r="AF10" s="207"/>
      <c r="AG10" s="207"/>
      <c r="AH10" s="207"/>
    </row>
    <row r="11" spans="2:34"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c r="AC11" s="207"/>
      <c r="AD11" s="207"/>
      <c r="AE11" s="207"/>
      <c r="AF11" s="207"/>
      <c r="AG11" s="207"/>
      <c r="AH11" s="207"/>
    </row>
    <row r="12" spans="2:34" ht="29.25" customHeight="1" x14ac:dyDescent="0.25">
      <c r="B12" s="30"/>
      <c r="C12" s="404" t="s">
        <v>125</v>
      </c>
      <c r="D12" s="405"/>
      <c r="E12" s="402" t="s">
        <v>617</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c r="AC12" s="207"/>
      <c r="AD12" s="207"/>
      <c r="AE12" s="207"/>
      <c r="AF12" s="207"/>
      <c r="AG12" s="50" t="s">
        <v>615</v>
      </c>
      <c r="AH12" s="50" t="s">
        <v>616</v>
      </c>
    </row>
    <row r="13" spans="2:34"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618</v>
      </c>
      <c r="AH13" s="36">
        <v>28</v>
      </c>
    </row>
    <row r="14" spans="2:34" ht="15" customHeight="1" x14ac:dyDescent="0.25">
      <c r="B14" s="30"/>
      <c r="C14" s="390" t="s">
        <v>127</v>
      </c>
      <c r="D14" s="389"/>
      <c r="E14" s="218"/>
      <c r="F14" s="388"/>
      <c r="G14" s="389"/>
      <c r="H14" s="389"/>
      <c r="I14" s="389"/>
      <c r="J14" s="389"/>
      <c r="K14" s="389"/>
      <c r="L14" s="389"/>
      <c r="M14" s="389"/>
      <c r="N14" s="389"/>
      <c r="O14" s="389"/>
      <c r="P14" s="389"/>
      <c r="Q14" s="389"/>
      <c r="R14" s="389"/>
      <c r="S14" s="389"/>
      <c r="T14" s="389"/>
      <c r="U14" s="389"/>
      <c r="V14" s="389"/>
      <c r="W14" s="389"/>
      <c r="X14" s="389"/>
      <c r="Y14" s="389"/>
      <c r="Z14" s="389"/>
      <c r="AA14" s="389"/>
      <c r="AB14" s="401"/>
      <c r="AC14" s="207"/>
      <c r="AD14" s="207"/>
      <c r="AE14" s="207"/>
      <c r="AF14" s="207"/>
      <c r="AG14" s="36" t="s">
        <v>619</v>
      </c>
      <c r="AH14" s="36">
        <v>100</v>
      </c>
    </row>
    <row r="15" spans="2:34" ht="29.25" customHeight="1" x14ac:dyDescent="0.25">
      <c r="B15" s="30"/>
      <c r="C15" s="391" t="s">
        <v>629</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81"/>
      <c r="AB15" s="219"/>
      <c r="AC15" s="207"/>
      <c r="AD15" s="207"/>
      <c r="AE15" s="207"/>
      <c r="AF15" s="207"/>
      <c r="AG15" s="36" t="s">
        <v>620</v>
      </c>
      <c r="AH15" s="36">
        <v>34</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622</v>
      </c>
      <c r="AH16" s="36">
        <v>100</v>
      </c>
    </row>
    <row r="17" spans="3:34"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36" t="s">
        <v>623</v>
      </c>
      <c r="AH17" s="36">
        <v>38</v>
      </c>
    </row>
    <row r="18" spans="3:34" ht="15" customHeight="1" x14ac:dyDescent="0.25">
      <c r="C18" s="406"/>
      <c r="D18" s="407"/>
      <c r="E18" s="407"/>
      <c r="F18" s="407"/>
      <c r="G18" s="407"/>
      <c r="H18" s="407"/>
      <c r="I18" s="407"/>
      <c r="J18" s="407"/>
      <c r="K18" s="407"/>
      <c r="L18" s="407"/>
      <c r="M18" s="407"/>
      <c r="N18" s="407"/>
      <c r="O18" s="407"/>
      <c r="P18" s="408"/>
      <c r="Q18" s="207"/>
      <c r="R18" s="392"/>
      <c r="S18" s="393"/>
      <c r="T18" s="393"/>
      <c r="U18" s="393"/>
      <c r="V18" s="393"/>
      <c r="W18" s="393"/>
      <c r="X18" s="393"/>
      <c r="Y18" s="393"/>
      <c r="Z18" s="393"/>
      <c r="AA18" s="381"/>
      <c r="AB18" s="215"/>
      <c r="AC18" s="207"/>
      <c r="AD18" s="207"/>
      <c r="AE18" s="207"/>
      <c r="AF18" s="207"/>
      <c r="AG18" s="36" t="s">
        <v>624</v>
      </c>
      <c r="AH18" s="36">
        <v>100</v>
      </c>
    </row>
    <row r="19" spans="3:34" ht="15" customHeight="1" x14ac:dyDescent="0.25">
      <c r="C19" s="409"/>
      <c r="D19" s="363"/>
      <c r="E19" s="363"/>
      <c r="F19" s="363"/>
      <c r="G19" s="363"/>
      <c r="H19" s="363"/>
      <c r="I19" s="363"/>
      <c r="J19" s="363"/>
      <c r="K19" s="363"/>
      <c r="L19" s="363"/>
      <c r="M19" s="363"/>
      <c r="N19" s="363"/>
      <c r="O19" s="363"/>
      <c r="P19" s="401"/>
      <c r="Q19" s="207"/>
      <c r="R19" s="207"/>
      <c r="S19" s="207"/>
      <c r="T19" s="207"/>
      <c r="U19" s="207"/>
      <c r="V19" s="207"/>
      <c r="W19" s="207"/>
      <c r="X19" s="207"/>
      <c r="Y19" s="207"/>
      <c r="Z19" s="207"/>
      <c r="AA19" s="207"/>
      <c r="AB19" s="215"/>
      <c r="AC19" s="207"/>
      <c r="AD19" s="207"/>
      <c r="AE19" s="207"/>
      <c r="AF19" s="207"/>
      <c r="AG19" s="36" t="s">
        <v>625</v>
      </c>
      <c r="AH19" s="36">
        <v>25</v>
      </c>
    </row>
    <row r="20" spans="3:34" ht="15" customHeight="1" x14ac:dyDescent="0.25">
      <c r="C20" s="409"/>
      <c r="D20" s="363"/>
      <c r="E20" s="363"/>
      <c r="F20" s="363"/>
      <c r="G20" s="363"/>
      <c r="H20" s="363"/>
      <c r="I20" s="363"/>
      <c r="J20" s="363"/>
      <c r="K20" s="363"/>
      <c r="L20" s="363"/>
      <c r="M20" s="363"/>
      <c r="N20" s="363"/>
      <c r="O20" s="363"/>
      <c r="P20" s="401"/>
      <c r="Q20" s="217"/>
      <c r="R20" s="220" t="s">
        <v>130</v>
      </c>
      <c r="S20" s="220"/>
      <c r="T20" s="220"/>
      <c r="U20" s="220"/>
      <c r="V20" s="220"/>
      <c r="W20" s="217"/>
      <c r="X20" s="217"/>
      <c r="Y20" s="217"/>
      <c r="Z20" s="207"/>
      <c r="AA20" s="217"/>
      <c r="AB20" s="215"/>
      <c r="AC20" s="207"/>
      <c r="AD20" s="207"/>
      <c r="AE20" s="207"/>
      <c r="AF20" s="207"/>
      <c r="AG20" s="207"/>
      <c r="AH20" s="207"/>
    </row>
    <row r="21" spans="3:34" ht="15" customHeight="1" x14ac:dyDescent="0.25">
      <c r="C21" s="409"/>
      <c r="D21" s="363"/>
      <c r="E21" s="363"/>
      <c r="F21" s="363"/>
      <c r="G21" s="363"/>
      <c r="H21" s="363"/>
      <c r="I21" s="363"/>
      <c r="J21" s="363"/>
      <c r="K21" s="363"/>
      <c r="L21" s="363"/>
      <c r="M21" s="363"/>
      <c r="N21" s="363"/>
      <c r="O21" s="363"/>
      <c r="P21" s="401"/>
      <c r="Q21" s="207"/>
      <c r="R21" s="36"/>
      <c r="S21" s="207" t="s">
        <v>15</v>
      </c>
      <c r="T21" s="207"/>
      <c r="U21" s="36"/>
      <c r="V21" s="207" t="s">
        <v>27</v>
      </c>
      <c r="W21" s="207"/>
      <c r="X21" s="36"/>
      <c r="Y21" s="222" t="s">
        <v>46</v>
      </c>
      <c r="Z21" s="207"/>
      <c r="AA21" s="207"/>
      <c r="AB21" s="215"/>
      <c r="AC21" s="207"/>
      <c r="AD21" s="207"/>
      <c r="AE21" s="207"/>
      <c r="AF21" s="207"/>
      <c r="AG21" s="207"/>
      <c r="AH21" s="207"/>
    </row>
    <row r="22" spans="3:34" ht="15" customHeight="1" x14ac:dyDescent="0.25">
      <c r="C22" s="409"/>
      <c r="D22" s="363"/>
      <c r="E22" s="363"/>
      <c r="F22" s="363"/>
      <c r="G22" s="363"/>
      <c r="H22" s="363"/>
      <c r="I22" s="363"/>
      <c r="J22" s="363"/>
      <c r="K22" s="363"/>
      <c r="L22" s="363"/>
      <c r="M22" s="363"/>
      <c r="N22" s="363"/>
      <c r="O22" s="363"/>
      <c r="P22" s="401"/>
      <c r="Q22" s="207"/>
      <c r="R22" s="207"/>
      <c r="S22" s="207"/>
      <c r="T22" s="207"/>
      <c r="U22" s="207"/>
      <c r="V22" s="207"/>
      <c r="W22" s="207"/>
      <c r="X22" s="207"/>
      <c r="Y22" s="207"/>
      <c r="Z22" s="207"/>
      <c r="AA22" s="207"/>
      <c r="AB22" s="215"/>
      <c r="AC22" s="207"/>
      <c r="AD22" s="207"/>
      <c r="AE22" s="207"/>
      <c r="AF22" s="207"/>
      <c r="AG22" s="207"/>
      <c r="AH22" s="207"/>
    </row>
    <row r="23" spans="3:34" ht="15" customHeight="1" x14ac:dyDescent="0.25">
      <c r="C23" s="410"/>
      <c r="D23" s="411"/>
      <c r="E23" s="411"/>
      <c r="F23" s="411"/>
      <c r="G23" s="411"/>
      <c r="H23" s="411"/>
      <c r="I23" s="411"/>
      <c r="J23" s="411"/>
      <c r="K23" s="411"/>
      <c r="L23" s="411"/>
      <c r="M23" s="411"/>
      <c r="N23" s="411"/>
      <c r="O23" s="411"/>
      <c r="P23" s="412"/>
      <c r="Q23" s="207"/>
      <c r="R23" s="220" t="s">
        <v>131</v>
      </c>
      <c r="S23" s="207"/>
      <c r="T23" s="207"/>
      <c r="U23" s="207"/>
      <c r="V23" s="207"/>
      <c r="W23" s="399" t="s">
        <v>33</v>
      </c>
      <c r="X23" s="393"/>
      <c r="Y23" s="393"/>
      <c r="Z23" s="393"/>
      <c r="AA23" s="381"/>
      <c r="AB23" s="215"/>
      <c r="AC23" s="207"/>
      <c r="AD23" s="207"/>
      <c r="AE23" s="207"/>
      <c r="AF23" s="207"/>
      <c r="AG23" s="239">
        <f>+(((((AH13/100)*AH14)+((AH15/100)*AH16)+((AH17/100)*AH18))*AH19)/100)</f>
        <v>25</v>
      </c>
      <c r="AH23" s="207"/>
    </row>
    <row r="24" spans="3:34"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c r="AH24" s="207"/>
    </row>
    <row r="25" spans="3:34"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c r="AH25" s="207"/>
    </row>
    <row r="26" spans="3:34" ht="39.75" customHeight="1" x14ac:dyDescent="0.25">
      <c r="C26" s="886" t="s">
        <v>609</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81"/>
      <c r="AB26" s="215"/>
      <c r="AC26" s="207"/>
      <c r="AD26" s="207"/>
      <c r="AE26" s="207"/>
      <c r="AF26" s="207"/>
      <c r="AG26" s="207"/>
      <c r="AH26" s="207"/>
    </row>
    <row r="27" spans="3:34"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c r="AH27" s="207"/>
    </row>
    <row r="28" spans="3:34"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c r="AH28" s="207"/>
    </row>
    <row r="29" spans="3:34" ht="29.25" customHeight="1" x14ac:dyDescent="0.25">
      <c r="C29" s="399" t="s">
        <v>610</v>
      </c>
      <c r="D29" s="393"/>
      <c r="E29" s="393"/>
      <c r="F29" s="393"/>
      <c r="G29" s="393"/>
      <c r="H29" s="393"/>
      <c r="I29" s="393"/>
      <c r="J29" s="393"/>
      <c r="K29" s="381"/>
      <c r="L29" s="217"/>
      <c r="M29" s="399"/>
      <c r="N29" s="393"/>
      <c r="O29" s="393"/>
      <c r="P29" s="393"/>
      <c r="Q29" s="393"/>
      <c r="R29" s="393"/>
      <c r="S29" s="393"/>
      <c r="T29" s="393"/>
      <c r="U29" s="393"/>
      <c r="V29" s="393"/>
      <c r="W29" s="393"/>
      <c r="X29" s="393"/>
      <c r="Y29" s="393"/>
      <c r="Z29" s="393"/>
      <c r="AA29" s="381"/>
      <c r="AB29" s="223"/>
      <c r="AC29" s="207"/>
      <c r="AD29" s="207"/>
      <c r="AE29" s="207"/>
      <c r="AF29" s="207"/>
      <c r="AG29" s="207"/>
      <c r="AH29" s="207"/>
    </row>
    <row r="30" spans="3:34"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c r="AH30" s="207"/>
    </row>
    <row r="31" spans="3:34"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c r="AH31" s="207"/>
    </row>
    <row r="32" spans="3:34" ht="90" customHeight="1" x14ac:dyDescent="0.25">
      <c r="C32" s="398" t="s">
        <v>611</v>
      </c>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81"/>
      <c r="AB32" s="215"/>
      <c r="AC32" s="207"/>
      <c r="AD32" s="207"/>
      <c r="AE32" s="207"/>
      <c r="AF32" s="207"/>
      <c r="AG32" s="207"/>
      <c r="AH32" s="207"/>
    </row>
    <row r="34" spans="3:27" ht="15.75" customHeight="1" x14ac:dyDescent="0.25">
      <c r="C34" s="397" t="s">
        <v>139</v>
      </c>
      <c r="D34" s="389"/>
      <c r="E34" s="220"/>
      <c r="F34" s="391" t="s">
        <v>34</v>
      </c>
      <c r="G34" s="381"/>
      <c r="H34" s="220"/>
      <c r="I34" s="207"/>
      <c r="J34" s="227" t="s">
        <v>140</v>
      </c>
      <c r="K34" s="391">
        <v>25</v>
      </c>
      <c r="L34" s="393"/>
      <c r="M34" s="393"/>
      <c r="N34" s="381"/>
      <c r="O34" s="220"/>
      <c r="P34" s="220"/>
      <c r="Q34" s="211" t="s">
        <v>141</v>
      </c>
      <c r="R34" s="207"/>
      <c r="S34" s="220"/>
      <c r="T34" s="220"/>
      <c r="U34" s="220"/>
      <c r="V34" s="220"/>
      <c r="W34" s="391" t="s">
        <v>20</v>
      </c>
      <c r="X34" s="393"/>
      <c r="Y34" s="393"/>
      <c r="Z34" s="393"/>
      <c r="AA34" s="38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8" t="s">
        <v>630</v>
      </c>
      <c r="G36" s="393"/>
      <c r="H36" s="393"/>
      <c r="I36" s="393"/>
      <c r="J36" s="393"/>
      <c r="K36" s="393"/>
      <c r="L36" s="393"/>
      <c r="M36" s="381"/>
      <c r="N36" s="207"/>
      <c r="O36" s="227" t="s">
        <v>144</v>
      </c>
      <c r="P36" s="399">
        <v>0</v>
      </c>
      <c r="Q36" s="393"/>
      <c r="R36" s="393"/>
      <c r="S36" s="393"/>
      <c r="T36" s="393"/>
      <c r="U36" s="393"/>
      <c r="V36" s="393"/>
      <c r="W36" s="393"/>
      <c r="X36" s="393"/>
      <c r="Y36" s="393"/>
      <c r="Z36" s="393"/>
      <c r="AA36" s="38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2" t="s">
        <v>146</v>
      </c>
      <c r="G38" s="381"/>
      <c r="H38" s="207"/>
      <c r="I38" s="207"/>
      <c r="J38" s="220" t="s">
        <v>147</v>
      </c>
      <c r="K38" s="207"/>
      <c r="L38" s="392" t="s">
        <v>148</v>
      </c>
      <c r="M38" s="393"/>
      <c r="N38" s="381"/>
      <c r="O38" s="220"/>
      <c r="P38" s="220"/>
      <c r="Q38" s="207"/>
      <c r="R38" s="220" t="s">
        <v>149</v>
      </c>
      <c r="S38" s="220"/>
      <c r="T38" s="220"/>
      <c r="U38" s="220"/>
      <c r="V38" s="220"/>
      <c r="W38" s="400"/>
      <c r="X38" s="393"/>
      <c r="Y38" s="393"/>
      <c r="Z38" s="393"/>
      <c r="AA38" s="38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4">
        <v>2024</v>
      </c>
      <c r="E40" s="395"/>
      <c r="F40" s="396"/>
      <c r="G40" s="34"/>
      <c r="H40" s="211"/>
      <c r="I40" s="211"/>
      <c r="J40" s="211"/>
      <c r="K40" s="211"/>
      <c r="L40" s="211"/>
      <c r="M40" s="211"/>
      <c r="N40" s="211"/>
      <c r="O40" s="211"/>
      <c r="P40" s="211"/>
      <c r="Q40" s="388"/>
      <c r="R40" s="389"/>
      <c r="S40" s="389"/>
      <c r="T40" s="389"/>
      <c r="U40" s="389"/>
      <c r="V40" s="211"/>
      <c r="W40" s="211"/>
      <c r="X40" s="390"/>
      <c r="Y40" s="389"/>
      <c r="Z40" s="389"/>
      <c r="AA40" s="38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9">
        <v>1</v>
      </c>
      <c r="E42" s="393"/>
      <c r="F42" s="381"/>
      <c r="G42" s="207"/>
      <c r="H42" s="211"/>
      <c r="I42" s="211"/>
      <c r="J42" s="211"/>
      <c r="K42" s="211"/>
      <c r="L42" s="211"/>
      <c r="M42" s="211"/>
      <c r="N42" s="211"/>
      <c r="O42" s="211"/>
      <c r="P42" s="211"/>
      <c r="Q42" s="388"/>
      <c r="R42" s="389"/>
      <c r="S42" s="389"/>
      <c r="T42" s="389"/>
      <c r="U42" s="389"/>
      <c r="V42" s="211"/>
      <c r="W42" s="211"/>
      <c r="X42" s="390"/>
      <c r="Y42" s="389"/>
      <c r="Z42" s="389"/>
      <c r="AA42" s="38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1" t="s">
        <v>151</v>
      </c>
      <c r="E44" s="393"/>
      <c r="F44" s="393"/>
      <c r="G44" s="393"/>
      <c r="H44" s="393"/>
      <c r="I44" s="393"/>
      <c r="J44" s="393"/>
      <c r="K44" s="393"/>
      <c r="L44" s="393"/>
      <c r="M44" s="393"/>
      <c r="N44" s="393"/>
      <c r="O44" s="393"/>
      <c r="P44" s="393"/>
      <c r="Q44" s="393"/>
      <c r="R44" s="393"/>
      <c r="S44" s="393"/>
      <c r="T44" s="393"/>
      <c r="U44" s="393"/>
      <c r="V44" s="393"/>
      <c r="W44" s="393"/>
      <c r="X44" s="393"/>
      <c r="Y44" s="381"/>
      <c r="Z44" s="221"/>
      <c r="AA44" s="221"/>
    </row>
    <row r="45" spans="3:27" ht="15.75" customHeight="1" x14ac:dyDescent="0.25">
      <c r="C45" s="207"/>
      <c r="D45" s="430" t="s">
        <v>152</v>
      </c>
      <c r="E45" s="393"/>
      <c r="F45" s="393"/>
      <c r="G45" s="393"/>
      <c r="H45" s="381"/>
      <c r="I45" s="426" t="s">
        <v>153</v>
      </c>
      <c r="J45" s="393"/>
      <c r="K45" s="393"/>
      <c r="L45" s="393"/>
      <c r="M45" s="393"/>
      <c r="N45" s="393"/>
      <c r="O45" s="393"/>
      <c r="P45" s="381"/>
      <c r="Q45" s="427" t="s">
        <v>154</v>
      </c>
      <c r="R45" s="393"/>
      <c r="S45" s="393"/>
      <c r="T45" s="393"/>
      <c r="U45" s="393"/>
      <c r="V45" s="393"/>
      <c r="W45" s="393"/>
      <c r="X45" s="393"/>
      <c r="Y45" s="381"/>
      <c r="Z45" s="221"/>
      <c r="AA45" s="221"/>
    </row>
    <row r="46" spans="3:27" ht="15.75" customHeight="1" x14ac:dyDescent="0.25">
      <c r="C46" s="38"/>
      <c r="D46" s="431" t="s">
        <v>155</v>
      </c>
      <c r="E46" s="393"/>
      <c r="F46" s="393"/>
      <c r="G46" s="393"/>
      <c r="H46" s="381"/>
      <c r="I46" s="428" t="s">
        <v>156</v>
      </c>
      <c r="J46" s="393"/>
      <c r="K46" s="393"/>
      <c r="L46" s="393"/>
      <c r="M46" s="393"/>
      <c r="N46" s="393"/>
      <c r="O46" s="393"/>
      <c r="P46" s="381"/>
      <c r="Q46" s="429" t="s">
        <v>157</v>
      </c>
      <c r="R46" s="393"/>
      <c r="S46" s="393"/>
      <c r="T46" s="393"/>
      <c r="U46" s="393"/>
      <c r="V46" s="393"/>
      <c r="W46" s="393"/>
      <c r="X46" s="393"/>
      <c r="Y46" s="38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9" t="s">
        <v>158</v>
      </c>
      <c r="D48" s="393"/>
      <c r="E48" s="393"/>
      <c r="F48" s="381"/>
      <c r="G48" s="424" t="s">
        <v>159</v>
      </c>
      <c r="H48" s="425" t="s">
        <v>160</v>
      </c>
      <c r="I48" s="407"/>
      <c r="J48" s="407"/>
      <c r="K48" s="407"/>
      <c r="L48" s="407"/>
      <c r="M48" s="407"/>
      <c r="N48" s="407"/>
      <c r="O48" s="407"/>
      <c r="P48" s="407"/>
      <c r="Q48" s="407"/>
      <c r="R48" s="407"/>
      <c r="S48" s="407"/>
      <c r="T48" s="407"/>
      <c r="U48" s="407"/>
      <c r="V48" s="407"/>
      <c r="W48" s="407"/>
      <c r="X48" s="407"/>
      <c r="Y48" s="407"/>
      <c r="Z48" s="407"/>
      <c r="AA48" s="408"/>
    </row>
    <row r="49" spans="2:28" ht="15.75" customHeight="1" x14ac:dyDescent="0.25">
      <c r="B49" s="39"/>
      <c r="C49" s="40" t="s">
        <v>161</v>
      </c>
      <c r="D49" s="41">
        <v>1.2</v>
      </c>
      <c r="E49" s="419" t="s">
        <v>162</v>
      </c>
      <c r="F49" s="381"/>
      <c r="G49" s="365"/>
      <c r="H49" s="410"/>
      <c r="I49" s="411"/>
      <c r="J49" s="411"/>
      <c r="K49" s="411"/>
      <c r="L49" s="411"/>
      <c r="M49" s="411"/>
      <c r="N49" s="411"/>
      <c r="O49" s="411"/>
      <c r="P49" s="411"/>
      <c r="Q49" s="411"/>
      <c r="R49" s="411"/>
      <c r="S49" s="411"/>
      <c r="T49" s="411"/>
      <c r="U49" s="411"/>
      <c r="V49" s="411"/>
      <c r="W49" s="411"/>
      <c r="X49" s="411"/>
      <c r="Y49" s="411"/>
      <c r="Z49" s="411"/>
      <c r="AA49" s="412"/>
      <c r="AB49" s="229"/>
    </row>
    <row r="50" spans="2:28" ht="15.75" customHeight="1" x14ac:dyDescent="0.25">
      <c r="B50" s="39"/>
      <c r="C50" s="42">
        <v>2024</v>
      </c>
      <c r="D50" s="43">
        <v>45474</v>
      </c>
      <c r="E50" s="418">
        <v>45656</v>
      </c>
      <c r="F50" s="381"/>
      <c r="G50" s="44">
        <v>25</v>
      </c>
      <c r="H50" s="423" t="s">
        <v>631</v>
      </c>
      <c r="I50" s="393"/>
      <c r="J50" s="393"/>
      <c r="K50" s="393"/>
      <c r="L50" s="393"/>
      <c r="M50" s="393"/>
      <c r="N50" s="393"/>
      <c r="O50" s="393"/>
      <c r="P50" s="393"/>
      <c r="Q50" s="393"/>
      <c r="R50" s="393"/>
      <c r="S50" s="393"/>
      <c r="T50" s="393"/>
      <c r="U50" s="393"/>
      <c r="V50" s="393"/>
      <c r="W50" s="393"/>
      <c r="X50" s="393"/>
      <c r="Y50" s="393"/>
      <c r="Z50" s="393"/>
      <c r="AA50" s="381"/>
      <c r="AB50" s="229"/>
    </row>
    <row r="51" spans="2:28" ht="15.75" customHeight="1" x14ac:dyDescent="0.25">
      <c r="B51" s="39"/>
      <c r="C51" s="42">
        <v>2025</v>
      </c>
      <c r="D51" s="43">
        <v>45658</v>
      </c>
      <c r="E51" s="418">
        <v>46021</v>
      </c>
      <c r="F51" s="381"/>
      <c r="G51" s="44">
        <v>65</v>
      </c>
      <c r="H51" s="423" t="s">
        <v>631</v>
      </c>
      <c r="I51" s="393"/>
      <c r="J51" s="393"/>
      <c r="K51" s="393"/>
      <c r="L51" s="393"/>
      <c r="M51" s="393"/>
      <c r="N51" s="393"/>
      <c r="O51" s="393"/>
      <c r="P51" s="393"/>
      <c r="Q51" s="393"/>
      <c r="R51" s="393"/>
      <c r="S51" s="393"/>
      <c r="T51" s="393"/>
      <c r="U51" s="393"/>
      <c r="V51" s="393"/>
      <c r="W51" s="393"/>
      <c r="X51" s="393"/>
      <c r="Y51" s="393"/>
      <c r="Z51" s="393"/>
      <c r="AA51" s="381"/>
      <c r="AB51" s="229"/>
    </row>
    <row r="52" spans="2:28" ht="15.75" customHeight="1" x14ac:dyDescent="0.25">
      <c r="B52" s="39"/>
      <c r="C52" s="42">
        <v>2026</v>
      </c>
      <c r="D52" s="43">
        <v>46023</v>
      </c>
      <c r="E52" s="418">
        <v>46386</v>
      </c>
      <c r="F52" s="381"/>
      <c r="G52" s="44">
        <v>85</v>
      </c>
      <c r="H52" s="423" t="s">
        <v>631</v>
      </c>
      <c r="I52" s="393"/>
      <c r="J52" s="393"/>
      <c r="K52" s="393"/>
      <c r="L52" s="393"/>
      <c r="M52" s="393"/>
      <c r="N52" s="393"/>
      <c r="O52" s="393"/>
      <c r="P52" s="393"/>
      <c r="Q52" s="393"/>
      <c r="R52" s="393"/>
      <c r="S52" s="393"/>
      <c r="T52" s="393"/>
      <c r="U52" s="393"/>
      <c r="V52" s="393"/>
      <c r="W52" s="393"/>
      <c r="X52" s="393"/>
      <c r="Y52" s="393"/>
      <c r="Z52" s="393"/>
      <c r="AA52" s="381"/>
      <c r="AB52" s="229"/>
    </row>
    <row r="53" spans="2:28" ht="15.75" customHeight="1" x14ac:dyDescent="0.25">
      <c r="B53" s="39"/>
      <c r="C53" s="42">
        <v>2027</v>
      </c>
      <c r="D53" s="43">
        <v>46388</v>
      </c>
      <c r="E53" s="418">
        <v>46751</v>
      </c>
      <c r="F53" s="381"/>
      <c r="G53" s="44">
        <v>100</v>
      </c>
      <c r="H53" s="423" t="s">
        <v>631</v>
      </c>
      <c r="I53" s="393"/>
      <c r="J53" s="393"/>
      <c r="K53" s="393"/>
      <c r="L53" s="393"/>
      <c r="M53" s="393"/>
      <c r="N53" s="393"/>
      <c r="O53" s="393"/>
      <c r="P53" s="393"/>
      <c r="Q53" s="393"/>
      <c r="R53" s="393"/>
      <c r="S53" s="393"/>
      <c r="T53" s="393"/>
      <c r="U53" s="393"/>
      <c r="V53" s="393"/>
      <c r="W53" s="393"/>
      <c r="X53" s="393"/>
      <c r="Y53" s="393"/>
      <c r="Z53" s="393"/>
      <c r="AA53" s="381"/>
      <c r="AB53" s="229"/>
    </row>
    <row r="54" spans="2:28" ht="15.75" customHeight="1" x14ac:dyDescent="0.25">
      <c r="B54" s="39"/>
      <c r="C54" s="42"/>
      <c r="D54" s="42"/>
      <c r="E54" s="419"/>
      <c r="F54" s="381"/>
      <c r="G54" s="41"/>
      <c r="H54" s="419"/>
      <c r="I54" s="393"/>
      <c r="J54" s="393"/>
      <c r="K54" s="393"/>
      <c r="L54" s="393"/>
      <c r="M54" s="393"/>
      <c r="N54" s="393"/>
      <c r="O54" s="393"/>
      <c r="P54" s="393"/>
      <c r="Q54" s="393"/>
      <c r="R54" s="393"/>
      <c r="S54" s="393"/>
      <c r="T54" s="393"/>
      <c r="U54" s="393"/>
      <c r="V54" s="393"/>
      <c r="W54" s="393"/>
      <c r="X54" s="393"/>
      <c r="Y54" s="393"/>
      <c r="Z54" s="393"/>
      <c r="AA54" s="38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7" t="s">
        <v>163</v>
      </c>
      <c r="D56" s="389"/>
      <c r="E56" s="220"/>
      <c r="F56" s="211" t="s">
        <v>164</v>
      </c>
      <c r="G56" s="45"/>
      <c r="H56" s="222"/>
      <c r="I56" s="211" t="s">
        <v>165</v>
      </c>
      <c r="J56" s="207"/>
      <c r="K56" s="392"/>
      <c r="L56" s="38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7" t="s">
        <v>166</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8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9" t="s">
        <v>161</v>
      </c>
      <c r="C60" s="381"/>
      <c r="D60" s="41"/>
      <c r="E60" s="419" t="s">
        <v>167</v>
      </c>
      <c r="F60" s="381"/>
      <c r="G60" s="41"/>
      <c r="H60" s="391" t="s">
        <v>168</v>
      </c>
      <c r="I60" s="381"/>
      <c r="J60" s="419"/>
      <c r="K60" s="381"/>
      <c r="L60" s="422"/>
      <c r="M60" s="389"/>
      <c r="N60" s="41" t="s">
        <v>169</v>
      </c>
      <c r="O60" s="419"/>
      <c r="P60" s="393"/>
      <c r="Q60" s="381"/>
      <c r="R60" s="419" t="s">
        <v>170</v>
      </c>
      <c r="S60" s="393"/>
      <c r="T60" s="381"/>
      <c r="U60" s="419"/>
      <c r="V60" s="393"/>
      <c r="W60" s="381"/>
      <c r="X60" s="419" t="s">
        <v>171</v>
      </c>
      <c r="Y60" s="381"/>
      <c r="Z60" s="419"/>
      <c r="AA60" s="393"/>
      <c r="AB60" s="38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7" t="s">
        <v>172</v>
      </c>
      <c r="C62" s="381"/>
      <c r="D62" s="420"/>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7" t="s">
        <v>173</v>
      </c>
      <c r="C64" s="381"/>
      <c r="D64" s="42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2"/>
    </row>
    <row r="66" spans="2:28" ht="15.75" customHeight="1" x14ac:dyDescent="0.25">
      <c r="B66" s="417" t="s">
        <v>174</v>
      </c>
      <c r="C66" s="381"/>
      <c r="D66" s="42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7" t="s">
        <v>175</v>
      </c>
      <c r="C68" s="381"/>
      <c r="D68" s="42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7" t="s">
        <v>176</v>
      </c>
      <c r="C70" s="381"/>
      <c r="D70" s="42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7" t="s">
        <v>177</v>
      </c>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81"/>
    </row>
    <row r="73" spans="2:28" ht="15.75" customHeight="1" x14ac:dyDescent="0.25">
      <c r="B73" s="391" t="s">
        <v>122</v>
      </c>
      <c r="C73" s="381"/>
      <c r="D73" s="50" t="s">
        <v>178</v>
      </c>
      <c r="E73" s="391" t="s">
        <v>179</v>
      </c>
      <c r="F73" s="381"/>
      <c r="G73" s="391" t="s">
        <v>177</v>
      </c>
      <c r="H73" s="393"/>
      <c r="I73" s="393"/>
      <c r="J73" s="393"/>
      <c r="K73" s="393"/>
      <c r="L73" s="393"/>
      <c r="M73" s="393"/>
      <c r="N73" s="393"/>
      <c r="O73" s="381"/>
      <c r="P73" s="391" t="s">
        <v>180</v>
      </c>
      <c r="Q73" s="393"/>
      <c r="R73" s="393"/>
      <c r="S73" s="393"/>
      <c r="T73" s="393"/>
      <c r="U73" s="393"/>
      <c r="V73" s="393"/>
      <c r="W73" s="393"/>
      <c r="X73" s="393"/>
      <c r="Y73" s="393"/>
      <c r="Z73" s="393"/>
      <c r="AA73" s="393"/>
      <c r="AB73" s="381"/>
    </row>
    <row r="74" spans="2:28" ht="15.75" customHeight="1" x14ac:dyDescent="0.25">
      <c r="B74" s="391"/>
      <c r="C74" s="381"/>
      <c r="D74" s="36"/>
      <c r="E74" s="391"/>
      <c r="F74" s="381"/>
      <c r="G74" s="416"/>
      <c r="H74" s="393"/>
      <c r="I74" s="393"/>
      <c r="J74" s="393"/>
      <c r="K74" s="393"/>
      <c r="L74" s="393"/>
      <c r="M74" s="393"/>
      <c r="N74" s="393"/>
      <c r="O74" s="381"/>
      <c r="P74" s="416"/>
      <c r="Q74" s="393"/>
      <c r="R74" s="393"/>
      <c r="S74" s="393"/>
      <c r="T74" s="393"/>
      <c r="U74" s="393"/>
      <c r="V74" s="393"/>
      <c r="W74" s="393"/>
      <c r="X74" s="393"/>
      <c r="Y74" s="393"/>
      <c r="Z74" s="393"/>
      <c r="AA74" s="393"/>
      <c r="AB74" s="381"/>
    </row>
    <row r="75" spans="2:28" ht="15.75" customHeight="1" x14ac:dyDescent="0.25">
      <c r="B75" s="391"/>
      <c r="C75" s="381"/>
      <c r="D75" s="36"/>
      <c r="E75" s="391"/>
      <c r="F75" s="381"/>
      <c r="G75" s="416"/>
      <c r="H75" s="393"/>
      <c r="I75" s="393"/>
      <c r="J75" s="393"/>
      <c r="K75" s="393"/>
      <c r="L75" s="393"/>
      <c r="M75" s="393"/>
      <c r="N75" s="393"/>
      <c r="O75" s="381"/>
      <c r="P75" s="416"/>
      <c r="Q75" s="393"/>
      <c r="R75" s="393"/>
      <c r="S75" s="393"/>
      <c r="T75" s="393"/>
      <c r="U75" s="393"/>
      <c r="V75" s="393"/>
      <c r="W75" s="393"/>
      <c r="X75" s="393"/>
      <c r="Y75" s="393"/>
      <c r="Z75" s="393"/>
      <c r="AA75" s="393"/>
      <c r="AB75" s="381"/>
    </row>
    <row r="76" spans="2:28" ht="26.25" customHeight="1" x14ac:dyDescent="0.25">
      <c r="B76" s="415" t="s">
        <v>181</v>
      </c>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81"/>
    </row>
  </sheetData>
  <mergeCells count="95">
    <mergeCell ref="B2:D6"/>
    <mergeCell ref="F2:AB6"/>
    <mergeCell ref="C7:D7"/>
    <mergeCell ref="C9:F9"/>
    <mergeCell ref="AG9:AH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c r="AC2" s="207"/>
      <c r="AD2" s="207"/>
      <c r="AE2" s="207"/>
      <c r="AF2" s="207"/>
      <c r="AG2" s="207"/>
      <c r="AH2" s="207"/>
    </row>
    <row r="3" spans="2:34"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c r="AC3" s="207"/>
      <c r="AD3" s="207"/>
      <c r="AE3" s="207"/>
      <c r="AF3" s="207"/>
      <c r="AG3" s="207"/>
      <c r="AH3" s="207"/>
    </row>
    <row r="4" spans="2:34"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c r="AC4" s="207"/>
      <c r="AD4" s="207"/>
      <c r="AE4" s="207"/>
      <c r="AF4" s="207"/>
      <c r="AG4" s="207"/>
      <c r="AH4" s="207"/>
    </row>
    <row r="5" spans="2:34"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c r="AC5" s="207"/>
      <c r="AD5" s="207"/>
      <c r="AE5" s="207"/>
      <c r="AF5" s="207"/>
      <c r="AG5" s="207"/>
      <c r="AH5" s="207"/>
    </row>
    <row r="6" spans="2:34"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c r="AC6" s="207"/>
      <c r="AD6" s="207"/>
      <c r="AE6" s="207"/>
      <c r="AF6" s="207"/>
      <c r="AG6" s="887" t="s">
        <v>614</v>
      </c>
      <c r="AH6" s="389"/>
    </row>
    <row r="7" spans="2:34"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50" t="s">
        <v>615</v>
      </c>
      <c r="AH9" s="50" t="s">
        <v>616</v>
      </c>
    </row>
    <row r="10" spans="2:34" ht="30" customHeight="1" x14ac:dyDescent="0.25">
      <c r="B10" s="30"/>
      <c r="C10" s="390" t="s">
        <v>123</v>
      </c>
      <c r="D10" s="389"/>
      <c r="E10" s="391" t="s">
        <v>118</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c r="AC10" s="207"/>
      <c r="AD10" s="207"/>
      <c r="AE10" s="207"/>
      <c r="AF10" s="207"/>
      <c r="AG10" s="36" t="s">
        <v>618</v>
      </c>
      <c r="AH10" s="36">
        <v>28</v>
      </c>
    </row>
    <row r="11" spans="2:34"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c r="AC11" s="207"/>
      <c r="AD11" s="207"/>
      <c r="AE11" s="207"/>
      <c r="AF11" s="207"/>
      <c r="AG11" s="36" t="s">
        <v>619</v>
      </c>
      <c r="AH11" s="36">
        <v>100</v>
      </c>
    </row>
    <row r="12" spans="2:34" ht="29.25" customHeight="1" x14ac:dyDescent="0.25">
      <c r="B12" s="30"/>
      <c r="C12" s="404" t="s">
        <v>125</v>
      </c>
      <c r="D12" s="405"/>
      <c r="E12" s="402" t="s">
        <v>632</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c r="AC12" s="207"/>
      <c r="AD12" s="207"/>
      <c r="AE12" s="207"/>
      <c r="AF12" s="207"/>
      <c r="AG12" s="36" t="s">
        <v>620</v>
      </c>
      <c r="AH12" s="36">
        <v>34</v>
      </c>
    </row>
    <row r="13" spans="2:34"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622</v>
      </c>
      <c r="AH13" s="36">
        <v>100</v>
      </c>
    </row>
    <row r="14" spans="2:34" ht="15" customHeight="1" x14ac:dyDescent="0.25">
      <c r="B14" s="30"/>
      <c r="C14" s="390" t="s">
        <v>127</v>
      </c>
      <c r="D14" s="389"/>
      <c r="E14" s="218"/>
      <c r="F14" s="388"/>
      <c r="G14" s="389"/>
      <c r="H14" s="389"/>
      <c r="I14" s="389"/>
      <c r="J14" s="389"/>
      <c r="K14" s="389"/>
      <c r="L14" s="389"/>
      <c r="M14" s="389"/>
      <c r="N14" s="389"/>
      <c r="O14" s="389"/>
      <c r="P14" s="389"/>
      <c r="Q14" s="389"/>
      <c r="R14" s="389"/>
      <c r="S14" s="389"/>
      <c r="T14" s="389"/>
      <c r="U14" s="389"/>
      <c r="V14" s="389"/>
      <c r="W14" s="389"/>
      <c r="X14" s="389"/>
      <c r="Y14" s="389"/>
      <c r="Z14" s="389"/>
      <c r="AA14" s="389"/>
      <c r="AB14" s="401"/>
      <c r="AC14" s="207"/>
      <c r="AD14" s="207"/>
      <c r="AE14" s="207"/>
      <c r="AF14" s="207"/>
      <c r="AG14" s="36" t="s">
        <v>623</v>
      </c>
      <c r="AH14" s="36">
        <v>38</v>
      </c>
    </row>
    <row r="15" spans="2:34" ht="29.25" customHeight="1" x14ac:dyDescent="0.25">
      <c r="B15" s="30"/>
      <c r="C15" s="391" t="s">
        <v>633</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81"/>
      <c r="AB15" s="219"/>
      <c r="AC15" s="207"/>
      <c r="AD15" s="207"/>
      <c r="AE15" s="207"/>
      <c r="AF15" s="207"/>
      <c r="AG15" s="36" t="s">
        <v>624</v>
      </c>
      <c r="AH15" s="36">
        <v>100</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625</v>
      </c>
      <c r="AH16" s="36">
        <v>15</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207"/>
    </row>
    <row r="18" spans="3:33" ht="15" customHeight="1" x14ac:dyDescent="0.25">
      <c r="C18" s="406"/>
      <c r="D18" s="407"/>
      <c r="E18" s="407"/>
      <c r="F18" s="407"/>
      <c r="G18" s="407"/>
      <c r="H18" s="407"/>
      <c r="I18" s="407"/>
      <c r="J18" s="407"/>
      <c r="K18" s="407"/>
      <c r="L18" s="407"/>
      <c r="M18" s="407"/>
      <c r="N18" s="407"/>
      <c r="O18" s="407"/>
      <c r="P18" s="408"/>
      <c r="Q18" s="207"/>
      <c r="R18" s="392"/>
      <c r="S18" s="393"/>
      <c r="T18" s="393"/>
      <c r="U18" s="393"/>
      <c r="V18" s="393"/>
      <c r="W18" s="393"/>
      <c r="X18" s="393"/>
      <c r="Y18" s="393"/>
      <c r="Z18" s="393"/>
      <c r="AA18" s="381"/>
      <c r="AB18" s="215"/>
      <c r="AC18" s="207"/>
      <c r="AD18" s="207"/>
      <c r="AE18" s="207"/>
      <c r="AF18" s="207"/>
      <c r="AG18" s="207"/>
    </row>
    <row r="19" spans="3:33" ht="15" customHeight="1" x14ac:dyDescent="0.25">
      <c r="C19" s="409"/>
      <c r="D19" s="363"/>
      <c r="E19" s="363"/>
      <c r="F19" s="363"/>
      <c r="G19" s="363"/>
      <c r="H19" s="363"/>
      <c r="I19" s="363"/>
      <c r="J19" s="363"/>
      <c r="K19" s="363"/>
      <c r="L19" s="363"/>
      <c r="M19" s="363"/>
      <c r="N19" s="363"/>
      <c r="O19" s="363"/>
      <c r="P19" s="401"/>
      <c r="Q19" s="207"/>
      <c r="R19" s="207"/>
      <c r="S19" s="207"/>
      <c r="T19" s="207"/>
      <c r="U19" s="207"/>
      <c r="V19" s="207"/>
      <c r="W19" s="207"/>
      <c r="X19" s="207"/>
      <c r="Y19" s="207"/>
      <c r="Z19" s="207"/>
      <c r="AA19" s="207"/>
      <c r="AB19" s="215"/>
      <c r="AC19" s="207"/>
      <c r="AD19" s="207"/>
      <c r="AE19" s="207"/>
      <c r="AF19" s="207"/>
      <c r="AG19" s="207"/>
    </row>
    <row r="20" spans="3:33" ht="15" customHeight="1" x14ac:dyDescent="0.25">
      <c r="C20" s="409"/>
      <c r="D20" s="363"/>
      <c r="E20" s="363"/>
      <c r="F20" s="363"/>
      <c r="G20" s="363"/>
      <c r="H20" s="363"/>
      <c r="I20" s="363"/>
      <c r="J20" s="363"/>
      <c r="K20" s="363"/>
      <c r="L20" s="363"/>
      <c r="M20" s="363"/>
      <c r="N20" s="363"/>
      <c r="O20" s="363"/>
      <c r="P20" s="401"/>
      <c r="Q20" s="217"/>
      <c r="R20" s="220" t="s">
        <v>130</v>
      </c>
      <c r="S20" s="220"/>
      <c r="T20" s="220"/>
      <c r="U20" s="220"/>
      <c r="V20" s="220"/>
      <c r="W20" s="217"/>
      <c r="X20" s="217"/>
      <c r="Y20" s="217"/>
      <c r="Z20" s="207"/>
      <c r="AA20" s="217"/>
      <c r="AB20" s="215"/>
      <c r="AC20" s="207"/>
      <c r="AD20" s="207"/>
      <c r="AE20" s="207"/>
      <c r="AF20" s="207"/>
      <c r="AG20" s="239">
        <f>+(((((AH10/100)*AH11)+((AH12/100)*AH13)+((AH14/100)*AH15))*AH16)/100)</f>
        <v>15</v>
      </c>
    </row>
    <row r="21" spans="3:33" ht="15" customHeight="1" x14ac:dyDescent="0.25">
      <c r="C21" s="409"/>
      <c r="D21" s="363"/>
      <c r="E21" s="363"/>
      <c r="F21" s="363"/>
      <c r="G21" s="363"/>
      <c r="H21" s="363"/>
      <c r="I21" s="363"/>
      <c r="J21" s="363"/>
      <c r="K21" s="363"/>
      <c r="L21" s="363"/>
      <c r="M21" s="363"/>
      <c r="N21" s="363"/>
      <c r="O21" s="363"/>
      <c r="P21" s="401"/>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09"/>
      <c r="D22" s="363"/>
      <c r="E22" s="363"/>
      <c r="F22" s="363"/>
      <c r="G22" s="363"/>
      <c r="H22" s="363"/>
      <c r="I22" s="363"/>
      <c r="J22" s="363"/>
      <c r="K22" s="363"/>
      <c r="L22" s="363"/>
      <c r="M22" s="363"/>
      <c r="N22" s="363"/>
      <c r="O22" s="363"/>
      <c r="P22" s="401"/>
      <c r="Q22" s="207"/>
      <c r="R22" s="207"/>
      <c r="S22" s="207"/>
      <c r="T22" s="207"/>
      <c r="U22" s="207"/>
      <c r="V22" s="207"/>
      <c r="W22" s="207"/>
      <c r="X22" s="207"/>
      <c r="Y22" s="207"/>
      <c r="Z22" s="207"/>
      <c r="AA22" s="207"/>
      <c r="AB22" s="215"/>
      <c r="AC22" s="207"/>
      <c r="AD22" s="207"/>
      <c r="AE22" s="207"/>
      <c r="AF22" s="207"/>
      <c r="AG22" s="207"/>
    </row>
    <row r="23" spans="3:33" ht="15" customHeight="1" x14ac:dyDescent="0.25">
      <c r="C23" s="410"/>
      <c r="D23" s="411"/>
      <c r="E23" s="411"/>
      <c r="F23" s="411"/>
      <c r="G23" s="411"/>
      <c r="H23" s="411"/>
      <c r="I23" s="411"/>
      <c r="J23" s="411"/>
      <c r="K23" s="411"/>
      <c r="L23" s="411"/>
      <c r="M23" s="411"/>
      <c r="N23" s="411"/>
      <c r="O23" s="411"/>
      <c r="P23" s="412"/>
      <c r="Q23" s="207"/>
      <c r="R23" s="220" t="s">
        <v>131</v>
      </c>
      <c r="S23" s="207"/>
      <c r="T23" s="207"/>
      <c r="U23" s="207"/>
      <c r="V23" s="207"/>
      <c r="W23" s="399" t="s">
        <v>33</v>
      </c>
      <c r="X23" s="393"/>
      <c r="Y23" s="393"/>
      <c r="Z23" s="393"/>
      <c r="AA23" s="381"/>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886" t="s">
        <v>634</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81"/>
      <c r="AB26" s="215"/>
      <c r="AC26" s="207"/>
      <c r="AD26" s="207"/>
      <c r="AE26" s="207"/>
      <c r="AF26" s="207"/>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399" t="s">
        <v>610</v>
      </c>
      <c r="D29" s="393"/>
      <c r="E29" s="393"/>
      <c r="F29" s="393"/>
      <c r="G29" s="393"/>
      <c r="H29" s="393"/>
      <c r="I29" s="393"/>
      <c r="J29" s="393"/>
      <c r="K29" s="381"/>
      <c r="L29" s="217"/>
      <c r="M29" s="399"/>
      <c r="N29" s="393"/>
      <c r="O29" s="393"/>
      <c r="P29" s="393"/>
      <c r="Q29" s="393"/>
      <c r="R29" s="393"/>
      <c r="S29" s="393"/>
      <c r="T29" s="393"/>
      <c r="U29" s="393"/>
      <c r="V29" s="393"/>
      <c r="W29" s="393"/>
      <c r="X29" s="393"/>
      <c r="Y29" s="393"/>
      <c r="Z29" s="393"/>
      <c r="AA29" s="381"/>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398" t="s">
        <v>611</v>
      </c>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81"/>
      <c r="AB32" s="215"/>
      <c r="AC32" s="207"/>
      <c r="AD32" s="207"/>
      <c r="AE32" s="207"/>
      <c r="AF32" s="207"/>
      <c r="AG32" s="207"/>
    </row>
    <row r="34" spans="3:27" ht="15.75" customHeight="1" x14ac:dyDescent="0.25">
      <c r="C34" s="397" t="s">
        <v>139</v>
      </c>
      <c r="D34" s="389"/>
      <c r="E34" s="220"/>
      <c r="F34" s="391" t="s">
        <v>34</v>
      </c>
      <c r="G34" s="381"/>
      <c r="H34" s="220"/>
      <c r="I34" s="207"/>
      <c r="J34" s="227" t="s">
        <v>140</v>
      </c>
      <c r="K34" s="391">
        <v>15</v>
      </c>
      <c r="L34" s="393"/>
      <c r="M34" s="393"/>
      <c r="N34" s="381"/>
      <c r="O34" s="220"/>
      <c r="P34" s="220"/>
      <c r="Q34" s="211" t="s">
        <v>141</v>
      </c>
      <c r="R34" s="207"/>
      <c r="S34" s="220"/>
      <c r="T34" s="220"/>
      <c r="U34" s="220"/>
      <c r="V34" s="220"/>
      <c r="W34" s="391" t="s">
        <v>20</v>
      </c>
      <c r="X34" s="393"/>
      <c r="Y34" s="393"/>
      <c r="Z34" s="393"/>
      <c r="AA34" s="38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8" t="s">
        <v>635</v>
      </c>
      <c r="G36" s="393"/>
      <c r="H36" s="393"/>
      <c r="I36" s="393"/>
      <c r="J36" s="393"/>
      <c r="K36" s="393"/>
      <c r="L36" s="393"/>
      <c r="M36" s="381"/>
      <c r="N36" s="207"/>
      <c r="O36" s="227" t="s">
        <v>144</v>
      </c>
      <c r="P36" s="399">
        <v>0</v>
      </c>
      <c r="Q36" s="393"/>
      <c r="R36" s="393"/>
      <c r="S36" s="393"/>
      <c r="T36" s="393"/>
      <c r="U36" s="393"/>
      <c r="V36" s="393"/>
      <c r="W36" s="393"/>
      <c r="X36" s="393"/>
      <c r="Y36" s="393"/>
      <c r="Z36" s="393"/>
      <c r="AA36" s="38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2" t="s">
        <v>146</v>
      </c>
      <c r="G38" s="381"/>
      <c r="H38" s="207"/>
      <c r="I38" s="207"/>
      <c r="J38" s="220" t="s">
        <v>147</v>
      </c>
      <c r="K38" s="207"/>
      <c r="L38" s="392" t="s">
        <v>148</v>
      </c>
      <c r="M38" s="393"/>
      <c r="N38" s="381"/>
      <c r="O38" s="220"/>
      <c r="P38" s="220"/>
      <c r="Q38" s="207"/>
      <c r="R38" s="220" t="s">
        <v>149</v>
      </c>
      <c r="S38" s="220"/>
      <c r="T38" s="220"/>
      <c r="U38" s="220"/>
      <c r="V38" s="220"/>
      <c r="W38" s="400"/>
      <c r="X38" s="393"/>
      <c r="Y38" s="393"/>
      <c r="Z38" s="393"/>
      <c r="AA38" s="38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4">
        <v>2024</v>
      </c>
      <c r="E40" s="395"/>
      <c r="F40" s="396"/>
      <c r="G40" s="34"/>
      <c r="H40" s="211"/>
      <c r="I40" s="211"/>
      <c r="J40" s="211"/>
      <c r="K40" s="211"/>
      <c r="L40" s="211"/>
      <c r="M40" s="211"/>
      <c r="N40" s="211"/>
      <c r="O40" s="211"/>
      <c r="P40" s="211"/>
      <c r="Q40" s="388"/>
      <c r="R40" s="389"/>
      <c r="S40" s="389"/>
      <c r="T40" s="389"/>
      <c r="U40" s="389"/>
      <c r="V40" s="211"/>
      <c r="W40" s="211"/>
      <c r="X40" s="390"/>
      <c r="Y40" s="389"/>
      <c r="Z40" s="389"/>
      <c r="AA40" s="38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9">
        <v>15</v>
      </c>
      <c r="E42" s="393"/>
      <c r="F42" s="381"/>
      <c r="G42" s="207"/>
      <c r="H42" s="211"/>
      <c r="I42" s="211"/>
      <c r="J42" s="211"/>
      <c r="K42" s="211"/>
      <c r="L42" s="211"/>
      <c r="M42" s="211"/>
      <c r="N42" s="211"/>
      <c r="O42" s="211"/>
      <c r="P42" s="211"/>
      <c r="Q42" s="388"/>
      <c r="R42" s="389"/>
      <c r="S42" s="389"/>
      <c r="T42" s="389"/>
      <c r="U42" s="389"/>
      <c r="V42" s="211"/>
      <c r="W42" s="211"/>
      <c r="X42" s="390"/>
      <c r="Y42" s="389"/>
      <c r="Z42" s="389"/>
      <c r="AA42" s="38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1" t="s">
        <v>151</v>
      </c>
      <c r="E44" s="393"/>
      <c r="F44" s="393"/>
      <c r="G44" s="393"/>
      <c r="H44" s="393"/>
      <c r="I44" s="393"/>
      <c r="J44" s="393"/>
      <c r="K44" s="393"/>
      <c r="L44" s="393"/>
      <c r="M44" s="393"/>
      <c r="N44" s="393"/>
      <c r="O44" s="393"/>
      <c r="P44" s="393"/>
      <c r="Q44" s="393"/>
      <c r="R44" s="393"/>
      <c r="S44" s="393"/>
      <c r="T44" s="393"/>
      <c r="U44" s="393"/>
      <c r="V44" s="393"/>
      <c r="W44" s="393"/>
      <c r="X44" s="393"/>
      <c r="Y44" s="381"/>
      <c r="Z44" s="221"/>
      <c r="AA44" s="221"/>
    </row>
    <row r="45" spans="3:27" ht="15.75" customHeight="1" x14ac:dyDescent="0.25">
      <c r="C45" s="207"/>
      <c r="D45" s="430" t="s">
        <v>152</v>
      </c>
      <c r="E45" s="393"/>
      <c r="F45" s="393"/>
      <c r="G45" s="393"/>
      <c r="H45" s="381"/>
      <c r="I45" s="426" t="s">
        <v>153</v>
      </c>
      <c r="J45" s="393"/>
      <c r="K45" s="393"/>
      <c r="L45" s="393"/>
      <c r="M45" s="393"/>
      <c r="N45" s="393"/>
      <c r="O45" s="393"/>
      <c r="P45" s="381"/>
      <c r="Q45" s="427" t="s">
        <v>154</v>
      </c>
      <c r="R45" s="393"/>
      <c r="S45" s="393"/>
      <c r="T45" s="393"/>
      <c r="U45" s="393"/>
      <c r="V45" s="393"/>
      <c r="W45" s="393"/>
      <c r="X45" s="393"/>
      <c r="Y45" s="381"/>
      <c r="Z45" s="221"/>
      <c r="AA45" s="221"/>
    </row>
    <row r="46" spans="3:27" ht="15.75" customHeight="1" x14ac:dyDescent="0.25">
      <c r="C46" s="38"/>
      <c r="D46" s="431" t="s">
        <v>155</v>
      </c>
      <c r="E46" s="393"/>
      <c r="F46" s="393"/>
      <c r="G46" s="393"/>
      <c r="H46" s="381"/>
      <c r="I46" s="428" t="s">
        <v>156</v>
      </c>
      <c r="J46" s="393"/>
      <c r="K46" s="393"/>
      <c r="L46" s="393"/>
      <c r="M46" s="393"/>
      <c r="N46" s="393"/>
      <c r="O46" s="393"/>
      <c r="P46" s="381"/>
      <c r="Q46" s="429" t="s">
        <v>157</v>
      </c>
      <c r="R46" s="393"/>
      <c r="S46" s="393"/>
      <c r="T46" s="393"/>
      <c r="U46" s="393"/>
      <c r="V46" s="393"/>
      <c r="W46" s="393"/>
      <c r="X46" s="393"/>
      <c r="Y46" s="38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9" t="s">
        <v>158</v>
      </c>
      <c r="D48" s="393"/>
      <c r="E48" s="393"/>
      <c r="F48" s="381"/>
      <c r="G48" s="424" t="s">
        <v>159</v>
      </c>
      <c r="H48" s="425" t="s">
        <v>160</v>
      </c>
      <c r="I48" s="407"/>
      <c r="J48" s="407"/>
      <c r="K48" s="407"/>
      <c r="L48" s="407"/>
      <c r="M48" s="407"/>
      <c r="N48" s="407"/>
      <c r="O48" s="407"/>
      <c r="P48" s="407"/>
      <c r="Q48" s="407"/>
      <c r="R48" s="407"/>
      <c r="S48" s="407"/>
      <c r="T48" s="407"/>
      <c r="U48" s="407"/>
      <c r="V48" s="407"/>
      <c r="W48" s="407"/>
      <c r="X48" s="407"/>
      <c r="Y48" s="407"/>
      <c r="Z48" s="407"/>
      <c r="AA48" s="408"/>
    </row>
    <row r="49" spans="2:28" ht="15.75" customHeight="1" x14ac:dyDescent="0.25">
      <c r="B49" s="39"/>
      <c r="C49" s="40" t="s">
        <v>161</v>
      </c>
      <c r="D49" s="41">
        <v>1.2</v>
      </c>
      <c r="E49" s="419" t="s">
        <v>162</v>
      </c>
      <c r="F49" s="381"/>
      <c r="G49" s="365"/>
      <c r="H49" s="410"/>
      <c r="I49" s="411"/>
      <c r="J49" s="411"/>
      <c r="K49" s="411"/>
      <c r="L49" s="411"/>
      <c r="M49" s="411"/>
      <c r="N49" s="411"/>
      <c r="O49" s="411"/>
      <c r="P49" s="411"/>
      <c r="Q49" s="411"/>
      <c r="R49" s="411"/>
      <c r="S49" s="411"/>
      <c r="T49" s="411"/>
      <c r="U49" s="411"/>
      <c r="V49" s="411"/>
      <c r="W49" s="411"/>
      <c r="X49" s="411"/>
      <c r="Y49" s="411"/>
      <c r="Z49" s="411"/>
      <c r="AA49" s="412"/>
      <c r="AB49" s="229"/>
    </row>
    <row r="50" spans="2:28" ht="15.75" customHeight="1" x14ac:dyDescent="0.25">
      <c r="B50" s="39"/>
      <c r="C50" s="42">
        <v>2024</v>
      </c>
      <c r="D50" s="43">
        <v>45474</v>
      </c>
      <c r="E50" s="418">
        <v>45656</v>
      </c>
      <c r="F50" s="381"/>
      <c r="G50" s="44">
        <v>15</v>
      </c>
      <c r="H50" s="423" t="s">
        <v>627</v>
      </c>
      <c r="I50" s="393"/>
      <c r="J50" s="393"/>
      <c r="K50" s="393"/>
      <c r="L50" s="393"/>
      <c r="M50" s="393"/>
      <c r="N50" s="393"/>
      <c r="O50" s="393"/>
      <c r="P50" s="393"/>
      <c r="Q50" s="393"/>
      <c r="R50" s="393"/>
      <c r="S50" s="393"/>
      <c r="T50" s="393"/>
      <c r="U50" s="393"/>
      <c r="V50" s="393"/>
      <c r="W50" s="393"/>
      <c r="X50" s="393"/>
      <c r="Y50" s="393"/>
      <c r="Z50" s="393"/>
      <c r="AA50" s="381"/>
      <c r="AB50" s="229"/>
    </row>
    <row r="51" spans="2:28" ht="15.75" customHeight="1" x14ac:dyDescent="0.25">
      <c r="B51" s="39"/>
      <c r="C51" s="42">
        <v>2025</v>
      </c>
      <c r="D51" s="43">
        <v>45658</v>
      </c>
      <c r="E51" s="418">
        <v>46021</v>
      </c>
      <c r="F51" s="381"/>
      <c r="G51" s="44">
        <v>30</v>
      </c>
      <c r="H51" s="423" t="s">
        <v>627</v>
      </c>
      <c r="I51" s="393"/>
      <c r="J51" s="393"/>
      <c r="K51" s="393"/>
      <c r="L51" s="393"/>
      <c r="M51" s="393"/>
      <c r="N51" s="393"/>
      <c r="O51" s="393"/>
      <c r="P51" s="393"/>
      <c r="Q51" s="393"/>
      <c r="R51" s="393"/>
      <c r="S51" s="393"/>
      <c r="T51" s="393"/>
      <c r="U51" s="393"/>
      <c r="V51" s="393"/>
      <c r="W51" s="393"/>
      <c r="X51" s="393"/>
      <c r="Y51" s="393"/>
      <c r="Z51" s="393"/>
      <c r="AA51" s="381"/>
      <c r="AB51" s="229"/>
    </row>
    <row r="52" spans="2:28" ht="15.75" customHeight="1" x14ac:dyDescent="0.25">
      <c r="B52" s="39"/>
      <c r="C52" s="42">
        <v>2026</v>
      </c>
      <c r="D52" s="43">
        <v>46023</v>
      </c>
      <c r="E52" s="418">
        <v>46386</v>
      </c>
      <c r="F52" s="381"/>
      <c r="G52" s="44">
        <v>45</v>
      </c>
      <c r="H52" s="423" t="s">
        <v>627</v>
      </c>
      <c r="I52" s="393"/>
      <c r="J52" s="393"/>
      <c r="K52" s="393"/>
      <c r="L52" s="393"/>
      <c r="M52" s="393"/>
      <c r="N52" s="393"/>
      <c r="O52" s="393"/>
      <c r="P52" s="393"/>
      <c r="Q52" s="393"/>
      <c r="R52" s="393"/>
      <c r="S52" s="393"/>
      <c r="T52" s="393"/>
      <c r="U52" s="393"/>
      <c r="V52" s="393"/>
      <c r="W52" s="393"/>
      <c r="X52" s="393"/>
      <c r="Y52" s="393"/>
      <c r="Z52" s="393"/>
      <c r="AA52" s="381"/>
      <c r="AB52" s="229"/>
    </row>
    <row r="53" spans="2:28" ht="15.75" customHeight="1" x14ac:dyDescent="0.25">
      <c r="B53" s="39"/>
      <c r="C53" s="42">
        <v>2027</v>
      </c>
      <c r="D53" s="43">
        <v>46388</v>
      </c>
      <c r="E53" s="418">
        <v>46751</v>
      </c>
      <c r="F53" s="381"/>
      <c r="G53" s="44">
        <v>60</v>
      </c>
      <c r="H53" s="423" t="s">
        <v>627</v>
      </c>
      <c r="I53" s="393"/>
      <c r="J53" s="393"/>
      <c r="K53" s="393"/>
      <c r="L53" s="393"/>
      <c r="M53" s="393"/>
      <c r="N53" s="393"/>
      <c r="O53" s="393"/>
      <c r="P53" s="393"/>
      <c r="Q53" s="393"/>
      <c r="R53" s="393"/>
      <c r="S53" s="393"/>
      <c r="T53" s="393"/>
      <c r="U53" s="393"/>
      <c r="V53" s="393"/>
      <c r="W53" s="393"/>
      <c r="X53" s="393"/>
      <c r="Y53" s="393"/>
      <c r="Z53" s="393"/>
      <c r="AA53" s="381"/>
      <c r="AB53" s="229"/>
    </row>
    <row r="54" spans="2:28" ht="15.75" customHeight="1" x14ac:dyDescent="0.25">
      <c r="B54" s="39"/>
      <c r="C54" s="42"/>
      <c r="D54" s="42"/>
      <c r="E54" s="419"/>
      <c r="F54" s="381"/>
      <c r="G54" s="41"/>
      <c r="H54" s="419"/>
      <c r="I54" s="393"/>
      <c r="J54" s="393"/>
      <c r="K54" s="393"/>
      <c r="L54" s="393"/>
      <c r="M54" s="393"/>
      <c r="N54" s="393"/>
      <c r="O54" s="393"/>
      <c r="P54" s="393"/>
      <c r="Q54" s="393"/>
      <c r="R54" s="393"/>
      <c r="S54" s="393"/>
      <c r="T54" s="393"/>
      <c r="U54" s="393"/>
      <c r="V54" s="393"/>
      <c r="W54" s="393"/>
      <c r="X54" s="393"/>
      <c r="Y54" s="393"/>
      <c r="Z54" s="393"/>
      <c r="AA54" s="38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7" t="s">
        <v>163</v>
      </c>
      <c r="D56" s="389"/>
      <c r="E56" s="220"/>
      <c r="F56" s="211" t="s">
        <v>164</v>
      </c>
      <c r="G56" s="45"/>
      <c r="H56" s="222"/>
      <c r="I56" s="211" t="s">
        <v>165</v>
      </c>
      <c r="J56" s="207"/>
      <c r="K56" s="392"/>
      <c r="L56" s="38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7" t="s">
        <v>166</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8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9" t="s">
        <v>161</v>
      </c>
      <c r="C60" s="381"/>
      <c r="D60" s="41"/>
      <c r="E60" s="419" t="s">
        <v>167</v>
      </c>
      <c r="F60" s="381"/>
      <c r="G60" s="41"/>
      <c r="H60" s="391" t="s">
        <v>168</v>
      </c>
      <c r="I60" s="381"/>
      <c r="J60" s="419"/>
      <c r="K60" s="381"/>
      <c r="L60" s="422"/>
      <c r="M60" s="389"/>
      <c r="N60" s="41" t="s">
        <v>169</v>
      </c>
      <c r="O60" s="419"/>
      <c r="P60" s="393"/>
      <c r="Q60" s="381"/>
      <c r="R60" s="419" t="s">
        <v>170</v>
      </c>
      <c r="S60" s="393"/>
      <c r="T60" s="381"/>
      <c r="U60" s="419"/>
      <c r="V60" s="393"/>
      <c r="W60" s="381"/>
      <c r="X60" s="419" t="s">
        <v>171</v>
      </c>
      <c r="Y60" s="381"/>
      <c r="Z60" s="419"/>
      <c r="AA60" s="393"/>
      <c r="AB60" s="38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7" t="s">
        <v>172</v>
      </c>
      <c r="C62" s="381"/>
      <c r="D62" s="420"/>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7" t="s">
        <v>173</v>
      </c>
      <c r="C64" s="381"/>
      <c r="D64" s="42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2"/>
    </row>
    <row r="66" spans="2:28" ht="15.75" customHeight="1" x14ac:dyDescent="0.25">
      <c r="B66" s="417" t="s">
        <v>174</v>
      </c>
      <c r="C66" s="381"/>
      <c r="D66" s="42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7" t="s">
        <v>175</v>
      </c>
      <c r="C68" s="381"/>
      <c r="D68" s="42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7" t="s">
        <v>176</v>
      </c>
      <c r="C70" s="381"/>
      <c r="D70" s="42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7" t="s">
        <v>177</v>
      </c>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81"/>
    </row>
    <row r="73" spans="2:28" ht="15.75" customHeight="1" x14ac:dyDescent="0.25">
      <c r="B73" s="391" t="s">
        <v>122</v>
      </c>
      <c r="C73" s="381"/>
      <c r="D73" s="50" t="s">
        <v>178</v>
      </c>
      <c r="E73" s="391" t="s">
        <v>179</v>
      </c>
      <c r="F73" s="381"/>
      <c r="G73" s="391" t="s">
        <v>177</v>
      </c>
      <c r="H73" s="393"/>
      <c r="I73" s="393"/>
      <c r="J73" s="393"/>
      <c r="K73" s="393"/>
      <c r="L73" s="393"/>
      <c r="M73" s="393"/>
      <c r="N73" s="393"/>
      <c r="O73" s="381"/>
      <c r="P73" s="391" t="s">
        <v>180</v>
      </c>
      <c r="Q73" s="393"/>
      <c r="R73" s="393"/>
      <c r="S73" s="393"/>
      <c r="T73" s="393"/>
      <c r="U73" s="393"/>
      <c r="V73" s="393"/>
      <c r="W73" s="393"/>
      <c r="X73" s="393"/>
      <c r="Y73" s="393"/>
      <c r="Z73" s="393"/>
      <c r="AA73" s="393"/>
      <c r="AB73" s="381"/>
    </row>
    <row r="74" spans="2:28" ht="15.75" customHeight="1" x14ac:dyDescent="0.25">
      <c r="B74" s="391"/>
      <c r="C74" s="381"/>
      <c r="D74" s="36"/>
      <c r="E74" s="391"/>
      <c r="F74" s="381"/>
      <c r="G74" s="416"/>
      <c r="H74" s="393"/>
      <c r="I74" s="393"/>
      <c r="J74" s="393"/>
      <c r="K74" s="393"/>
      <c r="L74" s="393"/>
      <c r="M74" s="393"/>
      <c r="N74" s="393"/>
      <c r="O74" s="381"/>
      <c r="P74" s="416"/>
      <c r="Q74" s="393"/>
      <c r="R74" s="393"/>
      <c r="S74" s="393"/>
      <c r="T74" s="393"/>
      <c r="U74" s="393"/>
      <c r="V74" s="393"/>
      <c r="W74" s="393"/>
      <c r="X74" s="393"/>
      <c r="Y74" s="393"/>
      <c r="Z74" s="393"/>
      <c r="AA74" s="393"/>
      <c r="AB74" s="381"/>
    </row>
    <row r="75" spans="2:28" ht="15.75" customHeight="1" x14ac:dyDescent="0.25">
      <c r="B75" s="391"/>
      <c r="C75" s="381"/>
      <c r="D75" s="36"/>
      <c r="E75" s="391"/>
      <c r="F75" s="381"/>
      <c r="G75" s="416"/>
      <c r="H75" s="393"/>
      <c r="I75" s="393"/>
      <c r="J75" s="393"/>
      <c r="K75" s="393"/>
      <c r="L75" s="393"/>
      <c r="M75" s="393"/>
      <c r="N75" s="393"/>
      <c r="O75" s="381"/>
      <c r="P75" s="416"/>
      <c r="Q75" s="393"/>
      <c r="R75" s="393"/>
      <c r="S75" s="393"/>
      <c r="T75" s="393"/>
      <c r="U75" s="393"/>
      <c r="V75" s="393"/>
      <c r="W75" s="393"/>
      <c r="X75" s="393"/>
      <c r="Y75" s="393"/>
      <c r="Z75" s="393"/>
      <c r="AA75" s="393"/>
      <c r="AB75" s="381"/>
    </row>
    <row r="76" spans="2:28" ht="26.25" customHeight="1" x14ac:dyDescent="0.25">
      <c r="B76" s="415" t="s">
        <v>181</v>
      </c>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81"/>
    </row>
  </sheetData>
  <mergeCells count="95">
    <mergeCell ref="B2:D6"/>
    <mergeCell ref="F2:AB6"/>
    <mergeCell ref="AG6:AH6"/>
    <mergeCell ref="C7:D7"/>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636</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404" t="s">
        <v>125</v>
      </c>
      <c r="D12" s="405"/>
      <c r="E12" s="402" t="s">
        <v>617</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637</v>
      </c>
      <c r="D14" s="389"/>
      <c r="E14" s="406" t="s">
        <v>638</v>
      </c>
      <c r="F14" s="407"/>
      <c r="G14" s="407"/>
      <c r="H14" s="407"/>
      <c r="I14" s="407"/>
      <c r="J14" s="407"/>
      <c r="K14" s="407"/>
      <c r="L14" s="407"/>
      <c r="M14" s="407"/>
      <c r="N14" s="407"/>
      <c r="O14" s="407"/>
      <c r="P14" s="407"/>
      <c r="Q14" s="407"/>
      <c r="R14" s="407"/>
      <c r="S14" s="407"/>
      <c r="T14" s="407"/>
      <c r="U14" s="407"/>
      <c r="V14" s="407"/>
      <c r="W14" s="407"/>
      <c r="X14" s="407"/>
      <c r="Y14" s="407"/>
      <c r="Z14" s="407"/>
      <c r="AA14" s="408"/>
      <c r="AB14" s="215"/>
    </row>
    <row r="15" spans="2:28" ht="15.75" customHeight="1" x14ac:dyDescent="0.25">
      <c r="B15" s="30"/>
      <c r="C15" s="217"/>
      <c r="D15" s="217"/>
      <c r="E15" s="410"/>
      <c r="F15" s="411"/>
      <c r="G15" s="411"/>
      <c r="H15" s="411"/>
      <c r="I15" s="411"/>
      <c r="J15" s="411"/>
      <c r="K15" s="411"/>
      <c r="L15" s="411"/>
      <c r="M15" s="411"/>
      <c r="N15" s="411"/>
      <c r="O15" s="411"/>
      <c r="P15" s="411"/>
      <c r="Q15" s="411"/>
      <c r="R15" s="411"/>
      <c r="S15" s="411"/>
      <c r="T15" s="411"/>
      <c r="U15" s="411"/>
      <c r="V15" s="411"/>
      <c r="W15" s="411"/>
      <c r="X15" s="411"/>
      <c r="Y15" s="411"/>
      <c r="Z15" s="411"/>
      <c r="AA15" s="412"/>
      <c r="AB15" s="215"/>
    </row>
    <row r="17" spans="3:28" ht="15" customHeight="1" x14ac:dyDescent="0.25">
      <c r="C17" s="390" t="s">
        <v>639</v>
      </c>
      <c r="D17" s="389"/>
      <c r="E17" s="406" t="s">
        <v>640</v>
      </c>
      <c r="F17" s="407"/>
      <c r="G17" s="407"/>
      <c r="H17" s="407"/>
      <c r="I17" s="407"/>
      <c r="J17" s="407"/>
      <c r="K17" s="407"/>
      <c r="L17" s="407"/>
      <c r="M17" s="407"/>
      <c r="N17" s="407"/>
      <c r="O17" s="407"/>
      <c r="P17" s="407"/>
      <c r="Q17" s="407"/>
      <c r="R17" s="407"/>
      <c r="S17" s="407"/>
      <c r="T17" s="407"/>
      <c r="U17" s="407"/>
      <c r="V17" s="407"/>
      <c r="W17" s="407"/>
      <c r="X17" s="407"/>
      <c r="Y17" s="407"/>
      <c r="Z17" s="407"/>
      <c r="AA17" s="408"/>
      <c r="AB17" s="215"/>
    </row>
    <row r="18" spans="3:28" ht="15" customHeight="1" x14ac:dyDescent="0.25">
      <c r="C18" s="217"/>
      <c r="D18" s="217"/>
      <c r="E18" s="410"/>
      <c r="F18" s="411"/>
      <c r="G18" s="411"/>
      <c r="H18" s="411"/>
      <c r="I18" s="411"/>
      <c r="J18" s="411"/>
      <c r="K18" s="411"/>
      <c r="L18" s="411"/>
      <c r="M18" s="411"/>
      <c r="N18" s="411"/>
      <c r="O18" s="411"/>
      <c r="P18" s="411"/>
      <c r="Q18" s="411"/>
      <c r="R18" s="411"/>
      <c r="S18" s="411"/>
      <c r="T18" s="411"/>
      <c r="U18" s="411"/>
      <c r="V18" s="411"/>
      <c r="W18" s="411"/>
      <c r="X18" s="411"/>
      <c r="Y18" s="411"/>
      <c r="Z18" s="411"/>
      <c r="AA18" s="41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90" t="s">
        <v>127</v>
      </c>
      <c r="D21" s="389"/>
      <c r="E21" s="218"/>
      <c r="F21" s="388"/>
      <c r="G21" s="389"/>
      <c r="H21" s="389"/>
      <c r="I21" s="389"/>
      <c r="J21" s="389"/>
      <c r="K21" s="389"/>
      <c r="L21" s="389"/>
      <c r="M21" s="389"/>
      <c r="N21" s="389"/>
      <c r="O21" s="389"/>
      <c r="P21" s="389"/>
      <c r="Q21" s="389"/>
      <c r="R21" s="389"/>
      <c r="S21" s="389"/>
      <c r="T21" s="389"/>
      <c r="U21" s="389"/>
      <c r="V21" s="389"/>
      <c r="W21" s="389"/>
      <c r="X21" s="389"/>
      <c r="Y21" s="389"/>
      <c r="Z21" s="389"/>
      <c r="AA21" s="389"/>
      <c r="AB21" s="401"/>
    </row>
    <row r="22" spans="3:28" ht="29.25" customHeight="1" x14ac:dyDescent="0.25">
      <c r="C22" s="391" t="s">
        <v>641</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8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406" t="s">
        <v>642</v>
      </c>
      <c r="D25" s="407"/>
      <c r="E25" s="407"/>
      <c r="F25" s="407"/>
      <c r="G25" s="407"/>
      <c r="H25" s="407"/>
      <c r="I25" s="407"/>
      <c r="J25" s="407"/>
      <c r="K25" s="407"/>
      <c r="L25" s="407"/>
      <c r="M25" s="407"/>
      <c r="N25" s="407"/>
      <c r="O25" s="407"/>
      <c r="P25" s="408"/>
      <c r="Q25" s="207"/>
      <c r="R25" s="392"/>
      <c r="S25" s="393"/>
      <c r="T25" s="393"/>
      <c r="U25" s="393"/>
      <c r="V25" s="393"/>
      <c r="W25" s="393"/>
      <c r="X25" s="393"/>
      <c r="Y25" s="393"/>
      <c r="Z25" s="393"/>
      <c r="AA25" s="381"/>
      <c r="AB25" s="215"/>
    </row>
    <row r="26" spans="3:28" ht="15" customHeight="1" x14ac:dyDescent="0.25">
      <c r="C26" s="409"/>
      <c r="D26" s="363"/>
      <c r="E26" s="363"/>
      <c r="F26" s="363"/>
      <c r="G26" s="363"/>
      <c r="H26" s="363"/>
      <c r="I26" s="363"/>
      <c r="J26" s="363"/>
      <c r="K26" s="363"/>
      <c r="L26" s="363"/>
      <c r="M26" s="363"/>
      <c r="N26" s="363"/>
      <c r="O26" s="363"/>
      <c r="P26" s="401"/>
      <c r="Q26" s="207"/>
      <c r="R26" s="207"/>
      <c r="S26" s="207"/>
      <c r="T26" s="207"/>
      <c r="U26" s="207"/>
      <c r="V26" s="207"/>
      <c r="W26" s="207"/>
      <c r="X26" s="207"/>
      <c r="Y26" s="207"/>
      <c r="Z26" s="207"/>
      <c r="AA26" s="207"/>
      <c r="AB26" s="215"/>
    </row>
    <row r="27" spans="3:28" ht="15" customHeight="1" x14ac:dyDescent="0.25">
      <c r="C27" s="409"/>
      <c r="D27" s="363"/>
      <c r="E27" s="363"/>
      <c r="F27" s="363"/>
      <c r="G27" s="363"/>
      <c r="H27" s="363"/>
      <c r="I27" s="363"/>
      <c r="J27" s="363"/>
      <c r="K27" s="363"/>
      <c r="L27" s="363"/>
      <c r="M27" s="363"/>
      <c r="N27" s="363"/>
      <c r="O27" s="363"/>
      <c r="P27" s="401"/>
      <c r="Q27" s="217"/>
      <c r="R27" s="220" t="s">
        <v>130</v>
      </c>
      <c r="S27" s="220"/>
      <c r="T27" s="220"/>
      <c r="U27" s="220"/>
      <c r="V27" s="220"/>
      <c r="W27" s="217"/>
      <c r="X27" s="217"/>
      <c r="Y27" s="217"/>
      <c r="Z27" s="207"/>
      <c r="AA27" s="217"/>
      <c r="AB27" s="215"/>
    </row>
    <row r="28" spans="3:28" ht="15" customHeight="1" x14ac:dyDescent="0.25">
      <c r="C28" s="409"/>
      <c r="D28" s="363"/>
      <c r="E28" s="363"/>
      <c r="F28" s="363"/>
      <c r="G28" s="363"/>
      <c r="H28" s="363"/>
      <c r="I28" s="363"/>
      <c r="J28" s="363"/>
      <c r="K28" s="363"/>
      <c r="L28" s="363"/>
      <c r="M28" s="363"/>
      <c r="N28" s="363"/>
      <c r="O28" s="363"/>
      <c r="P28" s="401"/>
      <c r="Q28" s="207"/>
      <c r="R28" s="36"/>
      <c r="S28" s="207" t="s">
        <v>15</v>
      </c>
      <c r="T28" s="207"/>
      <c r="U28" s="36"/>
      <c r="V28" s="207" t="s">
        <v>27</v>
      </c>
      <c r="W28" s="207"/>
      <c r="X28" s="36"/>
      <c r="Y28" s="222" t="s">
        <v>46</v>
      </c>
      <c r="Z28" s="207"/>
      <c r="AA28" s="207"/>
      <c r="AB28" s="215"/>
    </row>
    <row r="29" spans="3:28" ht="15" customHeight="1" x14ac:dyDescent="0.25">
      <c r="C29" s="409"/>
      <c r="D29" s="363"/>
      <c r="E29" s="363"/>
      <c r="F29" s="363"/>
      <c r="G29" s="363"/>
      <c r="H29" s="363"/>
      <c r="I29" s="363"/>
      <c r="J29" s="363"/>
      <c r="K29" s="363"/>
      <c r="L29" s="363"/>
      <c r="M29" s="363"/>
      <c r="N29" s="363"/>
      <c r="O29" s="363"/>
      <c r="P29" s="401"/>
      <c r="Q29" s="207"/>
      <c r="R29" s="207"/>
      <c r="S29" s="207"/>
      <c r="T29" s="207"/>
      <c r="U29" s="207"/>
      <c r="V29" s="207"/>
      <c r="W29" s="207"/>
      <c r="X29" s="207"/>
      <c r="Y29" s="207"/>
      <c r="Z29" s="207"/>
      <c r="AA29" s="207"/>
      <c r="AB29" s="215"/>
    </row>
    <row r="30" spans="3:28" ht="15" customHeight="1" x14ac:dyDescent="0.25">
      <c r="C30" s="410"/>
      <c r="D30" s="411"/>
      <c r="E30" s="411"/>
      <c r="F30" s="411"/>
      <c r="G30" s="411"/>
      <c r="H30" s="411"/>
      <c r="I30" s="411"/>
      <c r="J30" s="411"/>
      <c r="K30" s="411"/>
      <c r="L30" s="411"/>
      <c r="M30" s="411"/>
      <c r="N30" s="411"/>
      <c r="O30" s="411"/>
      <c r="P30" s="412"/>
      <c r="Q30" s="207"/>
      <c r="R30" s="220" t="s">
        <v>131</v>
      </c>
      <c r="S30" s="207"/>
      <c r="T30" s="207"/>
      <c r="U30" s="207"/>
      <c r="V30" s="207"/>
      <c r="W30" s="399" t="s">
        <v>33</v>
      </c>
      <c r="X30" s="393"/>
      <c r="Y30" s="393"/>
      <c r="Z30" s="393"/>
      <c r="AA30" s="38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886" t="s">
        <v>609</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8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9" t="s">
        <v>610</v>
      </c>
      <c r="D36" s="393"/>
      <c r="E36" s="393"/>
      <c r="F36" s="393"/>
      <c r="G36" s="393"/>
      <c r="H36" s="393"/>
      <c r="I36" s="393"/>
      <c r="J36" s="393"/>
      <c r="K36" s="381"/>
      <c r="L36" s="217"/>
      <c r="M36" s="399"/>
      <c r="N36" s="393"/>
      <c r="O36" s="393"/>
      <c r="P36" s="393"/>
      <c r="Q36" s="393"/>
      <c r="R36" s="393"/>
      <c r="S36" s="393"/>
      <c r="T36" s="393"/>
      <c r="U36" s="393"/>
      <c r="V36" s="393"/>
      <c r="W36" s="393"/>
      <c r="X36" s="393"/>
      <c r="Y36" s="393"/>
      <c r="Z36" s="393"/>
      <c r="AA36" s="38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8" t="s">
        <v>611</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8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7" t="s">
        <v>139</v>
      </c>
      <c r="D41" s="389"/>
      <c r="E41" s="220"/>
      <c r="F41" s="391" t="s">
        <v>34</v>
      </c>
      <c r="G41" s="381"/>
      <c r="H41" s="220"/>
      <c r="I41" s="207"/>
      <c r="J41" s="227" t="s">
        <v>140</v>
      </c>
      <c r="K41" s="391">
        <v>2</v>
      </c>
      <c r="L41" s="393"/>
      <c r="M41" s="393"/>
      <c r="N41" s="381"/>
      <c r="O41" s="220"/>
      <c r="P41" s="220"/>
      <c r="Q41" s="211" t="s">
        <v>141</v>
      </c>
      <c r="R41" s="207"/>
      <c r="S41" s="220"/>
      <c r="T41" s="220"/>
      <c r="U41" s="220"/>
      <c r="V41" s="220"/>
      <c r="W41" s="391" t="s">
        <v>20</v>
      </c>
      <c r="X41" s="393"/>
      <c r="Y41" s="393"/>
      <c r="Z41" s="393"/>
      <c r="AA41" s="38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8" t="s">
        <v>643</v>
      </c>
      <c r="G43" s="393"/>
      <c r="H43" s="393"/>
      <c r="I43" s="393"/>
      <c r="J43" s="393"/>
      <c r="K43" s="393"/>
      <c r="L43" s="393"/>
      <c r="M43" s="381"/>
      <c r="N43" s="207"/>
      <c r="O43" s="227" t="s">
        <v>144</v>
      </c>
      <c r="P43" s="399">
        <v>0</v>
      </c>
      <c r="Q43" s="393"/>
      <c r="R43" s="393"/>
      <c r="S43" s="393"/>
      <c r="T43" s="393"/>
      <c r="U43" s="393"/>
      <c r="V43" s="393"/>
      <c r="W43" s="393"/>
      <c r="X43" s="393"/>
      <c r="Y43" s="393"/>
      <c r="Z43" s="393"/>
      <c r="AA43" s="38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2" t="s">
        <v>146</v>
      </c>
      <c r="G45" s="381"/>
      <c r="H45" s="207"/>
      <c r="I45" s="207"/>
      <c r="J45" s="220" t="s">
        <v>147</v>
      </c>
      <c r="K45" s="207"/>
      <c r="L45" s="392" t="s">
        <v>148</v>
      </c>
      <c r="M45" s="393"/>
      <c r="N45" s="381"/>
      <c r="O45" s="220"/>
      <c r="P45" s="220"/>
      <c r="Q45" s="207"/>
      <c r="R45" s="220" t="s">
        <v>149</v>
      </c>
      <c r="S45" s="220"/>
      <c r="T45" s="220"/>
      <c r="U45" s="220"/>
      <c r="V45" s="220"/>
      <c r="W45" s="400"/>
      <c r="X45" s="393"/>
      <c r="Y45" s="393"/>
      <c r="Z45" s="393"/>
      <c r="AA45" s="38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4">
        <v>2024</v>
      </c>
      <c r="E47" s="395"/>
      <c r="F47" s="396"/>
      <c r="G47" s="34"/>
      <c r="H47" s="211"/>
      <c r="I47" s="211"/>
      <c r="J47" s="211"/>
      <c r="K47" s="211"/>
      <c r="L47" s="211"/>
      <c r="M47" s="211"/>
      <c r="N47" s="211"/>
      <c r="O47" s="211"/>
      <c r="P47" s="211"/>
      <c r="Q47" s="388"/>
      <c r="R47" s="389"/>
      <c r="S47" s="389"/>
      <c r="T47" s="389"/>
      <c r="U47" s="389"/>
      <c r="V47" s="211"/>
      <c r="W47" s="211"/>
      <c r="X47" s="390"/>
      <c r="Y47" s="389"/>
      <c r="Z47" s="389"/>
      <c r="AA47" s="389"/>
    </row>
    <row r="49" spans="3:27" ht="15.75" customHeight="1" x14ac:dyDescent="0.25">
      <c r="C49" s="220" t="s">
        <v>140</v>
      </c>
      <c r="D49" s="399">
        <v>1.2</v>
      </c>
      <c r="E49" s="393"/>
      <c r="F49" s="381"/>
      <c r="G49" s="207"/>
      <c r="H49" s="211"/>
      <c r="I49" s="211"/>
      <c r="J49" s="211"/>
      <c r="K49" s="211"/>
      <c r="L49" s="211"/>
      <c r="M49" s="211"/>
      <c r="N49" s="211"/>
      <c r="O49" s="211"/>
      <c r="P49" s="211"/>
      <c r="Q49" s="388"/>
      <c r="R49" s="389"/>
      <c r="S49" s="389"/>
      <c r="T49" s="389"/>
      <c r="U49" s="389"/>
      <c r="V49" s="211"/>
      <c r="W49" s="211"/>
      <c r="X49" s="390"/>
      <c r="Y49" s="389"/>
      <c r="Z49" s="389"/>
      <c r="AA49" s="38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1" t="s">
        <v>151</v>
      </c>
      <c r="E51" s="393"/>
      <c r="F51" s="393"/>
      <c r="G51" s="393"/>
      <c r="H51" s="393"/>
      <c r="I51" s="393"/>
      <c r="J51" s="393"/>
      <c r="K51" s="393"/>
      <c r="L51" s="393"/>
      <c r="M51" s="393"/>
      <c r="N51" s="393"/>
      <c r="O51" s="393"/>
      <c r="P51" s="393"/>
      <c r="Q51" s="393"/>
      <c r="R51" s="393"/>
      <c r="S51" s="393"/>
      <c r="T51" s="393"/>
      <c r="U51" s="393"/>
      <c r="V51" s="393"/>
      <c r="W51" s="393"/>
      <c r="X51" s="393"/>
      <c r="Y51" s="381"/>
      <c r="Z51" s="221"/>
      <c r="AA51" s="221"/>
    </row>
    <row r="52" spans="3:27" ht="15.75" customHeight="1" x14ac:dyDescent="0.25">
      <c r="C52" s="207"/>
      <c r="D52" s="430" t="s">
        <v>152</v>
      </c>
      <c r="E52" s="393"/>
      <c r="F52" s="393"/>
      <c r="G52" s="393"/>
      <c r="H52" s="381"/>
      <c r="I52" s="426" t="s">
        <v>153</v>
      </c>
      <c r="J52" s="393"/>
      <c r="K52" s="393"/>
      <c r="L52" s="393"/>
      <c r="M52" s="393"/>
      <c r="N52" s="393"/>
      <c r="O52" s="393"/>
      <c r="P52" s="381"/>
      <c r="Q52" s="427" t="s">
        <v>154</v>
      </c>
      <c r="R52" s="393"/>
      <c r="S52" s="393"/>
      <c r="T52" s="393"/>
      <c r="U52" s="393"/>
      <c r="V52" s="393"/>
      <c r="W52" s="393"/>
      <c r="X52" s="393"/>
      <c r="Y52" s="381"/>
      <c r="Z52" s="221"/>
      <c r="AA52" s="221"/>
    </row>
    <row r="53" spans="3:27" ht="15.75" customHeight="1" x14ac:dyDescent="0.25">
      <c r="C53" s="38"/>
      <c r="D53" s="431" t="s">
        <v>155</v>
      </c>
      <c r="E53" s="393"/>
      <c r="F53" s="393"/>
      <c r="G53" s="393"/>
      <c r="H53" s="381"/>
      <c r="I53" s="428" t="s">
        <v>156</v>
      </c>
      <c r="J53" s="393"/>
      <c r="K53" s="393"/>
      <c r="L53" s="393"/>
      <c r="M53" s="393"/>
      <c r="N53" s="393"/>
      <c r="O53" s="393"/>
      <c r="P53" s="381"/>
      <c r="Q53" s="429" t="s">
        <v>157</v>
      </c>
      <c r="R53" s="393"/>
      <c r="S53" s="393"/>
      <c r="T53" s="393"/>
      <c r="U53" s="393"/>
      <c r="V53" s="393"/>
      <c r="W53" s="393"/>
      <c r="X53" s="393"/>
      <c r="Y53" s="38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9" t="s">
        <v>158</v>
      </c>
      <c r="D55" s="393"/>
      <c r="E55" s="393"/>
      <c r="F55" s="381"/>
      <c r="G55" s="424" t="s">
        <v>159</v>
      </c>
      <c r="H55" s="425" t="s">
        <v>160</v>
      </c>
      <c r="I55" s="407"/>
      <c r="J55" s="407"/>
      <c r="K55" s="407"/>
      <c r="L55" s="407"/>
      <c r="M55" s="407"/>
      <c r="N55" s="407"/>
      <c r="O55" s="407"/>
      <c r="P55" s="407"/>
      <c r="Q55" s="407"/>
      <c r="R55" s="407"/>
      <c r="S55" s="407"/>
      <c r="T55" s="407"/>
      <c r="U55" s="407"/>
      <c r="V55" s="407"/>
      <c r="W55" s="407"/>
      <c r="X55" s="407"/>
      <c r="Y55" s="407"/>
      <c r="Z55" s="407"/>
      <c r="AA55" s="408"/>
    </row>
    <row r="56" spans="3:27" ht="15.75" customHeight="1" x14ac:dyDescent="0.25">
      <c r="C56" s="40" t="s">
        <v>161</v>
      </c>
      <c r="D56" s="41" t="s">
        <v>644</v>
      </c>
      <c r="E56" s="419" t="s">
        <v>162</v>
      </c>
      <c r="F56" s="381"/>
      <c r="G56" s="365"/>
      <c r="H56" s="410"/>
      <c r="I56" s="411"/>
      <c r="J56" s="411"/>
      <c r="K56" s="411"/>
      <c r="L56" s="411"/>
      <c r="M56" s="411"/>
      <c r="N56" s="411"/>
      <c r="O56" s="411"/>
      <c r="P56" s="411"/>
      <c r="Q56" s="411"/>
      <c r="R56" s="411"/>
      <c r="S56" s="411"/>
      <c r="T56" s="411"/>
      <c r="U56" s="411"/>
      <c r="V56" s="411"/>
      <c r="W56" s="411"/>
      <c r="X56" s="411"/>
      <c r="Y56" s="411"/>
      <c r="Z56" s="411"/>
      <c r="AA56" s="412"/>
    </row>
    <row r="57" spans="3:27" ht="15.75" customHeight="1" x14ac:dyDescent="0.25">
      <c r="C57" s="42">
        <v>2024</v>
      </c>
      <c r="D57" s="43">
        <v>45474</v>
      </c>
      <c r="E57" s="418">
        <v>45656</v>
      </c>
      <c r="F57" s="381"/>
      <c r="G57" s="44">
        <v>0.5</v>
      </c>
      <c r="H57" s="423"/>
      <c r="I57" s="393"/>
      <c r="J57" s="393"/>
      <c r="K57" s="393"/>
      <c r="L57" s="393"/>
      <c r="M57" s="393"/>
      <c r="N57" s="393"/>
      <c r="O57" s="393"/>
      <c r="P57" s="393"/>
      <c r="Q57" s="393"/>
      <c r="R57" s="393"/>
      <c r="S57" s="393"/>
      <c r="T57" s="393"/>
      <c r="U57" s="393"/>
      <c r="V57" s="393"/>
      <c r="W57" s="393"/>
      <c r="X57" s="393"/>
      <c r="Y57" s="393"/>
      <c r="Z57" s="393"/>
      <c r="AA57" s="381"/>
    </row>
    <row r="58" spans="3:27" ht="15.75" customHeight="1" x14ac:dyDescent="0.25">
      <c r="C58" s="42">
        <v>2025</v>
      </c>
      <c r="D58" s="43">
        <v>45658</v>
      </c>
      <c r="E58" s="418">
        <v>46021</v>
      </c>
      <c r="F58" s="381"/>
      <c r="G58" s="44">
        <v>0.8</v>
      </c>
      <c r="H58" s="423"/>
      <c r="I58" s="393"/>
      <c r="J58" s="393"/>
      <c r="K58" s="393"/>
      <c r="L58" s="393"/>
      <c r="M58" s="393"/>
      <c r="N58" s="393"/>
      <c r="O58" s="393"/>
      <c r="P58" s="393"/>
      <c r="Q58" s="393"/>
      <c r="R58" s="393"/>
      <c r="S58" s="393"/>
      <c r="T58" s="393"/>
      <c r="U58" s="393"/>
      <c r="V58" s="393"/>
      <c r="W58" s="393"/>
      <c r="X58" s="393"/>
      <c r="Y58" s="393"/>
      <c r="Z58" s="393"/>
      <c r="AA58" s="381"/>
    </row>
    <row r="59" spans="3:27" ht="15.75" customHeight="1" x14ac:dyDescent="0.25">
      <c r="C59" s="42">
        <v>2026</v>
      </c>
      <c r="D59" s="43">
        <v>46023</v>
      </c>
      <c r="E59" s="418">
        <v>46386</v>
      </c>
      <c r="F59" s="381"/>
      <c r="G59" s="44">
        <v>0.4</v>
      </c>
      <c r="H59" s="423"/>
      <c r="I59" s="393"/>
      <c r="J59" s="393"/>
      <c r="K59" s="393"/>
      <c r="L59" s="393"/>
      <c r="M59" s="393"/>
      <c r="N59" s="393"/>
      <c r="O59" s="393"/>
      <c r="P59" s="393"/>
      <c r="Q59" s="393"/>
      <c r="R59" s="393"/>
      <c r="S59" s="393"/>
      <c r="T59" s="393"/>
      <c r="U59" s="393"/>
      <c r="V59" s="393"/>
      <c r="W59" s="393"/>
      <c r="X59" s="393"/>
      <c r="Y59" s="393"/>
      <c r="Z59" s="393"/>
      <c r="AA59" s="381"/>
    </row>
    <row r="60" spans="3:27" ht="15.75" customHeight="1" x14ac:dyDescent="0.25">
      <c r="C60" s="42">
        <v>2027</v>
      </c>
      <c r="D60" s="43">
        <v>46388</v>
      </c>
      <c r="E60" s="418">
        <v>46751</v>
      </c>
      <c r="F60" s="381"/>
      <c r="G60" s="44">
        <v>0.3</v>
      </c>
      <c r="H60" s="423"/>
      <c r="I60" s="393"/>
      <c r="J60" s="393"/>
      <c r="K60" s="393"/>
      <c r="L60" s="393"/>
      <c r="M60" s="393"/>
      <c r="N60" s="393"/>
      <c r="O60" s="393"/>
      <c r="P60" s="393"/>
      <c r="Q60" s="393"/>
      <c r="R60" s="393"/>
      <c r="S60" s="393"/>
      <c r="T60" s="393"/>
      <c r="U60" s="393"/>
      <c r="V60" s="393"/>
      <c r="W60" s="393"/>
      <c r="X60" s="393"/>
      <c r="Y60" s="393"/>
      <c r="Z60" s="393"/>
      <c r="AA60" s="381"/>
    </row>
    <row r="61" spans="3:27" ht="15.75" customHeight="1" x14ac:dyDescent="0.25">
      <c r="C61" s="42"/>
      <c r="D61" s="42"/>
      <c r="E61" s="419"/>
      <c r="F61" s="381"/>
      <c r="G61" s="41"/>
      <c r="H61" s="419"/>
      <c r="I61" s="393"/>
      <c r="J61" s="393"/>
      <c r="K61" s="393"/>
      <c r="L61" s="393"/>
      <c r="M61" s="393"/>
      <c r="N61" s="393"/>
      <c r="O61" s="393"/>
      <c r="P61" s="393"/>
      <c r="Q61" s="393"/>
      <c r="R61" s="393"/>
      <c r="S61" s="393"/>
      <c r="T61" s="393"/>
      <c r="U61" s="393"/>
      <c r="V61" s="393"/>
      <c r="W61" s="393"/>
      <c r="X61" s="393"/>
      <c r="Y61" s="393"/>
      <c r="Z61" s="393"/>
      <c r="AA61" s="38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7" t="s">
        <v>163</v>
      </c>
      <c r="D63" s="389"/>
      <c r="E63" s="220"/>
      <c r="F63" s="211" t="s">
        <v>164</v>
      </c>
      <c r="G63" s="45"/>
      <c r="H63" s="222"/>
      <c r="I63" s="211" t="s">
        <v>165</v>
      </c>
      <c r="J63" s="207"/>
      <c r="K63" s="392"/>
      <c r="L63" s="381"/>
      <c r="M63" s="220"/>
      <c r="N63" s="207"/>
      <c r="O63" s="207"/>
      <c r="P63" s="207"/>
      <c r="Q63" s="207"/>
      <c r="R63" s="207"/>
      <c r="S63" s="207"/>
      <c r="T63" s="207"/>
      <c r="U63" s="207"/>
      <c r="V63" s="207"/>
      <c r="W63" s="207"/>
      <c r="X63" s="207"/>
      <c r="Y63" s="207"/>
      <c r="Z63" s="207"/>
      <c r="AA63" s="207"/>
    </row>
    <row r="65" spans="2:28" ht="15.75" customHeight="1" x14ac:dyDescent="0.25">
      <c r="B65" s="417" t="s">
        <v>166</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8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9" t="s">
        <v>161</v>
      </c>
      <c r="C67" s="381"/>
      <c r="D67" s="41"/>
      <c r="E67" s="419" t="s">
        <v>167</v>
      </c>
      <c r="F67" s="381"/>
      <c r="G67" s="41"/>
      <c r="H67" s="391" t="s">
        <v>168</v>
      </c>
      <c r="I67" s="381"/>
      <c r="J67" s="419"/>
      <c r="K67" s="381"/>
      <c r="L67" s="422"/>
      <c r="M67" s="389"/>
      <c r="N67" s="41" t="s">
        <v>169</v>
      </c>
      <c r="O67" s="419"/>
      <c r="P67" s="393"/>
      <c r="Q67" s="381"/>
      <c r="R67" s="419" t="s">
        <v>170</v>
      </c>
      <c r="S67" s="393"/>
      <c r="T67" s="381"/>
      <c r="U67" s="419"/>
      <c r="V67" s="393"/>
      <c r="W67" s="381"/>
      <c r="X67" s="419" t="s">
        <v>171</v>
      </c>
      <c r="Y67" s="381"/>
      <c r="Z67" s="419"/>
      <c r="AA67" s="393"/>
      <c r="AB67" s="38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7" t="s">
        <v>172</v>
      </c>
      <c r="C69" s="381"/>
      <c r="D69" s="420"/>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7" t="s">
        <v>173</v>
      </c>
      <c r="C71" s="381"/>
      <c r="D71" s="42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7" t="s">
        <v>174</v>
      </c>
      <c r="C73" s="381"/>
      <c r="D73" s="42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7" t="s">
        <v>175</v>
      </c>
      <c r="C75" s="381"/>
      <c r="D75" s="42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7" t="s">
        <v>176</v>
      </c>
      <c r="C77" s="381"/>
      <c r="D77" s="42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7" t="s">
        <v>177</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81"/>
    </row>
    <row r="80" spans="2:28" ht="15.75" customHeight="1" x14ac:dyDescent="0.25">
      <c r="B80" s="391" t="s">
        <v>122</v>
      </c>
      <c r="C80" s="381"/>
      <c r="D80" s="50" t="s">
        <v>178</v>
      </c>
      <c r="E80" s="391" t="s">
        <v>179</v>
      </c>
      <c r="F80" s="381"/>
      <c r="G80" s="391" t="s">
        <v>177</v>
      </c>
      <c r="H80" s="393"/>
      <c r="I80" s="393"/>
      <c r="J80" s="393"/>
      <c r="K80" s="393"/>
      <c r="L80" s="393"/>
      <c r="M80" s="393"/>
      <c r="N80" s="393"/>
      <c r="O80" s="381"/>
      <c r="P80" s="391" t="s">
        <v>180</v>
      </c>
      <c r="Q80" s="393"/>
      <c r="R80" s="393"/>
      <c r="S80" s="393"/>
      <c r="T80" s="393"/>
      <c r="U80" s="393"/>
      <c r="V80" s="393"/>
      <c r="W80" s="393"/>
      <c r="X80" s="393"/>
      <c r="Y80" s="393"/>
      <c r="Z80" s="393"/>
      <c r="AA80" s="393"/>
      <c r="AB80" s="381"/>
    </row>
    <row r="81" spans="2:28" ht="15.75" customHeight="1" x14ac:dyDescent="0.25">
      <c r="B81" s="391"/>
      <c r="C81" s="381"/>
      <c r="D81" s="36"/>
      <c r="E81" s="391"/>
      <c r="F81" s="381"/>
      <c r="G81" s="416"/>
      <c r="H81" s="393"/>
      <c r="I81" s="393"/>
      <c r="J81" s="393"/>
      <c r="K81" s="393"/>
      <c r="L81" s="393"/>
      <c r="M81" s="393"/>
      <c r="N81" s="393"/>
      <c r="O81" s="381"/>
      <c r="P81" s="416"/>
      <c r="Q81" s="393"/>
      <c r="R81" s="393"/>
      <c r="S81" s="393"/>
      <c r="T81" s="393"/>
      <c r="U81" s="393"/>
      <c r="V81" s="393"/>
      <c r="W81" s="393"/>
      <c r="X81" s="393"/>
      <c r="Y81" s="393"/>
      <c r="Z81" s="393"/>
      <c r="AA81" s="393"/>
      <c r="AB81" s="381"/>
    </row>
    <row r="82" spans="2:28" ht="15.75" customHeight="1" x14ac:dyDescent="0.25">
      <c r="B82" s="391"/>
      <c r="C82" s="381"/>
      <c r="D82" s="36"/>
      <c r="E82" s="391"/>
      <c r="F82" s="381"/>
      <c r="G82" s="416"/>
      <c r="H82" s="393"/>
      <c r="I82" s="393"/>
      <c r="J82" s="393"/>
      <c r="K82" s="393"/>
      <c r="L82" s="393"/>
      <c r="M82" s="393"/>
      <c r="N82" s="393"/>
      <c r="O82" s="381"/>
      <c r="P82" s="416"/>
      <c r="Q82" s="393"/>
      <c r="R82" s="393"/>
      <c r="S82" s="393"/>
      <c r="T82" s="393"/>
      <c r="U82" s="393"/>
      <c r="V82" s="393"/>
      <c r="W82" s="393"/>
      <c r="X82" s="393"/>
      <c r="Y82" s="393"/>
      <c r="Z82" s="393"/>
      <c r="AA82" s="393"/>
      <c r="AB82" s="381"/>
    </row>
    <row r="83" spans="2:28" ht="26.25" customHeight="1" x14ac:dyDescent="0.25">
      <c r="B83" s="415" t="s">
        <v>181</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8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c r="AC2" s="207"/>
      <c r="AD2" s="207"/>
      <c r="AE2" s="207"/>
      <c r="AF2" s="207"/>
      <c r="AG2" s="207"/>
    </row>
    <row r="3" spans="2:33"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c r="AC3" s="207"/>
      <c r="AD3" s="207"/>
      <c r="AE3" s="207"/>
      <c r="AF3" s="207"/>
      <c r="AG3" s="207"/>
    </row>
    <row r="4" spans="2:33"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c r="AC4" s="207"/>
      <c r="AD4" s="207"/>
      <c r="AE4" s="207"/>
      <c r="AF4" s="207"/>
      <c r="AG4" s="207"/>
    </row>
    <row r="5" spans="2:33"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c r="AC5" s="207"/>
      <c r="AD5" s="207"/>
      <c r="AE5" s="207"/>
      <c r="AF5" s="207"/>
      <c r="AG5" s="207"/>
    </row>
    <row r="6" spans="2:33"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c r="AC6" s="207"/>
      <c r="AD6" s="207"/>
      <c r="AE6" s="207"/>
      <c r="AF6" s="207"/>
      <c r="AG6" s="207"/>
    </row>
    <row r="7" spans="2:33"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887" t="s">
        <v>614</v>
      </c>
      <c r="AG7" s="389"/>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row>
    <row r="9" spans="2:33"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390" t="s">
        <v>123</v>
      </c>
      <c r="D10" s="389"/>
      <c r="E10" s="391" t="s">
        <v>645</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c r="AC10" s="207"/>
      <c r="AD10" s="207"/>
      <c r="AE10" s="207"/>
      <c r="AF10" s="50" t="s">
        <v>615</v>
      </c>
      <c r="AG10" s="50" t="s">
        <v>616</v>
      </c>
    </row>
    <row r="11" spans="2:33"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c r="AC11" s="207"/>
      <c r="AD11" s="207"/>
      <c r="AE11" s="207"/>
      <c r="AF11" s="36" t="s">
        <v>646</v>
      </c>
      <c r="AG11" s="36">
        <v>25</v>
      </c>
    </row>
    <row r="12" spans="2:33" ht="29.25" customHeight="1" x14ac:dyDescent="0.25">
      <c r="B12" s="30"/>
      <c r="C12" s="404" t="s">
        <v>125</v>
      </c>
      <c r="D12" s="405"/>
      <c r="E12" s="402" t="s">
        <v>647</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c r="AC12" s="207"/>
      <c r="AD12" s="207"/>
      <c r="AE12" s="207"/>
      <c r="AF12" s="36" t="s">
        <v>648</v>
      </c>
      <c r="AG12" s="36">
        <v>12</v>
      </c>
    </row>
    <row r="13" spans="2:33"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649</v>
      </c>
      <c r="AG13" s="36">
        <v>12</v>
      </c>
    </row>
    <row r="14" spans="2:33" ht="15" customHeight="1" x14ac:dyDescent="0.25">
      <c r="B14" s="30"/>
      <c r="C14" s="390" t="s">
        <v>637</v>
      </c>
      <c r="D14" s="389"/>
      <c r="E14" s="406" t="s">
        <v>650</v>
      </c>
      <c r="F14" s="407"/>
      <c r="G14" s="407"/>
      <c r="H14" s="407"/>
      <c r="I14" s="407"/>
      <c r="J14" s="407"/>
      <c r="K14" s="407"/>
      <c r="L14" s="407"/>
      <c r="M14" s="407"/>
      <c r="N14" s="407"/>
      <c r="O14" s="407"/>
      <c r="P14" s="407"/>
      <c r="Q14" s="407"/>
      <c r="R14" s="407"/>
      <c r="S14" s="407"/>
      <c r="T14" s="407"/>
      <c r="U14" s="407"/>
      <c r="V14" s="407"/>
      <c r="W14" s="407"/>
      <c r="X14" s="407"/>
      <c r="Y14" s="407"/>
      <c r="Z14" s="407"/>
      <c r="AA14" s="408"/>
      <c r="AB14" s="215"/>
      <c r="AC14" s="207"/>
      <c r="AD14" s="207"/>
      <c r="AE14" s="207"/>
      <c r="AF14" s="36" t="s">
        <v>651</v>
      </c>
      <c r="AG14" s="36">
        <v>25</v>
      </c>
    </row>
    <row r="15" spans="2:33" ht="15.75" customHeight="1" x14ac:dyDescent="0.25">
      <c r="B15" s="30"/>
      <c r="C15" s="217"/>
      <c r="D15" s="217"/>
      <c r="E15" s="410"/>
      <c r="F15" s="411"/>
      <c r="G15" s="411"/>
      <c r="H15" s="411"/>
      <c r="I15" s="411"/>
      <c r="J15" s="411"/>
      <c r="K15" s="411"/>
      <c r="L15" s="411"/>
      <c r="M15" s="411"/>
      <c r="N15" s="411"/>
      <c r="O15" s="411"/>
      <c r="P15" s="411"/>
      <c r="Q15" s="411"/>
      <c r="R15" s="411"/>
      <c r="S15" s="411"/>
      <c r="T15" s="411"/>
      <c r="U15" s="411"/>
      <c r="V15" s="411"/>
      <c r="W15" s="411"/>
      <c r="X15" s="411"/>
      <c r="Y15" s="411"/>
      <c r="Z15" s="411"/>
      <c r="AA15" s="412"/>
      <c r="AB15" s="215"/>
      <c r="AC15" s="207"/>
      <c r="AD15" s="207"/>
      <c r="AE15" s="207"/>
      <c r="AF15" s="36" t="s">
        <v>652</v>
      </c>
      <c r="AG15" s="36">
        <v>12</v>
      </c>
    </row>
    <row r="16" spans="2:33"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36" t="s">
        <v>653</v>
      </c>
      <c r="AG16" s="36">
        <v>28</v>
      </c>
    </row>
    <row r="17" spans="3:33" ht="15" customHeight="1" x14ac:dyDescent="0.25">
      <c r="C17" s="390" t="s">
        <v>639</v>
      </c>
      <c r="D17" s="389"/>
      <c r="E17" s="889" t="s">
        <v>654</v>
      </c>
      <c r="F17" s="407"/>
      <c r="G17" s="407"/>
      <c r="H17" s="407"/>
      <c r="I17" s="407"/>
      <c r="J17" s="407"/>
      <c r="K17" s="407"/>
      <c r="L17" s="407"/>
      <c r="M17" s="407"/>
      <c r="N17" s="407"/>
      <c r="O17" s="407"/>
      <c r="P17" s="407"/>
      <c r="Q17" s="407"/>
      <c r="R17" s="407"/>
      <c r="S17" s="407"/>
      <c r="T17" s="407"/>
      <c r="U17" s="407"/>
      <c r="V17" s="407"/>
      <c r="W17" s="407"/>
      <c r="X17" s="407"/>
      <c r="Y17" s="407"/>
      <c r="Z17" s="407"/>
      <c r="AA17" s="408"/>
      <c r="AB17" s="215"/>
      <c r="AC17" s="207"/>
      <c r="AD17" s="207"/>
      <c r="AE17" s="207"/>
      <c r="AF17" s="36" t="s">
        <v>655</v>
      </c>
      <c r="AG17" s="36">
        <v>100</v>
      </c>
    </row>
    <row r="18" spans="3:33" ht="15" customHeight="1" x14ac:dyDescent="0.25">
      <c r="C18" s="217"/>
      <c r="D18" s="217"/>
      <c r="E18" s="410"/>
      <c r="F18" s="411"/>
      <c r="G18" s="411"/>
      <c r="H18" s="411"/>
      <c r="I18" s="411"/>
      <c r="J18" s="411"/>
      <c r="K18" s="411"/>
      <c r="L18" s="411"/>
      <c r="M18" s="411"/>
      <c r="N18" s="411"/>
      <c r="O18" s="411"/>
      <c r="P18" s="411"/>
      <c r="Q18" s="411"/>
      <c r="R18" s="411"/>
      <c r="S18" s="411"/>
      <c r="T18" s="411"/>
      <c r="U18" s="411"/>
      <c r="V18" s="411"/>
      <c r="W18" s="411"/>
      <c r="X18" s="411"/>
      <c r="Y18" s="411"/>
      <c r="Z18" s="411"/>
      <c r="AA18" s="412"/>
      <c r="AB18" s="215"/>
      <c r="AC18" s="207"/>
      <c r="AD18" s="207"/>
      <c r="AE18" s="207"/>
      <c r="AF18" s="36" t="s">
        <v>656</v>
      </c>
      <c r="AG18" s="36">
        <v>34</v>
      </c>
    </row>
    <row r="19" spans="3:33"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36" t="s">
        <v>657</v>
      </c>
      <c r="AG19" s="36">
        <v>100</v>
      </c>
    </row>
    <row r="20" spans="3:33"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36" t="s">
        <v>658</v>
      </c>
      <c r="AG20" s="36">
        <v>38</v>
      </c>
    </row>
    <row r="21" spans="3:33" ht="15" customHeight="1" x14ac:dyDescent="0.25">
      <c r="C21" s="390" t="s">
        <v>127</v>
      </c>
      <c r="D21" s="389"/>
      <c r="E21" s="218"/>
      <c r="F21" s="388"/>
      <c r="G21" s="389"/>
      <c r="H21" s="389"/>
      <c r="I21" s="389"/>
      <c r="J21" s="389"/>
      <c r="K21" s="389"/>
      <c r="L21" s="389"/>
      <c r="M21" s="389"/>
      <c r="N21" s="389"/>
      <c r="O21" s="389"/>
      <c r="P21" s="389"/>
      <c r="Q21" s="389"/>
      <c r="R21" s="389"/>
      <c r="S21" s="389"/>
      <c r="T21" s="389"/>
      <c r="U21" s="389"/>
      <c r="V21" s="389"/>
      <c r="W21" s="389"/>
      <c r="X21" s="389"/>
      <c r="Y21" s="389"/>
      <c r="Z21" s="389"/>
      <c r="AA21" s="389"/>
      <c r="AB21" s="401"/>
      <c r="AC21" s="207"/>
      <c r="AD21" s="207"/>
      <c r="AE21" s="207"/>
      <c r="AF21" s="36" t="s">
        <v>659</v>
      </c>
      <c r="AG21" s="36">
        <v>100</v>
      </c>
    </row>
    <row r="22" spans="3:33" ht="29.25" customHeight="1" x14ac:dyDescent="0.25">
      <c r="C22" s="391" t="s">
        <v>660</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81"/>
      <c r="AB22" s="219"/>
      <c r="AC22" s="207"/>
      <c r="AD22" s="207"/>
      <c r="AE22" s="207"/>
      <c r="AF22" s="36" t="s">
        <v>661</v>
      </c>
      <c r="AG22" s="36">
        <v>15</v>
      </c>
    </row>
    <row r="23" spans="3:33"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207"/>
    </row>
    <row r="24" spans="3:33"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207"/>
    </row>
    <row r="25" spans="3:33" ht="15" customHeight="1" x14ac:dyDescent="0.25">
      <c r="C25" s="888" t="s">
        <v>662</v>
      </c>
      <c r="D25" s="407"/>
      <c r="E25" s="407"/>
      <c r="F25" s="407"/>
      <c r="G25" s="407"/>
      <c r="H25" s="407"/>
      <c r="I25" s="407"/>
      <c r="J25" s="407"/>
      <c r="K25" s="407"/>
      <c r="L25" s="407"/>
      <c r="M25" s="407"/>
      <c r="N25" s="407"/>
      <c r="O25" s="407"/>
      <c r="P25" s="408"/>
      <c r="Q25" s="207"/>
      <c r="R25" s="392"/>
      <c r="S25" s="393"/>
      <c r="T25" s="393"/>
      <c r="U25" s="393"/>
      <c r="V25" s="393"/>
      <c r="W25" s="393"/>
      <c r="X25" s="393"/>
      <c r="Y25" s="393"/>
      <c r="Z25" s="393"/>
      <c r="AA25" s="381"/>
      <c r="AB25" s="215"/>
      <c r="AC25" s="207"/>
      <c r="AD25" s="207"/>
      <c r="AE25" s="207"/>
      <c r="AF25" s="239">
        <f>+((AG11/AG12)*AG13)+((AG14/AG15)*AG13)+(((((AG16/100)*AG17)+((AG18/100)*AG19)+((AG20/100)*AG21))*AG22)/100)</f>
        <v>65</v>
      </c>
      <c r="AG25" s="207"/>
    </row>
    <row r="26" spans="3:33" ht="15" customHeight="1" x14ac:dyDescent="0.25">
      <c r="C26" s="409"/>
      <c r="D26" s="363"/>
      <c r="E26" s="363"/>
      <c r="F26" s="363"/>
      <c r="G26" s="363"/>
      <c r="H26" s="363"/>
      <c r="I26" s="363"/>
      <c r="J26" s="363"/>
      <c r="K26" s="363"/>
      <c r="L26" s="363"/>
      <c r="M26" s="363"/>
      <c r="N26" s="363"/>
      <c r="O26" s="363"/>
      <c r="P26" s="401"/>
      <c r="Q26" s="207"/>
      <c r="R26" s="207"/>
      <c r="S26" s="207"/>
      <c r="T26" s="207"/>
      <c r="U26" s="207"/>
      <c r="V26" s="207"/>
      <c r="W26" s="207"/>
      <c r="X26" s="207"/>
      <c r="Y26" s="207"/>
      <c r="Z26" s="207"/>
      <c r="AA26" s="207"/>
      <c r="AB26" s="215"/>
      <c r="AC26" s="207"/>
      <c r="AD26" s="207"/>
      <c r="AE26" s="207"/>
      <c r="AF26" s="240"/>
      <c r="AG26" s="207"/>
    </row>
    <row r="27" spans="3:33" ht="15" customHeight="1" x14ac:dyDescent="0.25">
      <c r="C27" s="409"/>
      <c r="D27" s="363"/>
      <c r="E27" s="363"/>
      <c r="F27" s="363"/>
      <c r="G27" s="363"/>
      <c r="H27" s="363"/>
      <c r="I27" s="363"/>
      <c r="J27" s="363"/>
      <c r="K27" s="363"/>
      <c r="L27" s="363"/>
      <c r="M27" s="363"/>
      <c r="N27" s="363"/>
      <c r="O27" s="363"/>
      <c r="P27" s="401"/>
      <c r="Q27" s="217"/>
      <c r="R27" s="220" t="s">
        <v>130</v>
      </c>
      <c r="S27" s="220"/>
      <c r="T27" s="220"/>
      <c r="U27" s="220"/>
      <c r="V27" s="220"/>
      <c r="W27" s="217"/>
      <c r="X27" s="217"/>
      <c r="Y27" s="217"/>
      <c r="Z27" s="207"/>
      <c r="AA27" s="217"/>
      <c r="AB27" s="215"/>
      <c r="AC27" s="207"/>
      <c r="AD27" s="207"/>
      <c r="AE27" s="207"/>
      <c r="AF27" s="207"/>
      <c r="AG27" s="207"/>
    </row>
    <row r="28" spans="3:33" ht="15" customHeight="1" x14ac:dyDescent="0.25">
      <c r="C28" s="409"/>
      <c r="D28" s="363"/>
      <c r="E28" s="363"/>
      <c r="F28" s="363"/>
      <c r="G28" s="363"/>
      <c r="H28" s="363"/>
      <c r="I28" s="363"/>
      <c r="J28" s="363"/>
      <c r="K28" s="363"/>
      <c r="L28" s="363"/>
      <c r="M28" s="363"/>
      <c r="N28" s="363"/>
      <c r="O28" s="363"/>
      <c r="P28" s="401"/>
      <c r="Q28" s="207"/>
      <c r="R28" s="36"/>
      <c r="S28" s="207" t="s">
        <v>15</v>
      </c>
      <c r="T28" s="207"/>
      <c r="U28" s="36"/>
      <c r="V28" s="207" t="s">
        <v>27</v>
      </c>
      <c r="W28" s="207"/>
      <c r="X28" s="36"/>
      <c r="Y28" s="222" t="s">
        <v>46</v>
      </c>
      <c r="Z28" s="207"/>
      <c r="AA28" s="207"/>
      <c r="AB28" s="215"/>
      <c r="AC28" s="207"/>
      <c r="AD28" s="207"/>
      <c r="AE28" s="207"/>
      <c r="AF28" s="207"/>
      <c r="AG28" s="207"/>
    </row>
    <row r="29" spans="3:33" ht="15" customHeight="1" x14ac:dyDescent="0.25">
      <c r="C29" s="409"/>
      <c r="D29" s="363"/>
      <c r="E29" s="363"/>
      <c r="F29" s="363"/>
      <c r="G29" s="363"/>
      <c r="H29" s="363"/>
      <c r="I29" s="363"/>
      <c r="J29" s="363"/>
      <c r="K29" s="363"/>
      <c r="L29" s="363"/>
      <c r="M29" s="363"/>
      <c r="N29" s="363"/>
      <c r="O29" s="363"/>
      <c r="P29" s="401"/>
      <c r="Q29" s="207"/>
      <c r="R29" s="207"/>
      <c r="S29" s="207"/>
      <c r="T29" s="207"/>
      <c r="U29" s="207"/>
      <c r="V29" s="207"/>
      <c r="W29" s="207"/>
      <c r="X29" s="207"/>
      <c r="Y29" s="207"/>
      <c r="Z29" s="207"/>
      <c r="AA29" s="207"/>
      <c r="AB29" s="215"/>
      <c r="AC29" s="207"/>
      <c r="AD29" s="207"/>
      <c r="AE29" s="207"/>
      <c r="AF29" s="207"/>
      <c r="AG29" s="207"/>
    </row>
    <row r="30" spans="3:33" ht="15" customHeight="1" x14ac:dyDescent="0.25">
      <c r="C30" s="410"/>
      <c r="D30" s="411"/>
      <c r="E30" s="411"/>
      <c r="F30" s="411"/>
      <c r="G30" s="411"/>
      <c r="H30" s="411"/>
      <c r="I30" s="411"/>
      <c r="J30" s="411"/>
      <c r="K30" s="411"/>
      <c r="L30" s="411"/>
      <c r="M30" s="411"/>
      <c r="N30" s="411"/>
      <c r="O30" s="411"/>
      <c r="P30" s="412"/>
      <c r="Q30" s="207"/>
      <c r="R30" s="220" t="s">
        <v>131</v>
      </c>
      <c r="S30" s="207"/>
      <c r="T30" s="207"/>
      <c r="U30" s="207"/>
      <c r="V30" s="207"/>
      <c r="W30" s="399" t="s">
        <v>21</v>
      </c>
      <c r="X30" s="393"/>
      <c r="Y30" s="393"/>
      <c r="Z30" s="393"/>
      <c r="AA30" s="381"/>
      <c r="AB30" s="215"/>
      <c r="AC30" s="207"/>
      <c r="AD30" s="207"/>
      <c r="AE30" s="207"/>
      <c r="AF30" s="207"/>
      <c r="AG30" s="207"/>
    </row>
    <row r="31" spans="3:33"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row>
    <row r="32" spans="3:33"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row>
    <row r="33" spans="3:27" ht="39.75" customHeight="1" x14ac:dyDescent="0.25">
      <c r="C33" s="886" t="s">
        <v>663</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8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9" t="s">
        <v>610</v>
      </c>
      <c r="D36" s="393"/>
      <c r="E36" s="393"/>
      <c r="F36" s="393"/>
      <c r="G36" s="393"/>
      <c r="H36" s="393"/>
      <c r="I36" s="393"/>
      <c r="J36" s="393"/>
      <c r="K36" s="381"/>
      <c r="L36" s="217"/>
      <c r="M36" s="399"/>
      <c r="N36" s="393"/>
      <c r="O36" s="393"/>
      <c r="P36" s="393"/>
      <c r="Q36" s="393"/>
      <c r="R36" s="393"/>
      <c r="S36" s="393"/>
      <c r="T36" s="393"/>
      <c r="U36" s="393"/>
      <c r="V36" s="393"/>
      <c r="W36" s="393"/>
      <c r="X36" s="393"/>
      <c r="Y36" s="393"/>
      <c r="Z36" s="393"/>
      <c r="AA36" s="38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8" t="s">
        <v>611</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8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7" t="s">
        <v>139</v>
      </c>
      <c r="D41" s="389"/>
      <c r="E41" s="220"/>
      <c r="F41" s="391" t="s">
        <v>34</v>
      </c>
      <c r="G41" s="381"/>
      <c r="H41" s="220"/>
      <c r="I41" s="207"/>
      <c r="J41" s="227" t="s">
        <v>140</v>
      </c>
      <c r="K41" s="391">
        <v>2</v>
      </c>
      <c r="L41" s="393"/>
      <c r="M41" s="393"/>
      <c r="N41" s="381"/>
      <c r="O41" s="220"/>
      <c r="P41" s="220"/>
      <c r="Q41" s="211" t="s">
        <v>141</v>
      </c>
      <c r="R41" s="207"/>
      <c r="S41" s="220"/>
      <c r="T41" s="220"/>
      <c r="U41" s="220"/>
      <c r="V41" s="220"/>
      <c r="W41" s="391" t="s">
        <v>20</v>
      </c>
      <c r="X41" s="393"/>
      <c r="Y41" s="393"/>
      <c r="Z41" s="393"/>
      <c r="AA41" s="38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8"/>
      <c r="G43" s="393"/>
      <c r="H43" s="393"/>
      <c r="I43" s="393"/>
      <c r="J43" s="393"/>
      <c r="K43" s="393"/>
      <c r="L43" s="393"/>
      <c r="M43" s="381"/>
      <c r="N43" s="207"/>
      <c r="O43" s="227" t="s">
        <v>144</v>
      </c>
      <c r="P43" s="399">
        <v>0</v>
      </c>
      <c r="Q43" s="393"/>
      <c r="R43" s="393"/>
      <c r="S43" s="393"/>
      <c r="T43" s="393"/>
      <c r="U43" s="393"/>
      <c r="V43" s="393"/>
      <c r="W43" s="393"/>
      <c r="X43" s="393"/>
      <c r="Y43" s="393"/>
      <c r="Z43" s="393"/>
      <c r="AA43" s="38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2" t="s">
        <v>146</v>
      </c>
      <c r="G45" s="381"/>
      <c r="H45" s="207"/>
      <c r="I45" s="207"/>
      <c r="J45" s="220" t="s">
        <v>147</v>
      </c>
      <c r="K45" s="207"/>
      <c r="L45" s="392" t="s">
        <v>148</v>
      </c>
      <c r="M45" s="393"/>
      <c r="N45" s="381"/>
      <c r="O45" s="220"/>
      <c r="P45" s="220"/>
      <c r="Q45" s="207"/>
      <c r="R45" s="220" t="s">
        <v>149</v>
      </c>
      <c r="S45" s="220"/>
      <c r="T45" s="220"/>
      <c r="U45" s="220"/>
      <c r="V45" s="220"/>
      <c r="W45" s="400"/>
      <c r="X45" s="393"/>
      <c r="Y45" s="393"/>
      <c r="Z45" s="393"/>
      <c r="AA45" s="38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4">
        <v>2024</v>
      </c>
      <c r="E47" s="395"/>
      <c r="F47" s="396"/>
      <c r="G47" s="34"/>
      <c r="H47" s="211"/>
      <c r="I47" s="211"/>
      <c r="J47" s="211"/>
      <c r="K47" s="211"/>
      <c r="L47" s="211"/>
      <c r="M47" s="211"/>
      <c r="N47" s="211"/>
      <c r="O47" s="211"/>
      <c r="P47" s="211"/>
      <c r="Q47" s="388"/>
      <c r="R47" s="389"/>
      <c r="S47" s="389"/>
      <c r="T47" s="389"/>
      <c r="U47" s="389"/>
      <c r="V47" s="211"/>
      <c r="W47" s="211"/>
      <c r="X47" s="390"/>
      <c r="Y47" s="389"/>
      <c r="Z47" s="389"/>
      <c r="AA47" s="389"/>
    </row>
    <row r="49" spans="3:27" ht="15.75" customHeight="1" x14ac:dyDescent="0.25">
      <c r="C49" s="220" t="s">
        <v>140</v>
      </c>
      <c r="D49" s="399">
        <v>1.2</v>
      </c>
      <c r="E49" s="393"/>
      <c r="F49" s="381"/>
      <c r="G49" s="207"/>
      <c r="H49" s="211"/>
      <c r="I49" s="211"/>
      <c r="J49" s="211"/>
      <c r="K49" s="211"/>
      <c r="L49" s="211"/>
      <c r="M49" s="211"/>
      <c r="N49" s="211"/>
      <c r="O49" s="211"/>
      <c r="P49" s="211"/>
      <c r="Q49" s="388"/>
      <c r="R49" s="389"/>
      <c r="S49" s="389"/>
      <c r="T49" s="389"/>
      <c r="U49" s="389"/>
      <c r="V49" s="211"/>
      <c r="W49" s="211"/>
      <c r="X49" s="390"/>
      <c r="Y49" s="389"/>
      <c r="Z49" s="389"/>
      <c r="AA49" s="38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1" t="s">
        <v>151</v>
      </c>
      <c r="E51" s="393"/>
      <c r="F51" s="393"/>
      <c r="G51" s="393"/>
      <c r="H51" s="393"/>
      <c r="I51" s="393"/>
      <c r="J51" s="393"/>
      <c r="K51" s="393"/>
      <c r="L51" s="393"/>
      <c r="M51" s="393"/>
      <c r="N51" s="393"/>
      <c r="O51" s="393"/>
      <c r="P51" s="393"/>
      <c r="Q51" s="393"/>
      <c r="R51" s="393"/>
      <c r="S51" s="393"/>
      <c r="T51" s="393"/>
      <c r="U51" s="393"/>
      <c r="V51" s="393"/>
      <c r="W51" s="393"/>
      <c r="X51" s="393"/>
      <c r="Y51" s="381"/>
      <c r="Z51" s="221"/>
      <c r="AA51" s="221"/>
    </row>
    <row r="52" spans="3:27" ht="15.75" customHeight="1" x14ac:dyDescent="0.25">
      <c r="C52" s="207"/>
      <c r="D52" s="430" t="s">
        <v>152</v>
      </c>
      <c r="E52" s="393"/>
      <c r="F52" s="393"/>
      <c r="G52" s="393"/>
      <c r="H52" s="381"/>
      <c r="I52" s="426" t="s">
        <v>153</v>
      </c>
      <c r="J52" s="393"/>
      <c r="K52" s="393"/>
      <c r="L52" s="393"/>
      <c r="M52" s="393"/>
      <c r="N52" s="393"/>
      <c r="O52" s="393"/>
      <c r="P52" s="381"/>
      <c r="Q52" s="427" t="s">
        <v>154</v>
      </c>
      <c r="R52" s="393"/>
      <c r="S52" s="393"/>
      <c r="T52" s="393"/>
      <c r="U52" s="393"/>
      <c r="V52" s="393"/>
      <c r="W52" s="393"/>
      <c r="X52" s="393"/>
      <c r="Y52" s="381"/>
      <c r="Z52" s="221"/>
      <c r="AA52" s="221"/>
    </row>
    <row r="53" spans="3:27" ht="15.75" customHeight="1" x14ac:dyDescent="0.25">
      <c r="C53" s="38"/>
      <c r="D53" s="431" t="s">
        <v>155</v>
      </c>
      <c r="E53" s="393"/>
      <c r="F53" s="393"/>
      <c r="G53" s="393"/>
      <c r="H53" s="381"/>
      <c r="I53" s="428" t="s">
        <v>156</v>
      </c>
      <c r="J53" s="393"/>
      <c r="K53" s="393"/>
      <c r="L53" s="393"/>
      <c r="M53" s="393"/>
      <c r="N53" s="393"/>
      <c r="O53" s="393"/>
      <c r="P53" s="381"/>
      <c r="Q53" s="429" t="s">
        <v>157</v>
      </c>
      <c r="R53" s="393"/>
      <c r="S53" s="393"/>
      <c r="T53" s="393"/>
      <c r="U53" s="393"/>
      <c r="V53" s="393"/>
      <c r="W53" s="393"/>
      <c r="X53" s="393"/>
      <c r="Y53" s="38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9" t="s">
        <v>158</v>
      </c>
      <c r="D55" s="393"/>
      <c r="E55" s="393"/>
      <c r="F55" s="381"/>
      <c r="G55" s="424" t="s">
        <v>159</v>
      </c>
      <c r="H55" s="425" t="s">
        <v>160</v>
      </c>
      <c r="I55" s="407"/>
      <c r="J55" s="407"/>
      <c r="K55" s="407"/>
      <c r="L55" s="407"/>
      <c r="M55" s="407"/>
      <c r="N55" s="407"/>
      <c r="O55" s="407"/>
      <c r="P55" s="407"/>
      <c r="Q55" s="407"/>
      <c r="R55" s="407"/>
      <c r="S55" s="407"/>
      <c r="T55" s="407"/>
      <c r="U55" s="407"/>
      <c r="V55" s="407"/>
      <c r="W55" s="407"/>
      <c r="X55" s="407"/>
      <c r="Y55" s="407"/>
      <c r="Z55" s="407"/>
      <c r="AA55" s="408"/>
    </row>
    <row r="56" spans="3:27" ht="15.75" customHeight="1" x14ac:dyDescent="0.25">
      <c r="C56" s="40" t="s">
        <v>161</v>
      </c>
      <c r="D56" s="41" t="s">
        <v>644</v>
      </c>
      <c r="E56" s="419" t="s">
        <v>162</v>
      </c>
      <c r="F56" s="381"/>
      <c r="G56" s="365"/>
      <c r="H56" s="410"/>
      <c r="I56" s="411"/>
      <c r="J56" s="411"/>
      <c r="K56" s="411"/>
      <c r="L56" s="411"/>
      <c r="M56" s="411"/>
      <c r="N56" s="411"/>
      <c r="O56" s="411"/>
      <c r="P56" s="411"/>
      <c r="Q56" s="411"/>
      <c r="R56" s="411"/>
      <c r="S56" s="411"/>
      <c r="T56" s="411"/>
      <c r="U56" s="411"/>
      <c r="V56" s="411"/>
      <c r="W56" s="411"/>
      <c r="X56" s="411"/>
      <c r="Y56" s="411"/>
      <c r="Z56" s="411"/>
      <c r="AA56" s="412"/>
    </row>
    <row r="57" spans="3:27" ht="15.75" customHeight="1" x14ac:dyDescent="0.25">
      <c r="C57" s="42">
        <v>2024</v>
      </c>
      <c r="D57" s="43">
        <v>45474</v>
      </c>
      <c r="E57" s="418">
        <v>45656</v>
      </c>
      <c r="F57" s="381"/>
      <c r="G57" s="44">
        <v>0.65</v>
      </c>
      <c r="H57" s="423"/>
      <c r="I57" s="393"/>
      <c r="J57" s="393"/>
      <c r="K57" s="393"/>
      <c r="L57" s="393"/>
      <c r="M57" s="393"/>
      <c r="N57" s="393"/>
      <c r="O57" s="393"/>
      <c r="P57" s="393"/>
      <c r="Q57" s="393"/>
      <c r="R57" s="393"/>
      <c r="S57" s="393"/>
      <c r="T57" s="393"/>
      <c r="U57" s="393"/>
      <c r="V57" s="393"/>
      <c r="W57" s="393"/>
      <c r="X57" s="393"/>
      <c r="Y57" s="393"/>
      <c r="Z57" s="393"/>
      <c r="AA57" s="381"/>
    </row>
    <row r="58" spans="3:27" ht="15.75" customHeight="1" x14ac:dyDescent="0.25">
      <c r="C58" s="42">
        <v>2025</v>
      </c>
      <c r="D58" s="43">
        <v>45658</v>
      </c>
      <c r="E58" s="418">
        <v>46021</v>
      </c>
      <c r="F58" s="381"/>
      <c r="G58" s="44">
        <v>0.85</v>
      </c>
      <c r="H58" s="423"/>
      <c r="I58" s="393"/>
      <c r="J58" s="393"/>
      <c r="K58" s="393"/>
      <c r="L58" s="393"/>
      <c r="M58" s="393"/>
      <c r="N58" s="393"/>
      <c r="O58" s="393"/>
      <c r="P58" s="393"/>
      <c r="Q58" s="393"/>
      <c r="R58" s="393"/>
      <c r="S58" s="393"/>
      <c r="T58" s="393"/>
      <c r="U58" s="393"/>
      <c r="V58" s="393"/>
      <c r="W58" s="393"/>
      <c r="X58" s="393"/>
      <c r="Y58" s="393"/>
      <c r="Z58" s="393"/>
      <c r="AA58" s="381"/>
    </row>
    <row r="59" spans="3:27" ht="15.75" customHeight="1" x14ac:dyDescent="0.25">
      <c r="C59" s="42">
        <v>2026</v>
      </c>
      <c r="D59" s="43">
        <v>46023</v>
      </c>
      <c r="E59" s="418">
        <v>46386</v>
      </c>
      <c r="F59" s="381"/>
      <c r="G59" s="44">
        <v>0.85</v>
      </c>
      <c r="H59" s="423"/>
      <c r="I59" s="393"/>
      <c r="J59" s="393"/>
      <c r="K59" s="393"/>
      <c r="L59" s="393"/>
      <c r="M59" s="393"/>
      <c r="N59" s="393"/>
      <c r="O59" s="393"/>
      <c r="P59" s="393"/>
      <c r="Q59" s="393"/>
      <c r="R59" s="393"/>
      <c r="S59" s="393"/>
      <c r="T59" s="393"/>
      <c r="U59" s="393"/>
      <c r="V59" s="393"/>
      <c r="W59" s="393"/>
      <c r="X59" s="393"/>
      <c r="Y59" s="393"/>
      <c r="Z59" s="393"/>
      <c r="AA59" s="381"/>
    </row>
    <row r="60" spans="3:27" ht="15.75" customHeight="1" x14ac:dyDescent="0.25">
      <c r="C60" s="42">
        <v>2027</v>
      </c>
      <c r="D60" s="43">
        <v>46388</v>
      </c>
      <c r="E60" s="418">
        <v>46751</v>
      </c>
      <c r="F60" s="381"/>
      <c r="G60" s="44">
        <v>0.65</v>
      </c>
      <c r="H60" s="423"/>
      <c r="I60" s="393"/>
      <c r="J60" s="393"/>
      <c r="K60" s="393"/>
      <c r="L60" s="393"/>
      <c r="M60" s="393"/>
      <c r="N60" s="393"/>
      <c r="O60" s="393"/>
      <c r="P60" s="393"/>
      <c r="Q60" s="393"/>
      <c r="R60" s="393"/>
      <c r="S60" s="393"/>
      <c r="T60" s="393"/>
      <c r="U60" s="393"/>
      <c r="V60" s="393"/>
      <c r="W60" s="393"/>
      <c r="X60" s="393"/>
      <c r="Y60" s="393"/>
      <c r="Z60" s="393"/>
      <c r="AA60" s="381"/>
    </row>
    <row r="61" spans="3:27" ht="15.75" customHeight="1" x14ac:dyDescent="0.25">
      <c r="C61" s="42"/>
      <c r="D61" s="42"/>
      <c r="E61" s="419"/>
      <c r="F61" s="381"/>
      <c r="G61" s="41"/>
      <c r="H61" s="419"/>
      <c r="I61" s="393"/>
      <c r="J61" s="393"/>
      <c r="K61" s="393"/>
      <c r="L61" s="393"/>
      <c r="M61" s="393"/>
      <c r="N61" s="393"/>
      <c r="O61" s="393"/>
      <c r="P61" s="393"/>
      <c r="Q61" s="393"/>
      <c r="R61" s="393"/>
      <c r="S61" s="393"/>
      <c r="T61" s="393"/>
      <c r="U61" s="393"/>
      <c r="V61" s="393"/>
      <c r="W61" s="393"/>
      <c r="X61" s="393"/>
      <c r="Y61" s="393"/>
      <c r="Z61" s="393"/>
      <c r="AA61" s="38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7" t="s">
        <v>163</v>
      </c>
      <c r="D63" s="389"/>
      <c r="E63" s="220"/>
      <c r="F63" s="211" t="s">
        <v>164</v>
      </c>
      <c r="G63" s="45"/>
      <c r="H63" s="222"/>
      <c r="I63" s="211" t="s">
        <v>165</v>
      </c>
      <c r="J63" s="207"/>
      <c r="K63" s="392"/>
      <c r="L63" s="381"/>
      <c r="M63" s="220"/>
      <c r="N63" s="207"/>
      <c r="O63" s="207"/>
      <c r="P63" s="207"/>
      <c r="Q63" s="207"/>
      <c r="R63" s="207"/>
      <c r="S63" s="207"/>
      <c r="T63" s="207"/>
      <c r="U63" s="207"/>
      <c r="V63" s="207"/>
      <c r="W63" s="207"/>
      <c r="X63" s="207"/>
      <c r="Y63" s="207"/>
      <c r="Z63" s="207"/>
      <c r="AA63" s="207"/>
    </row>
    <row r="65" spans="2:28" ht="15.75" customHeight="1" x14ac:dyDescent="0.25">
      <c r="B65" s="417" t="s">
        <v>166</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8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9" t="s">
        <v>161</v>
      </c>
      <c r="C67" s="381"/>
      <c r="D67" s="41"/>
      <c r="E67" s="419" t="s">
        <v>167</v>
      </c>
      <c r="F67" s="381"/>
      <c r="G67" s="41"/>
      <c r="H67" s="391" t="s">
        <v>168</v>
      </c>
      <c r="I67" s="381"/>
      <c r="J67" s="419"/>
      <c r="K67" s="381"/>
      <c r="L67" s="422"/>
      <c r="M67" s="389"/>
      <c r="N67" s="41" t="s">
        <v>169</v>
      </c>
      <c r="O67" s="419"/>
      <c r="P67" s="393"/>
      <c r="Q67" s="381"/>
      <c r="R67" s="419" t="s">
        <v>170</v>
      </c>
      <c r="S67" s="393"/>
      <c r="T67" s="381"/>
      <c r="U67" s="419"/>
      <c r="V67" s="393"/>
      <c r="W67" s="381"/>
      <c r="X67" s="419" t="s">
        <v>171</v>
      </c>
      <c r="Y67" s="381"/>
      <c r="Z67" s="419"/>
      <c r="AA67" s="393"/>
      <c r="AB67" s="38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7" t="s">
        <v>172</v>
      </c>
      <c r="C69" s="381"/>
      <c r="D69" s="420"/>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7" t="s">
        <v>173</v>
      </c>
      <c r="C71" s="381"/>
      <c r="D71" s="42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7" t="s">
        <v>174</v>
      </c>
      <c r="C73" s="381"/>
      <c r="D73" s="42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7" t="s">
        <v>175</v>
      </c>
      <c r="C75" s="381"/>
      <c r="D75" s="42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7" t="s">
        <v>176</v>
      </c>
      <c r="C77" s="381"/>
      <c r="D77" s="42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7" t="s">
        <v>177</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81"/>
    </row>
    <row r="80" spans="2:28" ht="15.75" customHeight="1" x14ac:dyDescent="0.25">
      <c r="B80" s="391" t="s">
        <v>122</v>
      </c>
      <c r="C80" s="381"/>
      <c r="D80" s="50" t="s">
        <v>178</v>
      </c>
      <c r="E80" s="391" t="s">
        <v>179</v>
      </c>
      <c r="F80" s="381"/>
      <c r="G80" s="391" t="s">
        <v>177</v>
      </c>
      <c r="H80" s="393"/>
      <c r="I80" s="393"/>
      <c r="J80" s="393"/>
      <c r="K80" s="393"/>
      <c r="L80" s="393"/>
      <c r="M80" s="393"/>
      <c r="N80" s="393"/>
      <c r="O80" s="381"/>
      <c r="P80" s="391" t="s">
        <v>180</v>
      </c>
      <c r="Q80" s="393"/>
      <c r="R80" s="393"/>
      <c r="S80" s="393"/>
      <c r="T80" s="393"/>
      <c r="U80" s="393"/>
      <c r="V80" s="393"/>
      <c r="W80" s="393"/>
      <c r="X80" s="393"/>
      <c r="Y80" s="393"/>
      <c r="Z80" s="393"/>
      <c r="AA80" s="393"/>
      <c r="AB80" s="381"/>
    </row>
    <row r="81" spans="2:28" ht="15.75" customHeight="1" x14ac:dyDescent="0.25">
      <c r="B81" s="391"/>
      <c r="C81" s="381"/>
      <c r="D81" s="36"/>
      <c r="E81" s="391"/>
      <c r="F81" s="381"/>
      <c r="G81" s="416"/>
      <c r="H81" s="393"/>
      <c r="I81" s="393"/>
      <c r="J81" s="393"/>
      <c r="K81" s="393"/>
      <c r="L81" s="393"/>
      <c r="M81" s="393"/>
      <c r="N81" s="393"/>
      <c r="O81" s="381"/>
      <c r="P81" s="416"/>
      <c r="Q81" s="393"/>
      <c r="R81" s="393"/>
      <c r="S81" s="393"/>
      <c r="T81" s="393"/>
      <c r="U81" s="393"/>
      <c r="V81" s="393"/>
      <c r="W81" s="393"/>
      <c r="X81" s="393"/>
      <c r="Y81" s="393"/>
      <c r="Z81" s="393"/>
      <c r="AA81" s="393"/>
      <c r="AB81" s="381"/>
    </row>
    <row r="82" spans="2:28" ht="15.75" customHeight="1" x14ac:dyDescent="0.25">
      <c r="B82" s="391"/>
      <c r="C82" s="381"/>
      <c r="D82" s="36"/>
      <c r="E82" s="391"/>
      <c r="F82" s="381"/>
      <c r="G82" s="416"/>
      <c r="H82" s="393"/>
      <c r="I82" s="393"/>
      <c r="J82" s="393"/>
      <c r="K82" s="393"/>
      <c r="L82" s="393"/>
      <c r="M82" s="393"/>
      <c r="N82" s="393"/>
      <c r="O82" s="381"/>
      <c r="P82" s="416"/>
      <c r="Q82" s="393"/>
      <c r="R82" s="393"/>
      <c r="S82" s="393"/>
      <c r="T82" s="393"/>
      <c r="U82" s="393"/>
      <c r="V82" s="393"/>
      <c r="W82" s="393"/>
      <c r="X82" s="393"/>
      <c r="Y82" s="393"/>
      <c r="Z82" s="393"/>
      <c r="AA82" s="393"/>
      <c r="AB82" s="381"/>
    </row>
    <row r="83" spans="2:28" ht="26.25" customHeight="1" x14ac:dyDescent="0.25">
      <c r="B83" s="415" t="s">
        <v>181</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81"/>
    </row>
  </sheetData>
  <mergeCells count="99">
    <mergeCell ref="B2:D6"/>
    <mergeCell ref="F2:AB6"/>
    <mergeCell ref="C7:D7"/>
    <mergeCell ref="AF7:AG7"/>
    <mergeCell ref="C9:F9"/>
    <mergeCell ref="C10:D10"/>
    <mergeCell ref="E10:AA10"/>
    <mergeCell ref="C11:F11"/>
    <mergeCell ref="AA11:AB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664</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404" t="s">
        <v>125</v>
      </c>
      <c r="D12" s="405"/>
      <c r="E12" s="402" t="s">
        <v>126</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637</v>
      </c>
      <c r="D14" s="389"/>
      <c r="E14" s="406" t="s">
        <v>665</v>
      </c>
      <c r="F14" s="407"/>
      <c r="G14" s="407"/>
      <c r="H14" s="407"/>
      <c r="I14" s="407"/>
      <c r="J14" s="407"/>
      <c r="K14" s="407"/>
      <c r="L14" s="407"/>
      <c r="M14" s="407"/>
      <c r="N14" s="407"/>
      <c r="O14" s="407"/>
      <c r="P14" s="407"/>
      <c r="Q14" s="407"/>
      <c r="R14" s="407"/>
      <c r="S14" s="407"/>
      <c r="T14" s="407"/>
      <c r="U14" s="407"/>
      <c r="V14" s="407"/>
      <c r="W14" s="407"/>
      <c r="X14" s="407"/>
      <c r="Y14" s="407"/>
      <c r="Z14" s="407"/>
      <c r="AA14" s="408"/>
      <c r="AB14" s="215"/>
    </row>
    <row r="15" spans="2:28" ht="15.75" customHeight="1" x14ac:dyDescent="0.25">
      <c r="B15" s="30"/>
      <c r="C15" s="217"/>
      <c r="D15" s="217"/>
      <c r="E15" s="410"/>
      <c r="F15" s="411"/>
      <c r="G15" s="411"/>
      <c r="H15" s="411"/>
      <c r="I15" s="411"/>
      <c r="J15" s="411"/>
      <c r="K15" s="411"/>
      <c r="L15" s="411"/>
      <c r="M15" s="411"/>
      <c r="N15" s="411"/>
      <c r="O15" s="411"/>
      <c r="P15" s="411"/>
      <c r="Q15" s="411"/>
      <c r="R15" s="411"/>
      <c r="S15" s="411"/>
      <c r="T15" s="411"/>
      <c r="U15" s="411"/>
      <c r="V15" s="411"/>
      <c r="W15" s="411"/>
      <c r="X15" s="411"/>
      <c r="Y15" s="411"/>
      <c r="Z15" s="411"/>
      <c r="AA15" s="412"/>
      <c r="AB15" s="215"/>
    </row>
    <row r="17" spans="3:28" ht="15" customHeight="1" x14ac:dyDescent="0.25">
      <c r="C17" s="390" t="s">
        <v>639</v>
      </c>
      <c r="D17" s="389"/>
      <c r="E17" s="889" t="s">
        <v>654</v>
      </c>
      <c r="F17" s="407"/>
      <c r="G17" s="407"/>
      <c r="H17" s="407"/>
      <c r="I17" s="407"/>
      <c r="J17" s="407"/>
      <c r="K17" s="407"/>
      <c r="L17" s="407"/>
      <c r="M17" s="407"/>
      <c r="N17" s="407"/>
      <c r="O17" s="407"/>
      <c r="P17" s="407"/>
      <c r="Q17" s="407"/>
      <c r="R17" s="407"/>
      <c r="S17" s="407"/>
      <c r="T17" s="407"/>
      <c r="U17" s="407"/>
      <c r="V17" s="407"/>
      <c r="W17" s="407"/>
      <c r="X17" s="407"/>
      <c r="Y17" s="407"/>
      <c r="Z17" s="407"/>
      <c r="AA17" s="408"/>
      <c r="AB17" s="215"/>
    </row>
    <row r="18" spans="3:28" ht="15" customHeight="1" x14ac:dyDescent="0.25">
      <c r="C18" s="217"/>
      <c r="D18" s="217"/>
      <c r="E18" s="410"/>
      <c r="F18" s="411"/>
      <c r="G18" s="411"/>
      <c r="H18" s="411"/>
      <c r="I18" s="411"/>
      <c r="J18" s="411"/>
      <c r="K18" s="411"/>
      <c r="L18" s="411"/>
      <c r="M18" s="411"/>
      <c r="N18" s="411"/>
      <c r="O18" s="411"/>
      <c r="P18" s="411"/>
      <c r="Q18" s="411"/>
      <c r="R18" s="411"/>
      <c r="S18" s="411"/>
      <c r="T18" s="411"/>
      <c r="U18" s="411"/>
      <c r="V18" s="411"/>
      <c r="W18" s="411"/>
      <c r="X18" s="411"/>
      <c r="Y18" s="411"/>
      <c r="Z18" s="411"/>
      <c r="AA18" s="41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90" t="s">
        <v>127</v>
      </c>
      <c r="D21" s="389"/>
      <c r="E21" s="218"/>
      <c r="F21" s="388"/>
      <c r="G21" s="389"/>
      <c r="H21" s="389"/>
      <c r="I21" s="389"/>
      <c r="J21" s="389"/>
      <c r="K21" s="389"/>
      <c r="L21" s="389"/>
      <c r="M21" s="389"/>
      <c r="N21" s="389"/>
      <c r="O21" s="389"/>
      <c r="P21" s="389"/>
      <c r="Q21" s="389"/>
      <c r="R21" s="389"/>
      <c r="S21" s="389"/>
      <c r="T21" s="389"/>
      <c r="U21" s="389"/>
      <c r="V21" s="389"/>
      <c r="W21" s="389"/>
      <c r="X21" s="389"/>
      <c r="Y21" s="389"/>
      <c r="Z21" s="389"/>
      <c r="AA21" s="389"/>
      <c r="AB21" s="401"/>
    </row>
    <row r="22" spans="3:28" ht="29.25" customHeight="1" x14ac:dyDescent="0.25">
      <c r="C22" s="391" t="s">
        <v>666</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8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8" t="s">
        <v>667</v>
      </c>
      <c r="D25" s="407"/>
      <c r="E25" s="407"/>
      <c r="F25" s="407"/>
      <c r="G25" s="407"/>
      <c r="H25" s="407"/>
      <c r="I25" s="407"/>
      <c r="J25" s="407"/>
      <c r="K25" s="407"/>
      <c r="L25" s="407"/>
      <c r="M25" s="407"/>
      <c r="N25" s="407"/>
      <c r="O25" s="407"/>
      <c r="P25" s="408"/>
      <c r="Q25" s="207"/>
      <c r="R25" s="392"/>
      <c r="S25" s="393"/>
      <c r="T25" s="393"/>
      <c r="U25" s="393"/>
      <c r="V25" s="393"/>
      <c r="W25" s="393"/>
      <c r="X25" s="393"/>
      <c r="Y25" s="393"/>
      <c r="Z25" s="393"/>
      <c r="AA25" s="381"/>
      <c r="AB25" s="215"/>
    </row>
    <row r="26" spans="3:28" ht="15" customHeight="1" x14ac:dyDescent="0.25">
      <c r="C26" s="409"/>
      <c r="D26" s="363"/>
      <c r="E26" s="363"/>
      <c r="F26" s="363"/>
      <c r="G26" s="363"/>
      <c r="H26" s="363"/>
      <c r="I26" s="363"/>
      <c r="J26" s="363"/>
      <c r="K26" s="363"/>
      <c r="L26" s="363"/>
      <c r="M26" s="363"/>
      <c r="N26" s="363"/>
      <c r="O26" s="363"/>
      <c r="P26" s="401"/>
      <c r="Q26" s="207"/>
      <c r="R26" s="207"/>
      <c r="S26" s="207"/>
      <c r="T26" s="207"/>
      <c r="U26" s="207"/>
      <c r="V26" s="207"/>
      <c r="W26" s="207"/>
      <c r="X26" s="207"/>
      <c r="Y26" s="207"/>
      <c r="Z26" s="207"/>
      <c r="AA26" s="207"/>
      <c r="AB26" s="215"/>
    </row>
    <row r="27" spans="3:28" ht="15" customHeight="1" x14ac:dyDescent="0.25">
      <c r="C27" s="409"/>
      <c r="D27" s="363"/>
      <c r="E27" s="363"/>
      <c r="F27" s="363"/>
      <c r="G27" s="363"/>
      <c r="H27" s="363"/>
      <c r="I27" s="363"/>
      <c r="J27" s="363"/>
      <c r="K27" s="363"/>
      <c r="L27" s="363"/>
      <c r="M27" s="363"/>
      <c r="N27" s="363"/>
      <c r="O27" s="363"/>
      <c r="P27" s="401"/>
      <c r="Q27" s="217"/>
      <c r="R27" s="220" t="s">
        <v>130</v>
      </c>
      <c r="S27" s="220"/>
      <c r="T27" s="220"/>
      <c r="U27" s="220"/>
      <c r="V27" s="220"/>
      <c r="W27" s="217"/>
      <c r="X27" s="217"/>
      <c r="Y27" s="217"/>
      <c r="Z27" s="207"/>
      <c r="AA27" s="217"/>
      <c r="AB27" s="215"/>
    </row>
    <row r="28" spans="3:28" ht="15" customHeight="1" x14ac:dyDescent="0.25">
      <c r="C28" s="409"/>
      <c r="D28" s="363"/>
      <c r="E28" s="363"/>
      <c r="F28" s="363"/>
      <c r="G28" s="363"/>
      <c r="H28" s="363"/>
      <c r="I28" s="363"/>
      <c r="J28" s="363"/>
      <c r="K28" s="363"/>
      <c r="L28" s="363"/>
      <c r="M28" s="363"/>
      <c r="N28" s="363"/>
      <c r="O28" s="363"/>
      <c r="P28" s="401"/>
      <c r="Q28" s="207"/>
      <c r="R28" s="36"/>
      <c r="S28" s="207" t="s">
        <v>15</v>
      </c>
      <c r="T28" s="207"/>
      <c r="U28" s="36"/>
      <c r="V28" s="207" t="s">
        <v>27</v>
      </c>
      <c r="W28" s="207"/>
      <c r="X28" s="36"/>
      <c r="Y28" s="222" t="s">
        <v>46</v>
      </c>
      <c r="Z28" s="207"/>
      <c r="AA28" s="207"/>
      <c r="AB28" s="215"/>
    </row>
    <row r="29" spans="3:28" ht="15" customHeight="1" x14ac:dyDescent="0.25">
      <c r="C29" s="409"/>
      <c r="D29" s="363"/>
      <c r="E29" s="363"/>
      <c r="F29" s="363"/>
      <c r="G29" s="363"/>
      <c r="H29" s="363"/>
      <c r="I29" s="363"/>
      <c r="J29" s="363"/>
      <c r="K29" s="363"/>
      <c r="L29" s="363"/>
      <c r="M29" s="363"/>
      <c r="N29" s="363"/>
      <c r="O29" s="363"/>
      <c r="P29" s="401"/>
      <c r="Q29" s="207"/>
      <c r="R29" s="207"/>
      <c r="S29" s="207"/>
      <c r="T29" s="207"/>
      <c r="U29" s="207"/>
      <c r="V29" s="207"/>
      <c r="W29" s="207"/>
      <c r="X29" s="207"/>
      <c r="Y29" s="207"/>
      <c r="Z29" s="207"/>
      <c r="AA29" s="207"/>
      <c r="AB29" s="215"/>
    </row>
    <row r="30" spans="3:28" ht="15" customHeight="1" x14ac:dyDescent="0.25">
      <c r="C30" s="410"/>
      <c r="D30" s="411"/>
      <c r="E30" s="411"/>
      <c r="F30" s="411"/>
      <c r="G30" s="411"/>
      <c r="H30" s="411"/>
      <c r="I30" s="411"/>
      <c r="J30" s="411"/>
      <c r="K30" s="411"/>
      <c r="L30" s="411"/>
      <c r="M30" s="411"/>
      <c r="N30" s="411"/>
      <c r="O30" s="411"/>
      <c r="P30" s="412"/>
      <c r="Q30" s="207"/>
      <c r="R30" s="220" t="s">
        <v>131</v>
      </c>
      <c r="S30" s="207"/>
      <c r="T30" s="207"/>
      <c r="U30" s="207"/>
      <c r="V30" s="207"/>
      <c r="W30" s="399" t="s">
        <v>23</v>
      </c>
      <c r="X30" s="393"/>
      <c r="Y30" s="393"/>
      <c r="Z30" s="393"/>
      <c r="AA30" s="38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399" t="s">
        <v>133</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8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9" t="s">
        <v>135</v>
      </c>
      <c r="D36" s="393"/>
      <c r="E36" s="393"/>
      <c r="F36" s="393"/>
      <c r="G36" s="393"/>
      <c r="H36" s="393"/>
      <c r="I36" s="393"/>
      <c r="J36" s="393"/>
      <c r="K36" s="381"/>
      <c r="L36" s="217"/>
      <c r="M36" s="399" t="s">
        <v>136</v>
      </c>
      <c r="N36" s="393"/>
      <c r="O36" s="393"/>
      <c r="P36" s="393"/>
      <c r="Q36" s="393"/>
      <c r="R36" s="393"/>
      <c r="S36" s="393"/>
      <c r="T36" s="393"/>
      <c r="U36" s="393"/>
      <c r="V36" s="393"/>
      <c r="W36" s="393"/>
      <c r="X36" s="393"/>
      <c r="Y36" s="393"/>
      <c r="Z36" s="393"/>
      <c r="AA36" s="38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8" t="s">
        <v>668</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8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7" t="s">
        <v>139</v>
      </c>
      <c r="D41" s="389"/>
      <c r="E41" s="220"/>
      <c r="F41" s="391" t="s">
        <v>34</v>
      </c>
      <c r="G41" s="381"/>
      <c r="H41" s="220"/>
      <c r="I41" s="207"/>
      <c r="J41" s="227" t="s">
        <v>140</v>
      </c>
      <c r="K41" s="391">
        <v>1</v>
      </c>
      <c r="L41" s="393"/>
      <c r="M41" s="393"/>
      <c r="N41" s="381"/>
      <c r="O41" s="220"/>
      <c r="P41" s="220"/>
      <c r="Q41" s="211" t="s">
        <v>141</v>
      </c>
      <c r="R41" s="207"/>
      <c r="S41" s="220"/>
      <c r="T41" s="220"/>
      <c r="U41" s="220"/>
      <c r="V41" s="220"/>
      <c r="W41" s="391" t="s">
        <v>20</v>
      </c>
      <c r="X41" s="393"/>
      <c r="Y41" s="393"/>
      <c r="Z41" s="393"/>
      <c r="AA41" s="38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8"/>
      <c r="G43" s="393"/>
      <c r="H43" s="393"/>
      <c r="I43" s="393"/>
      <c r="J43" s="393"/>
      <c r="K43" s="393"/>
      <c r="L43" s="393"/>
      <c r="M43" s="381"/>
      <c r="N43" s="207"/>
      <c r="O43" s="227" t="s">
        <v>144</v>
      </c>
      <c r="P43" s="399">
        <v>0</v>
      </c>
      <c r="Q43" s="393"/>
      <c r="R43" s="393"/>
      <c r="S43" s="393"/>
      <c r="T43" s="393"/>
      <c r="U43" s="393"/>
      <c r="V43" s="393"/>
      <c r="W43" s="393"/>
      <c r="X43" s="393"/>
      <c r="Y43" s="393"/>
      <c r="Z43" s="393"/>
      <c r="AA43" s="38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2" t="s">
        <v>146</v>
      </c>
      <c r="G45" s="381"/>
      <c r="H45" s="207"/>
      <c r="I45" s="207"/>
      <c r="J45" s="220" t="s">
        <v>147</v>
      </c>
      <c r="K45" s="207"/>
      <c r="L45" s="392" t="s">
        <v>148</v>
      </c>
      <c r="M45" s="393"/>
      <c r="N45" s="381"/>
      <c r="O45" s="220"/>
      <c r="P45" s="220"/>
      <c r="Q45" s="207"/>
      <c r="R45" s="220" t="s">
        <v>149</v>
      </c>
      <c r="S45" s="220"/>
      <c r="T45" s="220"/>
      <c r="U45" s="220"/>
      <c r="V45" s="220"/>
      <c r="W45" s="400"/>
      <c r="X45" s="393"/>
      <c r="Y45" s="393"/>
      <c r="Z45" s="393"/>
      <c r="AA45" s="38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4">
        <v>2024</v>
      </c>
      <c r="E47" s="395"/>
      <c r="F47" s="396"/>
      <c r="G47" s="34"/>
      <c r="H47" s="211"/>
      <c r="I47" s="211"/>
      <c r="J47" s="211"/>
      <c r="K47" s="211"/>
      <c r="L47" s="211"/>
      <c r="M47" s="211"/>
      <c r="N47" s="211"/>
      <c r="O47" s="211"/>
      <c r="P47" s="211"/>
      <c r="Q47" s="388"/>
      <c r="R47" s="389"/>
      <c r="S47" s="389"/>
      <c r="T47" s="389"/>
      <c r="U47" s="389"/>
      <c r="V47" s="211"/>
      <c r="W47" s="211"/>
      <c r="X47" s="390"/>
      <c r="Y47" s="389"/>
      <c r="Z47" s="389"/>
      <c r="AA47" s="389"/>
    </row>
    <row r="49" spans="3:27" ht="15.75" customHeight="1" x14ac:dyDescent="0.25">
      <c r="C49" s="220" t="s">
        <v>140</v>
      </c>
      <c r="D49" s="399">
        <v>1.2</v>
      </c>
      <c r="E49" s="393"/>
      <c r="F49" s="381"/>
      <c r="G49" s="207"/>
      <c r="H49" s="211"/>
      <c r="I49" s="211"/>
      <c r="J49" s="211"/>
      <c r="K49" s="211"/>
      <c r="L49" s="211"/>
      <c r="M49" s="211"/>
      <c r="N49" s="211"/>
      <c r="O49" s="211"/>
      <c r="P49" s="211"/>
      <c r="Q49" s="388"/>
      <c r="R49" s="389"/>
      <c r="S49" s="389"/>
      <c r="T49" s="389"/>
      <c r="U49" s="389"/>
      <c r="V49" s="211"/>
      <c r="W49" s="211"/>
      <c r="X49" s="390"/>
      <c r="Y49" s="389"/>
      <c r="Z49" s="389"/>
      <c r="AA49" s="38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1" t="s">
        <v>151</v>
      </c>
      <c r="E51" s="393"/>
      <c r="F51" s="393"/>
      <c r="G51" s="393"/>
      <c r="H51" s="393"/>
      <c r="I51" s="393"/>
      <c r="J51" s="393"/>
      <c r="K51" s="393"/>
      <c r="L51" s="393"/>
      <c r="M51" s="393"/>
      <c r="N51" s="393"/>
      <c r="O51" s="393"/>
      <c r="P51" s="393"/>
      <c r="Q51" s="393"/>
      <c r="R51" s="393"/>
      <c r="S51" s="393"/>
      <c r="T51" s="393"/>
      <c r="U51" s="393"/>
      <c r="V51" s="393"/>
      <c r="W51" s="393"/>
      <c r="X51" s="393"/>
      <c r="Y51" s="381"/>
      <c r="Z51" s="221"/>
      <c r="AA51" s="221"/>
    </row>
    <row r="52" spans="3:27" ht="15.75" customHeight="1" x14ac:dyDescent="0.25">
      <c r="C52" s="207"/>
      <c r="D52" s="430" t="s">
        <v>152</v>
      </c>
      <c r="E52" s="393"/>
      <c r="F52" s="393"/>
      <c r="G52" s="393"/>
      <c r="H52" s="381"/>
      <c r="I52" s="426" t="s">
        <v>153</v>
      </c>
      <c r="J52" s="393"/>
      <c r="K52" s="393"/>
      <c r="L52" s="393"/>
      <c r="M52" s="393"/>
      <c r="N52" s="393"/>
      <c r="O52" s="393"/>
      <c r="P52" s="381"/>
      <c r="Q52" s="427" t="s">
        <v>154</v>
      </c>
      <c r="R52" s="393"/>
      <c r="S52" s="393"/>
      <c r="T52" s="393"/>
      <c r="U52" s="393"/>
      <c r="V52" s="393"/>
      <c r="W52" s="393"/>
      <c r="X52" s="393"/>
      <c r="Y52" s="381"/>
      <c r="Z52" s="221"/>
      <c r="AA52" s="221"/>
    </row>
    <row r="53" spans="3:27" ht="15.75" customHeight="1" x14ac:dyDescent="0.25">
      <c r="C53" s="38"/>
      <c r="D53" s="431" t="s">
        <v>155</v>
      </c>
      <c r="E53" s="393"/>
      <c r="F53" s="393"/>
      <c r="G53" s="393"/>
      <c r="H53" s="381"/>
      <c r="I53" s="428" t="s">
        <v>156</v>
      </c>
      <c r="J53" s="393"/>
      <c r="K53" s="393"/>
      <c r="L53" s="393"/>
      <c r="M53" s="393"/>
      <c r="N53" s="393"/>
      <c r="O53" s="393"/>
      <c r="P53" s="381"/>
      <c r="Q53" s="429" t="s">
        <v>157</v>
      </c>
      <c r="R53" s="393"/>
      <c r="S53" s="393"/>
      <c r="T53" s="393"/>
      <c r="U53" s="393"/>
      <c r="V53" s="393"/>
      <c r="W53" s="393"/>
      <c r="X53" s="393"/>
      <c r="Y53" s="38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9" t="s">
        <v>158</v>
      </c>
      <c r="D55" s="393"/>
      <c r="E55" s="393"/>
      <c r="F55" s="381"/>
      <c r="G55" s="424" t="s">
        <v>159</v>
      </c>
      <c r="H55" s="425" t="s">
        <v>160</v>
      </c>
      <c r="I55" s="407"/>
      <c r="J55" s="407"/>
      <c r="K55" s="407"/>
      <c r="L55" s="407"/>
      <c r="M55" s="407"/>
      <c r="N55" s="407"/>
      <c r="O55" s="407"/>
      <c r="P55" s="407"/>
      <c r="Q55" s="407"/>
      <c r="R55" s="407"/>
      <c r="S55" s="407"/>
      <c r="T55" s="407"/>
      <c r="U55" s="407"/>
      <c r="V55" s="407"/>
      <c r="W55" s="407"/>
      <c r="X55" s="407"/>
      <c r="Y55" s="407"/>
      <c r="Z55" s="407"/>
      <c r="AA55" s="408"/>
    </row>
    <row r="56" spans="3:27" ht="15.75" customHeight="1" x14ac:dyDescent="0.25">
      <c r="C56" s="40" t="s">
        <v>161</v>
      </c>
      <c r="D56" s="41" t="s">
        <v>644</v>
      </c>
      <c r="E56" s="419" t="s">
        <v>162</v>
      </c>
      <c r="F56" s="381"/>
      <c r="G56" s="365"/>
      <c r="H56" s="410"/>
      <c r="I56" s="411"/>
      <c r="J56" s="411"/>
      <c r="K56" s="411"/>
      <c r="L56" s="411"/>
      <c r="M56" s="411"/>
      <c r="N56" s="411"/>
      <c r="O56" s="411"/>
      <c r="P56" s="411"/>
      <c r="Q56" s="411"/>
      <c r="R56" s="411"/>
      <c r="S56" s="411"/>
      <c r="T56" s="411"/>
      <c r="U56" s="411"/>
      <c r="V56" s="411"/>
      <c r="W56" s="411"/>
      <c r="X56" s="411"/>
      <c r="Y56" s="411"/>
      <c r="Z56" s="411"/>
      <c r="AA56" s="412"/>
    </row>
    <row r="57" spans="3:27" ht="15.75" customHeight="1" x14ac:dyDescent="0.25">
      <c r="C57" s="42">
        <v>2024</v>
      </c>
      <c r="D57" s="43">
        <v>45474</v>
      </c>
      <c r="E57" s="418">
        <v>45656</v>
      </c>
      <c r="F57" s="381"/>
      <c r="G57" s="44">
        <v>1</v>
      </c>
      <c r="H57" s="423"/>
      <c r="I57" s="393"/>
      <c r="J57" s="393"/>
      <c r="K57" s="393"/>
      <c r="L57" s="393"/>
      <c r="M57" s="393"/>
      <c r="N57" s="393"/>
      <c r="O57" s="393"/>
      <c r="P57" s="393"/>
      <c r="Q57" s="393"/>
      <c r="R57" s="393"/>
      <c r="S57" s="393"/>
      <c r="T57" s="393"/>
      <c r="U57" s="393"/>
      <c r="V57" s="393"/>
      <c r="W57" s="393"/>
      <c r="X57" s="393"/>
      <c r="Y57" s="393"/>
      <c r="Z57" s="393"/>
      <c r="AA57" s="381"/>
    </row>
    <row r="58" spans="3:27" ht="15.75" customHeight="1" x14ac:dyDescent="0.25">
      <c r="C58" s="42">
        <v>2025</v>
      </c>
      <c r="D58" s="43">
        <v>45658</v>
      </c>
      <c r="E58" s="418">
        <v>46021</v>
      </c>
      <c r="F58" s="381"/>
      <c r="G58" s="44">
        <v>1</v>
      </c>
      <c r="H58" s="423"/>
      <c r="I58" s="393"/>
      <c r="J58" s="393"/>
      <c r="K58" s="393"/>
      <c r="L58" s="393"/>
      <c r="M58" s="393"/>
      <c r="N58" s="393"/>
      <c r="O58" s="393"/>
      <c r="P58" s="393"/>
      <c r="Q58" s="393"/>
      <c r="R58" s="393"/>
      <c r="S58" s="393"/>
      <c r="T58" s="393"/>
      <c r="U58" s="393"/>
      <c r="V58" s="393"/>
      <c r="W58" s="393"/>
      <c r="X58" s="393"/>
      <c r="Y58" s="393"/>
      <c r="Z58" s="393"/>
      <c r="AA58" s="381"/>
    </row>
    <row r="59" spans="3:27" ht="15.75" customHeight="1" x14ac:dyDescent="0.25">
      <c r="C59" s="42">
        <v>2026</v>
      </c>
      <c r="D59" s="43">
        <v>46023</v>
      </c>
      <c r="E59" s="418">
        <v>46386</v>
      </c>
      <c r="F59" s="381"/>
      <c r="G59" s="44">
        <v>1</v>
      </c>
      <c r="H59" s="423"/>
      <c r="I59" s="393"/>
      <c r="J59" s="393"/>
      <c r="K59" s="393"/>
      <c r="L59" s="393"/>
      <c r="M59" s="393"/>
      <c r="N59" s="393"/>
      <c r="O59" s="393"/>
      <c r="P59" s="393"/>
      <c r="Q59" s="393"/>
      <c r="R59" s="393"/>
      <c r="S59" s="393"/>
      <c r="T59" s="393"/>
      <c r="U59" s="393"/>
      <c r="V59" s="393"/>
      <c r="W59" s="393"/>
      <c r="X59" s="393"/>
      <c r="Y59" s="393"/>
      <c r="Z59" s="393"/>
      <c r="AA59" s="381"/>
    </row>
    <row r="60" spans="3:27" ht="15.75" customHeight="1" x14ac:dyDescent="0.25">
      <c r="C60" s="42">
        <v>2027</v>
      </c>
      <c r="D60" s="43">
        <v>46388</v>
      </c>
      <c r="E60" s="418">
        <v>46751</v>
      </c>
      <c r="F60" s="381"/>
      <c r="G60" s="44">
        <v>1</v>
      </c>
      <c r="H60" s="423"/>
      <c r="I60" s="393"/>
      <c r="J60" s="393"/>
      <c r="K60" s="393"/>
      <c r="L60" s="393"/>
      <c r="M60" s="393"/>
      <c r="N60" s="393"/>
      <c r="O60" s="393"/>
      <c r="P60" s="393"/>
      <c r="Q60" s="393"/>
      <c r="R60" s="393"/>
      <c r="S60" s="393"/>
      <c r="T60" s="393"/>
      <c r="U60" s="393"/>
      <c r="V60" s="393"/>
      <c r="W60" s="393"/>
      <c r="X60" s="393"/>
      <c r="Y60" s="393"/>
      <c r="Z60" s="393"/>
      <c r="AA60" s="381"/>
    </row>
    <row r="61" spans="3:27" ht="15.75" customHeight="1" x14ac:dyDescent="0.25">
      <c r="C61" s="42"/>
      <c r="D61" s="42"/>
      <c r="E61" s="419"/>
      <c r="F61" s="381"/>
      <c r="G61" s="41"/>
      <c r="H61" s="419"/>
      <c r="I61" s="393"/>
      <c r="J61" s="393"/>
      <c r="K61" s="393"/>
      <c r="L61" s="393"/>
      <c r="M61" s="393"/>
      <c r="N61" s="393"/>
      <c r="O61" s="393"/>
      <c r="P61" s="393"/>
      <c r="Q61" s="393"/>
      <c r="R61" s="393"/>
      <c r="S61" s="393"/>
      <c r="T61" s="393"/>
      <c r="U61" s="393"/>
      <c r="V61" s="393"/>
      <c r="W61" s="393"/>
      <c r="X61" s="393"/>
      <c r="Y61" s="393"/>
      <c r="Z61" s="393"/>
      <c r="AA61" s="38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7" t="s">
        <v>163</v>
      </c>
      <c r="D63" s="389"/>
      <c r="E63" s="220"/>
      <c r="F63" s="211" t="s">
        <v>164</v>
      </c>
      <c r="G63" s="45"/>
      <c r="H63" s="222"/>
      <c r="I63" s="211" t="s">
        <v>165</v>
      </c>
      <c r="J63" s="207"/>
      <c r="K63" s="392"/>
      <c r="L63" s="381"/>
      <c r="M63" s="220"/>
      <c r="N63" s="207"/>
      <c r="O63" s="207"/>
      <c r="P63" s="207"/>
      <c r="Q63" s="207"/>
      <c r="R63" s="207"/>
      <c r="S63" s="207"/>
      <c r="T63" s="207"/>
      <c r="U63" s="207"/>
      <c r="V63" s="207"/>
      <c r="W63" s="207"/>
      <c r="X63" s="207"/>
      <c r="Y63" s="207"/>
      <c r="Z63" s="207"/>
      <c r="AA63" s="207"/>
    </row>
    <row r="65" spans="2:28" ht="15.75" customHeight="1" x14ac:dyDescent="0.25">
      <c r="B65" s="417" t="s">
        <v>166</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8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9" t="s">
        <v>161</v>
      </c>
      <c r="C67" s="381"/>
      <c r="D67" s="41"/>
      <c r="E67" s="419" t="s">
        <v>167</v>
      </c>
      <c r="F67" s="381"/>
      <c r="G67" s="41"/>
      <c r="H67" s="391" t="s">
        <v>168</v>
      </c>
      <c r="I67" s="381"/>
      <c r="J67" s="419"/>
      <c r="K67" s="381"/>
      <c r="L67" s="422"/>
      <c r="M67" s="389"/>
      <c r="N67" s="41" t="s">
        <v>169</v>
      </c>
      <c r="O67" s="419"/>
      <c r="P67" s="393"/>
      <c r="Q67" s="381"/>
      <c r="R67" s="419" t="s">
        <v>170</v>
      </c>
      <c r="S67" s="393"/>
      <c r="T67" s="381"/>
      <c r="U67" s="419"/>
      <c r="V67" s="393"/>
      <c r="W67" s="381"/>
      <c r="X67" s="419" t="s">
        <v>171</v>
      </c>
      <c r="Y67" s="381"/>
      <c r="Z67" s="419"/>
      <c r="AA67" s="393"/>
      <c r="AB67" s="38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7" t="s">
        <v>172</v>
      </c>
      <c r="C69" s="381"/>
      <c r="D69" s="420"/>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7" t="s">
        <v>173</v>
      </c>
      <c r="C71" s="381"/>
      <c r="D71" s="42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7" t="s">
        <v>174</v>
      </c>
      <c r="C73" s="381"/>
      <c r="D73" s="42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7" t="s">
        <v>175</v>
      </c>
      <c r="C75" s="381"/>
      <c r="D75" s="42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7" t="s">
        <v>176</v>
      </c>
      <c r="C77" s="381"/>
      <c r="D77" s="42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7" t="s">
        <v>177</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81"/>
    </row>
    <row r="80" spans="2:28" ht="15.75" customHeight="1" x14ac:dyDescent="0.25">
      <c r="B80" s="391" t="s">
        <v>122</v>
      </c>
      <c r="C80" s="381"/>
      <c r="D80" s="50" t="s">
        <v>178</v>
      </c>
      <c r="E80" s="391" t="s">
        <v>179</v>
      </c>
      <c r="F80" s="381"/>
      <c r="G80" s="391" t="s">
        <v>177</v>
      </c>
      <c r="H80" s="393"/>
      <c r="I80" s="393"/>
      <c r="J80" s="393"/>
      <c r="K80" s="393"/>
      <c r="L80" s="393"/>
      <c r="M80" s="393"/>
      <c r="N80" s="393"/>
      <c r="O80" s="381"/>
      <c r="P80" s="391" t="s">
        <v>180</v>
      </c>
      <c r="Q80" s="393"/>
      <c r="R80" s="393"/>
      <c r="S80" s="393"/>
      <c r="T80" s="393"/>
      <c r="U80" s="393"/>
      <c r="V80" s="393"/>
      <c r="W80" s="393"/>
      <c r="X80" s="393"/>
      <c r="Y80" s="393"/>
      <c r="Z80" s="393"/>
      <c r="AA80" s="393"/>
      <c r="AB80" s="381"/>
    </row>
    <row r="81" spans="2:28" ht="15.75" customHeight="1" x14ac:dyDescent="0.25">
      <c r="B81" s="391"/>
      <c r="C81" s="381"/>
      <c r="D81" s="36"/>
      <c r="E81" s="391"/>
      <c r="F81" s="381"/>
      <c r="G81" s="416"/>
      <c r="H81" s="393"/>
      <c r="I81" s="393"/>
      <c r="J81" s="393"/>
      <c r="K81" s="393"/>
      <c r="L81" s="393"/>
      <c r="M81" s="393"/>
      <c r="N81" s="393"/>
      <c r="O81" s="381"/>
      <c r="P81" s="416"/>
      <c r="Q81" s="393"/>
      <c r="R81" s="393"/>
      <c r="S81" s="393"/>
      <c r="T81" s="393"/>
      <c r="U81" s="393"/>
      <c r="V81" s="393"/>
      <c r="W81" s="393"/>
      <c r="X81" s="393"/>
      <c r="Y81" s="393"/>
      <c r="Z81" s="393"/>
      <c r="AA81" s="393"/>
      <c r="AB81" s="381"/>
    </row>
    <row r="82" spans="2:28" ht="15.75" customHeight="1" x14ac:dyDescent="0.25">
      <c r="B82" s="391"/>
      <c r="C82" s="381"/>
      <c r="D82" s="36"/>
      <c r="E82" s="391"/>
      <c r="F82" s="381"/>
      <c r="G82" s="416"/>
      <c r="H82" s="393"/>
      <c r="I82" s="393"/>
      <c r="J82" s="393"/>
      <c r="K82" s="393"/>
      <c r="L82" s="393"/>
      <c r="M82" s="393"/>
      <c r="N82" s="393"/>
      <c r="O82" s="381"/>
      <c r="P82" s="416"/>
      <c r="Q82" s="393"/>
      <c r="R82" s="393"/>
      <c r="S82" s="393"/>
      <c r="T82" s="393"/>
      <c r="U82" s="393"/>
      <c r="V82" s="393"/>
      <c r="W82" s="393"/>
      <c r="X82" s="393"/>
      <c r="Y82" s="393"/>
      <c r="Z82" s="393"/>
      <c r="AA82" s="393"/>
      <c r="AB82" s="381"/>
    </row>
    <row r="83" spans="2:28" ht="26.25" customHeight="1" x14ac:dyDescent="0.25">
      <c r="B83" s="415" t="s">
        <v>181</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8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669</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390" t="s">
        <v>125</v>
      </c>
      <c r="D12" s="389"/>
      <c r="E12" s="402" t="s">
        <v>617</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637</v>
      </c>
      <c r="D14" s="389"/>
      <c r="E14" s="406" t="s">
        <v>670</v>
      </c>
      <c r="F14" s="407"/>
      <c r="G14" s="407"/>
      <c r="H14" s="407"/>
      <c r="I14" s="407"/>
      <c r="J14" s="407"/>
      <c r="K14" s="407"/>
      <c r="L14" s="407"/>
      <c r="M14" s="407"/>
      <c r="N14" s="407"/>
      <c r="O14" s="407"/>
      <c r="P14" s="407"/>
      <c r="Q14" s="407"/>
      <c r="R14" s="407"/>
      <c r="S14" s="407"/>
      <c r="T14" s="407"/>
      <c r="U14" s="407"/>
      <c r="V14" s="407"/>
      <c r="W14" s="407"/>
      <c r="X14" s="407"/>
      <c r="Y14" s="407"/>
      <c r="Z14" s="407"/>
      <c r="AA14" s="408"/>
      <c r="AB14" s="215"/>
    </row>
    <row r="15" spans="2:28" ht="15.75" customHeight="1" x14ac:dyDescent="0.25">
      <c r="B15" s="30"/>
      <c r="C15" s="217"/>
      <c r="D15" s="217"/>
      <c r="E15" s="410"/>
      <c r="F15" s="411"/>
      <c r="G15" s="411"/>
      <c r="H15" s="411"/>
      <c r="I15" s="411"/>
      <c r="J15" s="411"/>
      <c r="K15" s="411"/>
      <c r="L15" s="411"/>
      <c r="M15" s="411"/>
      <c r="N15" s="411"/>
      <c r="O15" s="411"/>
      <c r="P15" s="411"/>
      <c r="Q15" s="411"/>
      <c r="R15" s="411"/>
      <c r="S15" s="411"/>
      <c r="T15" s="411"/>
      <c r="U15" s="411"/>
      <c r="V15" s="411"/>
      <c r="W15" s="411"/>
      <c r="X15" s="411"/>
      <c r="Y15" s="411"/>
      <c r="Z15" s="411"/>
      <c r="AA15" s="412"/>
      <c r="AB15" s="215"/>
    </row>
    <row r="17" spans="3:28" ht="15" customHeight="1" x14ac:dyDescent="0.25">
      <c r="C17" s="390" t="s">
        <v>639</v>
      </c>
      <c r="D17" s="389"/>
      <c r="E17" s="889" t="s">
        <v>654</v>
      </c>
      <c r="F17" s="407"/>
      <c r="G17" s="407"/>
      <c r="H17" s="407"/>
      <c r="I17" s="407"/>
      <c r="J17" s="407"/>
      <c r="K17" s="407"/>
      <c r="L17" s="407"/>
      <c r="M17" s="407"/>
      <c r="N17" s="407"/>
      <c r="O17" s="407"/>
      <c r="P17" s="407"/>
      <c r="Q17" s="407"/>
      <c r="R17" s="407"/>
      <c r="S17" s="407"/>
      <c r="T17" s="407"/>
      <c r="U17" s="407"/>
      <c r="V17" s="407"/>
      <c r="W17" s="407"/>
      <c r="X17" s="407"/>
      <c r="Y17" s="407"/>
      <c r="Z17" s="407"/>
      <c r="AA17" s="408"/>
      <c r="AB17" s="215"/>
    </row>
    <row r="18" spans="3:28" ht="15" customHeight="1" x14ac:dyDescent="0.25">
      <c r="C18" s="217"/>
      <c r="D18" s="217"/>
      <c r="E18" s="410"/>
      <c r="F18" s="411"/>
      <c r="G18" s="411"/>
      <c r="H18" s="411"/>
      <c r="I18" s="411"/>
      <c r="J18" s="411"/>
      <c r="K18" s="411"/>
      <c r="L18" s="411"/>
      <c r="M18" s="411"/>
      <c r="N18" s="411"/>
      <c r="O18" s="411"/>
      <c r="P18" s="411"/>
      <c r="Q18" s="411"/>
      <c r="R18" s="411"/>
      <c r="S18" s="411"/>
      <c r="T18" s="411"/>
      <c r="U18" s="411"/>
      <c r="V18" s="411"/>
      <c r="W18" s="411"/>
      <c r="X18" s="411"/>
      <c r="Y18" s="411"/>
      <c r="Z18" s="411"/>
      <c r="AA18" s="41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90" t="s">
        <v>127</v>
      </c>
      <c r="D21" s="389"/>
      <c r="E21" s="218"/>
      <c r="F21" s="388"/>
      <c r="G21" s="389"/>
      <c r="H21" s="389"/>
      <c r="I21" s="389"/>
      <c r="J21" s="389"/>
      <c r="K21" s="389"/>
      <c r="L21" s="389"/>
      <c r="M21" s="389"/>
      <c r="N21" s="389"/>
      <c r="O21" s="389"/>
      <c r="P21" s="389"/>
      <c r="Q21" s="389"/>
      <c r="R21" s="389"/>
      <c r="S21" s="389"/>
      <c r="T21" s="389"/>
      <c r="U21" s="389"/>
      <c r="V21" s="389"/>
      <c r="W21" s="389"/>
      <c r="X21" s="389"/>
      <c r="Y21" s="389"/>
      <c r="Z21" s="389"/>
      <c r="AA21" s="389"/>
      <c r="AB21" s="401"/>
    </row>
    <row r="22" spans="3:28" ht="29.25" customHeight="1" x14ac:dyDescent="0.25">
      <c r="C22" s="391" t="s">
        <v>671</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8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8" t="s">
        <v>672</v>
      </c>
      <c r="D25" s="407"/>
      <c r="E25" s="407"/>
      <c r="F25" s="407"/>
      <c r="G25" s="407"/>
      <c r="H25" s="407"/>
      <c r="I25" s="407"/>
      <c r="J25" s="407"/>
      <c r="K25" s="407"/>
      <c r="L25" s="407"/>
      <c r="M25" s="407"/>
      <c r="N25" s="407"/>
      <c r="O25" s="407"/>
      <c r="P25" s="408"/>
      <c r="Q25" s="207"/>
      <c r="R25" s="392"/>
      <c r="S25" s="393"/>
      <c r="T25" s="393"/>
      <c r="U25" s="393"/>
      <c r="V25" s="393"/>
      <c r="W25" s="393"/>
      <c r="X25" s="393"/>
      <c r="Y25" s="393"/>
      <c r="Z25" s="393"/>
      <c r="AA25" s="381"/>
      <c r="AB25" s="215"/>
    </row>
    <row r="26" spans="3:28" ht="15" customHeight="1" x14ac:dyDescent="0.25">
      <c r="C26" s="409"/>
      <c r="D26" s="363"/>
      <c r="E26" s="363"/>
      <c r="F26" s="363"/>
      <c r="G26" s="363"/>
      <c r="H26" s="363"/>
      <c r="I26" s="363"/>
      <c r="J26" s="363"/>
      <c r="K26" s="363"/>
      <c r="L26" s="363"/>
      <c r="M26" s="363"/>
      <c r="N26" s="363"/>
      <c r="O26" s="363"/>
      <c r="P26" s="401"/>
      <c r="Q26" s="207"/>
      <c r="R26" s="207"/>
      <c r="S26" s="207"/>
      <c r="T26" s="207"/>
      <c r="U26" s="207"/>
      <c r="V26" s="207"/>
      <c r="W26" s="207"/>
      <c r="X26" s="207"/>
      <c r="Y26" s="207"/>
      <c r="Z26" s="207"/>
      <c r="AA26" s="207"/>
      <c r="AB26" s="215"/>
    </row>
    <row r="27" spans="3:28" ht="15" customHeight="1" x14ac:dyDescent="0.25">
      <c r="C27" s="409"/>
      <c r="D27" s="363"/>
      <c r="E27" s="363"/>
      <c r="F27" s="363"/>
      <c r="G27" s="363"/>
      <c r="H27" s="363"/>
      <c r="I27" s="363"/>
      <c r="J27" s="363"/>
      <c r="K27" s="363"/>
      <c r="L27" s="363"/>
      <c r="M27" s="363"/>
      <c r="N27" s="363"/>
      <c r="O27" s="363"/>
      <c r="P27" s="401"/>
      <c r="Q27" s="217"/>
      <c r="R27" s="220" t="s">
        <v>130</v>
      </c>
      <c r="S27" s="220"/>
      <c r="T27" s="220"/>
      <c r="U27" s="220"/>
      <c r="V27" s="220"/>
      <c r="W27" s="217"/>
      <c r="X27" s="217"/>
      <c r="Y27" s="217"/>
      <c r="Z27" s="207"/>
      <c r="AA27" s="217"/>
      <c r="AB27" s="215"/>
    </row>
    <row r="28" spans="3:28" ht="15" customHeight="1" x14ac:dyDescent="0.25">
      <c r="C28" s="409"/>
      <c r="D28" s="363"/>
      <c r="E28" s="363"/>
      <c r="F28" s="363"/>
      <c r="G28" s="363"/>
      <c r="H28" s="363"/>
      <c r="I28" s="363"/>
      <c r="J28" s="363"/>
      <c r="K28" s="363"/>
      <c r="L28" s="363"/>
      <c r="M28" s="363"/>
      <c r="N28" s="363"/>
      <c r="O28" s="363"/>
      <c r="P28" s="401"/>
      <c r="Q28" s="207"/>
      <c r="R28" s="36"/>
      <c r="S28" s="207" t="s">
        <v>15</v>
      </c>
      <c r="T28" s="207"/>
      <c r="U28" s="36"/>
      <c r="V28" s="207" t="s">
        <v>27</v>
      </c>
      <c r="W28" s="207"/>
      <c r="X28" s="36"/>
      <c r="Y28" s="222" t="s">
        <v>46</v>
      </c>
      <c r="Z28" s="207"/>
      <c r="AA28" s="207"/>
      <c r="AB28" s="215"/>
    </row>
    <row r="29" spans="3:28" ht="15" customHeight="1" x14ac:dyDescent="0.25">
      <c r="C29" s="409"/>
      <c r="D29" s="363"/>
      <c r="E29" s="363"/>
      <c r="F29" s="363"/>
      <c r="G29" s="363"/>
      <c r="H29" s="363"/>
      <c r="I29" s="363"/>
      <c r="J29" s="363"/>
      <c r="K29" s="363"/>
      <c r="L29" s="363"/>
      <c r="M29" s="363"/>
      <c r="N29" s="363"/>
      <c r="O29" s="363"/>
      <c r="P29" s="401"/>
      <c r="Q29" s="207"/>
      <c r="R29" s="207"/>
      <c r="S29" s="207"/>
      <c r="T29" s="207"/>
      <c r="U29" s="207"/>
      <c r="V29" s="207"/>
      <c r="W29" s="207"/>
      <c r="X29" s="207"/>
      <c r="Y29" s="207"/>
      <c r="Z29" s="207"/>
      <c r="AA29" s="207"/>
      <c r="AB29" s="215"/>
    </row>
    <row r="30" spans="3:28" ht="15" customHeight="1" x14ac:dyDescent="0.25">
      <c r="C30" s="410"/>
      <c r="D30" s="411"/>
      <c r="E30" s="411"/>
      <c r="F30" s="411"/>
      <c r="G30" s="411"/>
      <c r="H30" s="411"/>
      <c r="I30" s="411"/>
      <c r="J30" s="411"/>
      <c r="K30" s="411"/>
      <c r="L30" s="411"/>
      <c r="M30" s="411"/>
      <c r="N30" s="411"/>
      <c r="O30" s="411"/>
      <c r="P30" s="412"/>
      <c r="Q30" s="207"/>
      <c r="R30" s="220" t="s">
        <v>131</v>
      </c>
      <c r="S30" s="207"/>
      <c r="T30" s="207"/>
      <c r="U30" s="207"/>
      <c r="V30" s="207"/>
      <c r="W30" s="399" t="s">
        <v>23</v>
      </c>
      <c r="X30" s="393"/>
      <c r="Y30" s="393"/>
      <c r="Z30" s="393"/>
      <c r="AA30" s="38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399" t="s">
        <v>602</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8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9" t="s">
        <v>599</v>
      </c>
      <c r="D36" s="393"/>
      <c r="E36" s="393"/>
      <c r="F36" s="393"/>
      <c r="G36" s="393"/>
      <c r="H36" s="393"/>
      <c r="I36" s="393"/>
      <c r="J36" s="393"/>
      <c r="K36" s="381"/>
      <c r="L36" s="217"/>
      <c r="M36" s="399" t="s">
        <v>603</v>
      </c>
      <c r="N36" s="393"/>
      <c r="O36" s="393"/>
      <c r="P36" s="393"/>
      <c r="Q36" s="393"/>
      <c r="R36" s="393"/>
      <c r="S36" s="393"/>
      <c r="T36" s="393"/>
      <c r="U36" s="393"/>
      <c r="V36" s="393"/>
      <c r="W36" s="393"/>
      <c r="X36" s="393"/>
      <c r="Y36" s="393"/>
      <c r="Z36" s="393"/>
      <c r="AA36" s="38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8" t="s">
        <v>604</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8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7" t="s">
        <v>139</v>
      </c>
      <c r="D41" s="389"/>
      <c r="E41" s="220"/>
      <c r="F41" s="391" t="s">
        <v>34</v>
      </c>
      <c r="G41" s="381"/>
      <c r="H41" s="220"/>
      <c r="I41" s="207"/>
      <c r="J41" s="227" t="s">
        <v>140</v>
      </c>
      <c r="K41" s="391">
        <v>1</v>
      </c>
      <c r="L41" s="393"/>
      <c r="M41" s="393"/>
      <c r="N41" s="381"/>
      <c r="O41" s="220"/>
      <c r="P41" s="220"/>
      <c r="Q41" s="211" t="s">
        <v>141</v>
      </c>
      <c r="R41" s="207"/>
      <c r="S41" s="220"/>
      <c r="T41" s="220"/>
      <c r="U41" s="220"/>
      <c r="V41" s="220"/>
      <c r="W41" s="391" t="s">
        <v>20</v>
      </c>
      <c r="X41" s="393"/>
      <c r="Y41" s="393"/>
      <c r="Z41" s="393"/>
      <c r="AA41" s="38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8"/>
      <c r="G43" s="393"/>
      <c r="H43" s="393"/>
      <c r="I43" s="393"/>
      <c r="J43" s="393"/>
      <c r="K43" s="393"/>
      <c r="L43" s="393"/>
      <c r="M43" s="381"/>
      <c r="N43" s="207"/>
      <c r="O43" s="227" t="s">
        <v>144</v>
      </c>
      <c r="P43" s="399">
        <v>0</v>
      </c>
      <c r="Q43" s="393"/>
      <c r="R43" s="393"/>
      <c r="S43" s="393"/>
      <c r="T43" s="393"/>
      <c r="U43" s="393"/>
      <c r="V43" s="393"/>
      <c r="W43" s="393"/>
      <c r="X43" s="393"/>
      <c r="Y43" s="393"/>
      <c r="Z43" s="393"/>
      <c r="AA43" s="38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2" t="s">
        <v>146</v>
      </c>
      <c r="G45" s="381"/>
      <c r="H45" s="207"/>
      <c r="I45" s="207"/>
      <c r="J45" s="220" t="s">
        <v>147</v>
      </c>
      <c r="K45" s="207"/>
      <c r="L45" s="392" t="s">
        <v>148</v>
      </c>
      <c r="M45" s="393"/>
      <c r="N45" s="381"/>
      <c r="O45" s="220"/>
      <c r="P45" s="220"/>
      <c r="Q45" s="207"/>
      <c r="R45" s="220" t="s">
        <v>149</v>
      </c>
      <c r="S45" s="220"/>
      <c r="T45" s="220"/>
      <c r="U45" s="220"/>
      <c r="V45" s="220"/>
      <c r="W45" s="400"/>
      <c r="X45" s="393"/>
      <c r="Y45" s="393"/>
      <c r="Z45" s="393"/>
      <c r="AA45" s="38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4">
        <v>2024</v>
      </c>
      <c r="E47" s="395"/>
      <c r="F47" s="396"/>
      <c r="G47" s="34"/>
      <c r="H47" s="211"/>
      <c r="I47" s="211"/>
      <c r="J47" s="211"/>
      <c r="K47" s="211"/>
      <c r="L47" s="211"/>
      <c r="M47" s="211"/>
      <c r="N47" s="211"/>
      <c r="O47" s="211"/>
      <c r="P47" s="211"/>
      <c r="Q47" s="388"/>
      <c r="R47" s="389"/>
      <c r="S47" s="389"/>
      <c r="T47" s="389"/>
      <c r="U47" s="389"/>
      <c r="V47" s="211"/>
      <c r="W47" s="211"/>
      <c r="X47" s="390"/>
      <c r="Y47" s="389"/>
      <c r="Z47" s="389"/>
      <c r="AA47" s="389"/>
    </row>
    <row r="49" spans="3:27" ht="15.75" customHeight="1" x14ac:dyDescent="0.25">
      <c r="C49" s="220" t="s">
        <v>140</v>
      </c>
      <c r="D49" s="399">
        <v>1.2</v>
      </c>
      <c r="E49" s="393"/>
      <c r="F49" s="381"/>
      <c r="G49" s="207"/>
      <c r="H49" s="211"/>
      <c r="I49" s="211"/>
      <c r="J49" s="211"/>
      <c r="K49" s="211"/>
      <c r="L49" s="211"/>
      <c r="M49" s="211"/>
      <c r="N49" s="211"/>
      <c r="O49" s="211"/>
      <c r="P49" s="211"/>
      <c r="Q49" s="388"/>
      <c r="R49" s="389"/>
      <c r="S49" s="389"/>
      <c r="T49" s="389"/>
      <c r="U49" s="389"/>
      <c r="V49" s="211"/>
      <c r="W49" s="211"/>
      <c r="X49" s="390"/>
      <c r="Y49" s="389"/>
      <c r="Z49" s="389"/>
      <c r="AA49" s="38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1" t="s">
        <v>151</v>
      </c>
      <c r="E51" s="393"/>
      <c r="F51" s="393"/>
      <c r="G51" s="393"/>
      <c r="H51" s="393"/>
      <c r="I51" s="393"/>
      <c r="J51" s="393"/>
      <c r="K51" s="393"/>
      <c r="L51" s="393"/>
      <c r="M51" s="393"/>
      <c r="N51" s="393"/>
      <c r="O51" s="393"/>
      <c r="P51" s="393"/>
      <c r="Q51" s="393"/>
      <c r="R51" s="393"/>
      <c r="S51" s="393"/>
      <c r="T51" s="393"/>
      <c r="U51" s="393"/>
      <c r="V51" s="393"/>
      <c r="W51" s="393"/>
      <c r="X51" s="393"/>
      <c r="Y51" s="381"/>
      <c r="Z51" s="221"/>
      <c r="AA51" s="221"/>
    </row>
    <row r="52" spans="3:27" ht="15.75" customHeight="1" x14ac:dyDescent="0.25">
      <c r="C52" s="207"/>
      <c r="D52" s="430" t="s">
        <v>152</v>
      </c>
      <c r="E52" s="393"/>
      <c r="F52" s="393"/>
      <c r="G52" s="393"/>
      <c r="H52" s="381"/>
      <c r="I52" s="426" t="s">
        <v>153</v>
      </c>
      <c r="J52" s="393"/>
      <c r="K52" s="393"/>
      <c r="L52" s="393"/>
      <c r="M52" s="393"/>
      <c r="N52" s="393"/>
      <c r="O52" s="393"/>
      <c r="P52" s="381"/>
      <c r="Q52" s="427" t="s">
        <v>154</v>
      </c>
      <c r="R52" s="393"/>
      <c r="S52" s="393"/>
      <c r="T52" s="393"/>
      <c r="U52" s="393"/>
      <c r="V52" s="393"/>
      <c r="W52" s="393"/>
      <c r="X52" s="393"/>
      <c r="Y52" s="381"/>
      <c r="Z52" s="221"/>
      <c r="AA52" s="221"/>
    </row>
    <row r="53" spans="3:27" ht="15.75" customHeight="1" x14ac:dyDescent="0.25">
      <c r="C53" s="38"/>
      <c r="D53" s="431" t="s">
        <v>155</v>
      </c>
      <c r="E53" s="393"/>
      <c r="F53" s="393"/>
      <c r="G53" s="393"/>
      <c r="H53" s="381"/>
      <c r="I53" s="428" t="s">
        <v>156</v>
      </c>
      <c r="J53" s="393"/>
      <c r="K53" s="393"/>
      <c r="L53" s="393"/>
      <c r="M53" s="393"/>
      <c r="N53" s="393"/>
      <c r="O53" s="393"/>
      <c r="P53" s="381"/>
      <c r="Q53" s="429" t="s">
        <v>157</v>
      </c>
      <c r="R53" s="393"/>
      <c r="S53" s="393"/>
      <c r="T53" s="393"/>
      <c r="U53" s="393"/>
      <c r="V53" s="393"/>
      <c r="W53" s="393"/>
      <c r="X53" s="393"/>
      <c r="Y53" s="38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9" t="s">
        <v>158</v>
      </c>
      <c r="D55" s="393"/>
      <c r="E55" s="393"/>
      <c r="F55" s="381"/>
      <c r="G55" s="424" t="s">
        <v>159</v>
      </c>
      <c r="H55" s="425" t="s">
        <v>160</v>
      </c>
      <c r="I55" s="407"/>
      <c r="J55" s="407"/>
      <c r="K55" s="407"/>
      <c r="L55" s="407"/>
      <c r="M55" s="407"/>
      <c r="N55" s="407"/>
      <c r="O55" s="407"/>
      <c r="P55" s="407"/>
      <c r="Q55" s="407"/>
      <c r="R55" s="407"/>
      <c r="S55" s="407"/>
      <c r="T55" s="407"/>
      <c r="U55" s="407"/>
      <c r="V55" s="407"/>
      <c r="W55" s="407"/>
      <c r="X55" s="407"/>
      <c r="Y55" s="407"/>
      <c r="Z55" s="407"/>
      <c r="AA55" s="408"/>
    </row>
    <row r="56" spans="3:27" ht="15.75" customHeight="1" x14ac:dyDescent="0.25">
      <c r="C56" s="40" t="s">
        <v>161</v>
      </c>
      <c r="D56" s="41" t="s">
        <v>644</v>
      </c>
      <c r="E56" s="419" t="s">
        <v>162</v>
      </c>
      <c r="F56" s="381"/>
      <c r="G56" s="365"/>
      <c r="H56" s="410"/>
      <c r="I56" s="411"/>
      <c r="J56" s="411"/>
      <c r="K56" s="411"/>
      <c r="L56" s="411"/>
      <c r="M56" s="411"/>
      <c r="N56" s="411"/>
      <c r="O56" s="411"/>
      <c r="P56" s="411"/>
      <c r="Q56" s="411"/>
      <c r="R56" s="411"/>
      <c r="S56" s="411"/>
      <c r="T56" s="411"/>
      <c r="U56" s="411"/>
      <c r="V56" s="411"/>
      <c r="W56" s="411"/>
      <c r="X56" s="411"/>
      <c r="Y56" s="411"/>
      <c r="Z56" s="411"/>
      <c r="AA56" s="412"/>
    </row>
    <row r="57" spans="3:27" ht="15.75" customHeight="1" x14ac:dyDescent="0.25">
      <c r="C57" s="42">
        <v>2024</v>
      </c>
      <c r="D57" s="43">
        <v>45474</v>
      </c>
      <c r="E57" s="418">
        <v>45656</v>
      </c>
      <c r="F57" s="381"/>
      <c r="G57" s="44">
        <v>1</v>
      </c>
      <c r="H57" s="423"/>
      <c r="I57" s="393"/>
      <c r="J57" s="393"/>
      <c r="K57" s="393"/>
      <c r="L57" s="393"/>
      <c r="M57" s="393"/>
      <c r="N57" s="393"/>
      <c r="O57" s="393"/>
      <c r="P57" s="393"/>
      <c r="Q57" s="393"/>
      <c r="R57" s="393"/>
      <c r="S57" s="393"/>
      <c r="T57" s="393"/>
      <c r="U57" s="393"/>
      <c r="V57" s="393"/>
      <c r="W57" s="393"/>
      <c r="X57" s="393"/>
      <c r="Y57" s="393"/>
      <c r="Z57" s="393"/>
      <c r="AA57" s="381"/>
    </row>
    <row r="58" spans="3:27" ht="15.75" customHeight="1" x14ac:dyDescent="0.25">
      <c r="C58" s="42">
        <v>2025</v>
      </c>
      <c r="D58" s="43">
        <v>45658</v>
      </c>
      <c r="E58" s="418">
        <v>46021</v>
      </c>
      <c r="F58" s="381"/>
      <c r="G58" s="44">
        <v>1</v>
      </c>
      <c r="H58" s="423"/>
      <c r="I58" s="393"/>
      <c r="J58" s="393"/>
      <c r="K58" s="393"/>
      <c r="L58" s="393"/>
      <c r="M58" s="393"/>
      <c r="N58" s="393"/>
      <c r="O58" s="393"/>
      <c r="P58" s="393"/>
      <c r="Q58" s="393"/>
      <c r="R58" s="393"/>
      <c r="S58" s="393"/>
      <c r="T58" s="393"/>
      <c r="U58" s="393"/>
      <c r="V58" s="393"/>
      <c r="W58" s="393"/>
      <c r="X58" s="393"/>
      <c r="Y58" s="393"/>
      <c r="Z58" s="393"/>
      <c r="AA58" s="381"/>
    </row>
    <row r="59" spans="3:27" ht="15.75" customHeight="1" x14ac:dyDescent="0.25">
      <c r="C59" s="42">
        <v>2026</v>
      </c>
      <c r="D59" s="43">
        <v>46023</v>
      </c>
      <c r="E59" s="418">
        <v>46386</v>
      </c>
      <c r="F59" s="381"/>
      <c r="G59" s="44">
        <v>1</v>
      </c>
      <c r="H59" s="423"/>
      <c r="I59" s="393"/>
      <c r="J59" s="393"/>
      <c r="K59" s="393"/>
      <c r="L59" s="393"/>
      <c r="M59" s="393"/>
      <c r="N59" s="393"/>
      <c r="O59" s="393"/>
      <c r="P59" s="393"/>
      <c r="Q59" s="393"/>
      <c r="R59" s="393"/>
      <c r="S59" s="393"/>
      <c r="T59" s="393"/>
      <c r="U59" s="393"/>
      <c r="V59" s="393"/>
      <c r="W59" s="393"/>
      <c r="X59" s="393"/>
      <c r="Y59" s="393"/>
      <c r="Z59" s="393"/>
      <c r="AA59" s="381"/>
    </row>
    <row r="60" spans="3:27" ht="15.75" customHeight="1" x14ac:dyDescent="0.25">
      <c r="C60" s="42">
        <v>2027</v>
      </c>
      <c r="D60" s="43">
        <v>46388</v>
      </c>
      <c r="E60" s="418">
        <v>46751</v>
      </c>
      <c r="F60" s="381"/>
      <c r="G60" s="44">
        <v>1</v>
      </c>
      <c r="H60" s="423"/>
      <c r="I60" s="393"/>
      <c r="J60" s="393"/>
      <c r="K60" s="393"/>
      <c r="L60" s="393"/>
      <c r="M60" s="393"/>
      <c r="N60" s="393"/>
      <c r="O60" s="393"/>
      <c r="P60" s="393"/>
      <c r="Q60" s="393"/>
      <c r="R60" s="393"/>
      <c r="S60" s="393"/>
      <c r="T60" s="393"/>
      <c r="U60" s="393"/>
      <c r="V60" s="393"/>
      <c r="W60" s="393"/>
      <c r="X60" s="393"/>
      <c r="Y60" s="393"/>
      <c r="Z60" s="393"/>
      <c r="AA60" s="381"/>
    </row>
    <row r="61" spans="3:27" ht="15.75" customHeight="1" x14ac:dyDescent="0.25">
      <c r="C61" s="42"/>
      <c r="D61" s="42"/>
      <c r="E61" s="419"/>
      <c r="F61" s="381"/>
      <c r="G61" s="41"/>
      <c r="H61" s="419"/>
      <c r="I61" s="393"/>
      <c r="J61" s="393"/>
      <c r="K61" s="393"/>
      <c r="L61" s="393"/>
      <c r="M61" s="393"/>
      <c r="N61" s="393"/>
      <c r="O61" s="393"/>
      <c r="P61" s="393"/>
      <c r="Q61" s="393"/>
      <c r="R61" s="393"/>
      <c r="S61" s="393"/>
      <c r="T61" s="393"/>
      <c r="U61" s="393"/>
      <c r="V61" s="393"/>
      <c r="W61" s="393"/>
      <c r="X61" s="393"/>
      <c r="Y61" s="393"/>
      <c r="Z61" s="393"/>
      <c r="AA61" s="38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7" t="s">
        <v>163</v>
      </c>
      <c r="D63" s="389"/>
      <c r="E63" s="220"/>
      <c r="F63" s="211" t="s">
        <v>164</v>
      </c>
      <c r="G63" s="45"/>
      <c r="H63" s="222"/>
      <c r="I63" s="211" t="s">
        <v>165</v>
      </c>
      <c r="J63" s="207"/>
      <c r="K63" s="392"/>
      <c r="L63" s="381"/>
      <c r="M63" s="220"/>
      <c r="N63" s="207"/>
      <c r="O63" s="207"/>
      <c r="P63" s="207"/>
      <c r="Q63" s="207"/>
      <c r="R63" s="207"/>
      <c r="S63" s="207"/>
      <c r="T63" s="207"/>
      <c r="U63" s="207"/>
      <c r="V63" s="207"/>
      <c r="W63" s="207"/>
      <c r="X63" s="207"/>
      <c r="Y63" s="207"/>
      <c r="Z63" s="207"/>
      <c r="AA63" s="207"/>
    </row>
    <row r="65" spans="2:28" ht="15.75" customHeight="1" x14ac:dyDescent="0.25">
      <c r="B65" s="417" t="s">
        <v>166</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8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9" t="s">
        <v>161</v>
      </c>
      <c r="C67" s="381"/>
      <c r="D67" s="41"/>
      <c r="E67" s="419" t="s">
        <v>167</v>
      </c>
      <c r="F67" s="381"/>
      <c r="G67" s="41"/>
      <c r="H67" s="391" t="s">
        <v>168</v>
      </c>
      <c r="I67" s="381"/>
      <c r="J67" s="419"/>
      <c r="K67" s="381"/>
      <c r="L67" s="422"/>
      <c r="M67" s="389"/>
      <c r="N67" s="41" t="s">
        <v>169</v>
      </c>
      <c r="O67" s="419"/>
      <c r="P67" s="393"/>
      <c r="Q67" s="381"/>
      <c r="R67" s="419" t="s">
        <v>170</v>
      </c>
      <c r="S67" s="393"/>
      <c r="T67" s="381"/>
      <c r="U67" s="419"/>
      <c r="V67" s="393"/>
      <c r="W67" s="381"/>
      <c r="X67" s="419" t="s">
        <v>171</v>
      </c>
      <c r="Y67" s="381"/>
      <c r="Z67" s="419"/>
      <c r="AA67" s="393"/>
      <c r="AB67" s="38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7" t="s">
        <v>172</v>
      </c>
      <c r="C69" s="381"/>
      <c r="D69" s="420"/>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7" t="s">
        <v>173</v>
      </c>
      <c r="C71" s="381"/>
      <c r="D71" s="42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7" t="s">
        <v>174</v>
      </c>
      <c r="C73" s="381"/>
      <c r="D73" s="42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7" t="s">
        <v>175</v>
      </c>
      <c r="C75" s="381"/>
      <c r="D75" s="42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7" t="s">
        <v>176</v>
      </c>
      <c r="C77" s="381"/>
      <c r="D77" s="42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7" t="s">
        <v>177</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81"/>
    </row>
    <row r="80" spans="2:28" ht="15.75" customHeight="1" x14ac:dyDescent="0.25">
      <c r="B80" s="391" t="s">
        <v>122</v>
      </c>
      <c r="C80" s="381"/>
      <c r="D80" s="50" t="s">
        <v>178</v>
      </c>
      <c r="E80" s="391" t="s">
        <v>179</v>
      </c>
      <c r="F80" s="381"/>
      <c r="G80" s="391" t="s">
        <v>177</v>
      </c>
      <c r="H80" s="393"/>
      <c r="I80" s="393"/>
      <c r="J80" s="393"/>
      <c r="K80" s="393"/>
      <c r="L80" s="393"/>
      <c r="M80" s="393"/>
      <c r="N80" s="393"/>
      <c r="O80" s="381"/>
      <c r="P80" s="391" t="s">
        <v>180</v>
      </c>
      <c r="Q80" s="393"/>
      <c r="R80" s="393"/>
      <c r="S80" s="393"/>
      <c r="T80" s="393"/>
      <c r="U80" s="393"/>
      <c r="V80" s="393"/>
      <c r="W80" s="393"/>
      <c r="X80" s="393"/>
      <c r="Y80" s="393"/>
      <c r="Z80" s="393"/>
      <c r="AA80" s="393"/>
      <c r="AB80" s="381"/>
    </row>
    <row r="81" spans="2:28" ht="15.75" customHeight="1" x14ac:dyDescent="0.25">
      <c r="B81" s="391"/>
      <c r="C81" s="381"/>
      <c r="D81" s="36"/>
      <c r="E81" s="391"/>
      <c r="F81" s="381"/>
      <c r="G81" s="416"/>
      <c r="H81" s="393"/>
      <c r="I81" s="393"/>
      <c r="J81" s="393"/>
      <c r="K81" s="393"/>
      <c r="L81" s="393"/>
      <c r="M81" s="393"/>
      <c r="N81" s="393"/>
      <c r="O81" s="381"/>
      <c r="P81" s="416"/>
      <c r="Q81" s="393"/>
      <c r="R81" s="393"/>
      <c r="S81" s="393"/>
      <c r="T81" s="393"/>
      <c r="U81" s="393"/>
      <c r="V81" s="393"/>
      <c r="W81" s="393"/>
      <c r="X81" s="393"/>
      <c r="Y81" s="393"/>
      <c r="Z81" s="393"/>
      <c r="AA81" s="393"/>
      <c r="AB81" s="381"/>
    </row>
    <row r="82" spans="2:28" ht="15.75" customHeight="1" x14ac:dyDescent="0.25">
      <c r="B82" s="391"/>
      <c r="C82" s="381"/>
      <c r="D82" s="36"/>
      <c r="E82" s="391"/>
      <c r="F82" s="381"/>
      <c r="G82" s="416"/>
      <c r="H82" s="393"/>
      <c r="I82" s="393"/>
      <c r="J82" s="393"/>
      <c r="K82" s="393"/>
      <c r="L82" s="393"/>
      <c r="M82" s="393"/>
      <c r="N82" s="393"/>
      <c r="O82" s="381"/>
      <c r="P82" s="416"/>
      <c r="Q82" s="393"/>
      <c r="R82" s="393"/>
      <c r="S82" s="393"/>
      <c r="T82" s="393"/>
      <c r="U82" s="393"/>
      <c r="V82" s="393"/>
      <c r="W82" s="393"/>
      <c r="X82" s="393"/>
      <c r="Y82" s="393"/>
      <c r="Z82" s="393"/>
      <c r="AA82" s="393"/>
      <c r="AB82" s="381"/>
    </row>
    <row r="83" spans="2:28" ht="26.25" customHeight="1" x14ac:dyDescent="0.25">
      <c r="B83" s="415" t="s">
        <v>181</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8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673</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390" t="s">
        <v>125</v>
      </c>
      <c r="D12" s="389"/>
      <c r="E12" s="402" t="s">
        <v>674</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637</v>
      </c>
      <c r="D14" s="389"/>
      <c r="E14" s="406" t="s">
        <v>675</v>
      </c>
      <c r="F14" s="407"/>
      <c r="G14" s="407"/>
      <c r="H14" s="407"/>
      <c r="I14" s="407"/>
      <c r="J14" s="407"/>
      <c r="K14" s="407"/>
      <c r="L14" s="407"/>
      <c r="M14" s="407"/>
      <c r="N14" s="407"/>
      <c r="O14" s="407"/>
      <c r="P14" s="407"/>
      <c r="Q14" s="407"/>
      <c r="R14" s="407"/>
      <c r="S14" s="407"/>
      <c r="T14" s="407"/>
      <c r="U14" s="407"/>
      <c r="V14" s="407"/>
      <c r="W14" s="407"/>
      <c r="X14" s="407"/>
      <c r="Y14" s="407"/>
      <c r="Z14" s="407"/>
      <c r="AA14" s="408"/>
      <c r="AB14" s="215"/>
    </row>
    <row r="15" spans="2:28" ht="15.75" customHeight="1" x14ac:dyDescent="0.25">
      <c r="B15" s="30"/>
      <c r="C15" s="217"/>
      <c r="D15" s="217"/>
      <c r="E15" s="410"/>
      <c r="F15" s="411"/>
      <c r="G15" s="411"/>
      <c r="H15" s="411"/>
      <c r="I15" s="411"/>
      <c r="J15" s="411"/>
      <c r="K15" s="411"/>
      <c r="L15" s="411"/>
      <c r="M15" s="411"/>
      <c r="N15" s="411"/>
      <c r="O15" s="411"/>
      <c r="P15" s="411"/>
      <c r="Q15" s="411"/>
      <c r="R15" s="411"/>
      <c r="S15" s="411"/>
      <c r="T15" s="411"/>
      <c r="U15" s="411"/>
      <c r="V15" s="411"/>
      <c r="W15" s="411"/>
      <c r="X15" s="411"/>
      <c r="Y15" s="411"/>
      <c r="Z15" s="411"/>
      <c r="AA15" s="412"/>
      <c r="AB15" s="215"/>
    </row>
    <row r="17" spans="3:28" ht="15" customHeight="1" x14ac:dyDescent="0.25">
      <c r="C17" s="390" t="s">
        <v>639</v>
      </c>
      <c r="D17" s="389"/>
      <c r="E17" s="889" t="s">
        <v>654</v>
      </c>
      <c r="F17" s="407"/>
      <c r="G17" s="407"/>
      <c r="H17" s="407"/>
      <c r="I17" s="407"/>
      <c r="J17" s="407"/>
      <c r="K17" s="407"/>
      <c r="L17" s="407"/>
      <c r="M17" s="407"/>
      <c r="N17" s="407"/>
      <c r="O17" s="407"/>
      <c r="P17" s="407"/>
      <c r="Q17" s="407"/>
      <c r="R17" s="407"/>
      <c r="S17" s="407"/>
      <c r="T17" s="407"/>
      <c r="U17" s="407"/>
      <c r="V17" s="407"/>
      <c r="W17" s="407"/>
      <c r="X17" s="407"/>
      <c r="Y17" s="407"/>
      <c r="Z17" s="407"/>
      <c r="AA17" s="408"/>
      <c r="AB17" s="215"/>
    </row>
    <row r="18" spans="3:28" ht="15" customHeight="1" x14ac:dyDescent="0.25">
      <c r="C18" s="217"/>
      <c r="D18" s="217"/>
      <c r="E18" s="410"/>
      <c r="F18" s="411"/>
      <c r="G18" s="411"/>
      <c r="H18" s="411"/>
      <c r="I18" s="411"/>
      <c r="J18" s="411"/>
      <c r="K18" s="411"/>
      <c r="L18" s="411"/>
      <c r="M18" s="411"/>
      <c r="N18" s="411"/>
      <c r="O18" s="411"/>
      <c r="P18" s="411"/>
      <c r="Q18" s="411"/>
      <c r="R18" s="411"/>
      <c r="S18" s="411"/>
      <c r="T18" s="411"/>
      <c r="U18" s="411"/>
      <c r="V18" s="411"/>
      <c r="W18" s="411"/>
      <c r="X18" s="411"/>
      <c r="Y18" s="411"/>
      <c r="Z18" s="411"/>
      <c r="AA18" s="41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90" t="s">
        <v>127</v>
      </c>
      <c r="D21" s="389"/>
      <c r="E21" s="218"/>
      <c r="F21" s="388"/>
      <c r="G21" s="389"/>
      <c r="H21" s="389"/>
      <c r="I21" s="389"/>
      <c r="J21" s="389"/>
      <c r="K21" s="389"/>
      <c r="L21" s="389"/>
      <c r="M21" s="389"/>
      <c r="N21" s="389"/>
      <c r="O21" s="389"/>
      <c r="P21" s="389"/>
      <c r="Q21" s="389"/>
      <c r="R21" s="389"/>
      <c r="S21" s="389"/>
      <c r="T21" s="389"/>
      <c r="U21" s="389"/>
      <c r="V21" s="389"/>
      <c r="W21" s="389"/>
      <c r="X21" s="389"/>
      <c r="Y21" s="389"/>
      <c r="Z21" s="389"/>
      <c r="AA21" s="389"/>
      <c r="AB21" s="401"/>
    </row>
    <row r="22" spans="3:28" ht="29.25" customHeight="1" x14ac:dyDescent="0.25">
      <c r="C22" s="391" t="s">
        <v>676</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8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8" t="s">
        <v>677</v>
      </c>
      <c r="D25" s="407"/>
      <c r="E25" s="407"/>
      <c r="F25" s="407"/>
      <c r="G25" s="407"/>
      <c r="H25" s="407"/>
      <c r="I25" s="407"/>
      <c r="J25" s="407"/>
      <c r="K25" s="407"/>
      <c r="L25" s="407"/>
      <c r="M25" s="407"/>
      <c r="N25" s="407"/>
      <c r="O25" s="407"/>
      <c r="P25" s="408"/>
      <c r="Q25" s="207"/>
      <c r="R25" s="392"/>
      <c r="S25" s="393"/>
      <c r="T25" s="393"/>
      <c r="U25" s="393"/>
      <c r="V25" s="393"/>
      <c r="W25" s="393"/>
      <c r="X25" s="393"/>
      <c r="Y25" s="393"/>
      <c r="Z25" s="393"/>
      <c r="AA25" s="381"/>
      <c r="AB25" s="215"/>
    </row>
    <row r="26" spans="3:28" ht="15" customHeight="1" x14ac:dyDescent="0.25">
      <c r="C26" s="409"/>
      <c r="D26" s="363"/>
      <c r="E26" s="363"/>
      <c r="F26" s="363"/>
      <c r="G26" s="363"/>
      <c r="H26" s="363"/>
      <c r="I26" s="363"/>
      <c r="J26" s="363"/>
      <c r="K26" s="363"/>
      <c r="L26" s="363"/>
      <c r="M26" s="363"/>
      <c r="N26" s="363"/>
      <c r="O26" s="363"/>
      <c r="P26" s="401"/>
      <c r="Q26" s="207"/>
      <c r="R26" s="207"/>
      <c r="S26" s="207"/>
      <c r="T26" s="207"/>
      <c r="U26" s="207"/>
      <c r="V26" s="207"/>
      <c r="W26" s="207"/>
      <c r="X26" s="207"/>
      <c r="Y26" s="207"/>
      <c r="Z26" s="207"/>
      <c r="AA26" s="207"/>
      <c r="AB26" s="215"/>
    </row>
    <row r="27" spans="3:28" ht="15" customHeight="1" x14ac:dyDescent="0.25">
      <c r="C27" s="409"/>
      <c r="D27" s="363"/>
      <c r="E27" s="363"/>
      <c r="F27" s="363"/>
      <c r="G27" s="363"/>
      <c r="H27" s="363"/>
      <c r="I27" s="363"/>
      <c r="J27" s="363"/>
      <c r="K27" s="363"/>
      <c r="L27" s="363"/>
      <c r="M27" s="363"/>
      <c r="N27" s="363"/>
      <c r="O27" s="363"/>
      <c r="P27" s="401"/>
      <c r="Q27" s="217"/>
      <c r="R27" s="220" t="s">
        <v>130</v>
      </c>
      <c r="S27" s="220"/>
      <c r="T27" s="220"/>
      <c r="U27" s="220"/>
      <c r="V27" s="220"/>
      <c r="W27" s="217"/>
      <c r="X27" s="217"/>
      <c r="Y27" s="217"/>
      <c r="Z27" s="207"/>
      <c r="AA27" s="217"/>
      <c r="AB27" s="215"/>
    </row>
    <row r="28" spans="3:28" ht="15" customHeight="1" x14ac:dyDescent="0.25">
      <c r="C28" s="409"/>
      <c r="D28" s="363"/>
      <c r="E28" s="363"/>
      <c r="F28" s="363"/>
      <c r="G28" s="363"/>
      <c r="H28" s="363"/>
      <c r="I28" s="363"/>
      <c r="J28" s="363"/>
      <c r="K28" s="363"/>
      <c r="L28" s="363"/>
      <c r="M28" s="363"/>
      <c r="N28" s="363"/>
      <c r="O28" s="363"/>
      <c r="P28" s="401"/>
      <c r="Q28" s="207"/>
      <c r="R28" s="36"/>
      <c r="S28" s="207" t="s">
        <v>15</v>
      </c>
      <c r="T28" s="207"/>
      <c r="U28" s="36"/>
      <c r="V28" s="207" t="s">
        <v>27</v>
      </c>
      <c r="W28" s="207"/>
      <c r="X28" s="36"/>
      <c r="Y28" s="222" t="s">
        <v>46</v>
      </c>
      <c r="Z28" s="207"/>
      <c r="AA28" s="207"/>
      <c r="AB28" s="215"/>
    </row>
    <row r="29" spans="3:28" ht="15" customHeight="1" x14ac:dyDescent="0.25">
      <c r="C29" s="409"/>
      <c r="D29" s="363"/>
      <c r="E29" s="363"/>
      <c r="F29" s="363"/>
      <c r="G29" s="363"/>
      <c r="H29" s="363"/>
      <c r="I29" s="363"/>
      <c r="J29" s="363"/>
      <c r="K29" s="363"/>
      <c r="L29" s="363"/>
      <c r="M29" s="363"/>
      <c r="N29" s="363"/>
      <c r="O29" s="363"/>
      <c r="P29" s="401"/>
      <c r="Q29" s="207"/>
      <c r="R29" s="207"/>
      <c r="S29" s="207"/>
      <c r="T29" s="207"/>
      <c r="U29" s="207"/>
      <c r="V29" s="207"/>
      <c r="W29" s="207"/>
      <c r="X29" s="207"/>
      <c r="Y29" s="207"/>
      <c r="Z29" s="207"/>
      <c r="AA29" s="207"/>
      <c r="AB29" s="215"/>
    </row>
    <row r="30" spans="3:28" ht="15" customHeight="1" x14ac:dyDescent="0.25">
      <c r="C30" s="410"/>
      <c r="D30" s="411"/>
      <c r="E30" s="411"/>
      <c r="F30" s="411"/>
      <c r="G30" s="411"/>
      <c r="H30" s="411"/>
      <c r="I30" s="411"/>
      <c r="J30" s="411"/>
      <c r="K30" s="411"/>
      <c r="L30" s="411"/>
      <c r="M30" s="411"/>
      <c r="N30" s="411"/>
      <c r="O30" s="411"/>
      <c r="P30" s="412"/>
      <c r="Q30" s="207"/>
      <c r="R30" s="220" t="s">
        <v>131</v>
      </c>
      <c r="S30" s="207"/>
      <c r="T30" s="207"/>
      <c r="U30" s="207"/>
      <c r="V30" s="207"/>
      <c r="W30" s="399" t="s">
        <v>21</v>
      </c>
      <c r="X30" s="393"/>
      <c r="Y30" s="393"/>
      <c r="Z30" s="393"/>
      <c r="AA30" s="38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885" t="s">
        <v>609</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8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9" t="s">
        <v>610</v>
      </c>
      <c r="D36" s="393"/>
      <c r="E36" s="393"/>
      <c r="F36" s="393"/>
      <c r="G36" s="393"/>
      <c r="H36" s="393"/>
      <c r="I36" s="393"/>
      <c r="J36" s="393"/>
      <c r="K36" s="381"/>
      <c r="L36" s="217"/>
      <c r="M36" s="399"/>
      <c r="N36" s="393"/>
      <c r="O36" s="393"/>
      <c r="P36" s="393"/>
      <c r="Q36" s="393"/>
      <c r="R36" s="393"/>
      <c r="S36" s="393"/>
      <c r="T36" s="393"/>
      <c r="U36" s="393"/>
      <c r="V36" s="393"/>
      <c r="W36" s="393"/>
      <c r="X36" s="393"/>
      <c r="Y36" s="393"/>
      <c r="Z36" s="393"/>
      <c r="AA36" s="38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8" t="s">
        <v>611</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8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7" t="s">
        <v>139</v>
      </c>
      <c r="D41" s="389"/>
      <c r="E41" s="220"/>
      <c r="F41" s="391" t="s">
        <v>22</v>
      </c>
      <c r="G41" s="381"/>
      <c r="H41" s="220"/>
      <c r="I41" s="207"/>
      <c r="J41" s="227" t="s">
        <v>140</v>
      </c>
      <c r="K41" s="391">
        <v>5</v>
      </c>
      <c r="L41" s="393"/>
      <c r="M41" s="393"/>
      <c r="N41" s="381"/>
      <c r="O41" s="220"/>
      <c r="P41" s="220"/>
      <c r="Q41" s="211" t="s">
        <v>141</v>
      </c>
      <c r="R41" s="207"/>
      <c r="S41" s="220"/>
      <c r="T41" s="220"/>
      <c r="U41" s="220"/>
      <c r="V41" s="220"/>
      <c r="W41" s="391" t="s">
        <v>20</v>
      </c>
      <c r="X41" s="393"/>
      <c r="Y41" s="393"/>
      <c r="Z41" s="393"/>
      <c r="AA41" s="38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8"/>
      <c r="G43" s="393"/>
      <c r="H43" s="393"/>
      <c r="I43" s="393"/>
      <c r="J43" s="393"/>
      <c r="K43" s="393"/>
      <c r="L43" s="393"/>
      <c r="M43" s="381"/>
      <c r="N43" s="207"/>
      <c r="O43" s="227" t="s">
        <v>144</v>
      </c>
      <c r="P43" s="399">
        <v>0</v>
      </c>
      <c r="Q43" s="393"/>
      <c r="R43" s="393"/>
      <c r="S43" s="393"/>
      <c r="T43" s="393"/>
      <c r="U43" s="393"/>
      <c r="V43" s="393"/>
      <c r="W43" s="393"/>
      <c r="X43" s="393"/>
      <c r="Y43" s="393"/>
      <c r="Z43" s="393"/>
      <c r="AA43" s="38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2" t="s">
        <v>146</v>
      </c>
      <c r="G45" s="381"/>
      <c r="H45" s="207"/>
      <c r="I45" s="207"/>
      <c r="J45" s="220" t="s">
        <v>147</v>
      </c>
      <c r="K45" s="207"/>
      <c r="L45" s="392" t="s">
        <v>148</v>
      </c>
      <c r="M45" s="393"/>
      <c r="N45" s="381"/>
      <c r="O45" s="220"/>
      <c r="P45" s="220"/>
      <c r="Q45" s="207"/>
      <c r="R45" s="220" t="s">
        <v>149</v>
      </c>
      <c r="S45" s="220"/>
      <c r="T45" s="220"/>
      <c r="U45" s="220"/>
      <c r="V45" s="220"/>
      <c r="W45" s="400"/>
      <c r="X45" s="393"/>
      <c r="Y45" s="393"/>
      <c r="Z45" s="393"/>
      <c r="AA45" s="38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4">
        <v>2024</v>
      </c>
      <c r="E47" s="395"/>
      <c r="F47" s="396"/>
      <c r="G47" s="34"/>
      <c r="H47" s="211"/>
      <c r="I47" s="211"/>
      <c r="J47" s="211"/>
      <c r="K47" s="211"/>
      <c r="L47" s="211"/>
      <c r="M47" s="211"/>
      <c r="N47" s="211"/>
      <c r="O47" s="211"/>
      <c r="P47" s="211"/>
      <c r="Q47" s="388"/>
      <c r="R47" s="389"/>
      <c r="S47" s="389"/>
      <c r="T47" s="389"/>
      <c r="U47" s="389"/>
      <c r="V47" s="211"/>
      <c r="W47" s="211"/>
      <c r="X47" s="390"/>
      <c r="Y47" s="389"/>
      <c r="Z47" s="389"/>
      <c r="AA47" s="389"/>
    </row>
    <row r="49" spans="3:27" ht="15.75" customHeight="1" x14ac:dyDescent="0.25">
      <c r="C49" s="220" t="s">
        <v>140</v>
      </c>
      <c r="D49" s="399">
        <v>1.2</v>
      </c>
      <c r="E49" s="393"/>
      <c r="F49" s="381"/>
      <c r="G49" s="207"/>
      <c r="H49" s="211"/>
      <c r="I49" s="211"/>
      <c r="J49" s="211"/>
      <c r="K49" s="211"/>
      <c r="L49" s="211"/>
      <c r="M49" s="211"/>
      <c r="N49" s="211"/>
      <c r="O49" s="211"/>
      <c r="P49" s="211"/>
      <c r="Q49" s="388"/>
      <c r="R49" s="389"/>
      <c r="S49" s="389"/>
      <c r="T49" s="389"/>
      <c r="U49" s="389"/>
      <c r="V49" s="211"/>
      <c r="W49" s="211"/>
      <c r="X49" s="390"/>
      <c r="Y49" s="389"/>
      <c r="Z49" s="389"/>
      <c r="AA49" s="38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1" t="s">
        <v>151</v>
      </c>
      <c r="E51" s="393"/>
      <c r="F51" s="393"/>
      <c r="G51" s="393"/>
      <c r="H51" s="393"/>
      <c r="I51" s="393"/>
      <c r="J51" s="393"/>
      <c r="K51" s="393"/>
      <c r="L51" s="393"/>
      <c r="M51" s="393"/>
      <c r="N51" s="393"/>
      <c r="O51" s="393"/>
      <c r="P51" s="393"/>
      <c r="Q51" s="393"/>
      <c r="R51" s="393"/>
      <c r="S51" s="393"/>
      <c r="T51" s="393"/>
      <c r="U51" s="393"/>
      <c r="V51" s="393"/>
      <c r="W51" s="393"/>
      <c r="X51" s="393"/>
      <c r="Y51" s="381"/>
      <c r="Z51" s="221"/>
      <c r="AA51" s="221"/>
    </row>
    <row r="52" spans="3:27" ht="15.75" customHeight="1" x14ac:dyDescent="0.25">
      <c r="C52" s="207"/>
      <c r="D52" s="430" t="s">
        <v>152</v>
      </c>
      <c r="E52" s="393"/>
      <c r="F52" s="393"/>
      <c r="G52" s="393"/>
      <c r="H52" s="381"/>
      <c r="I52" s="426" t="s">
        <v>153</v>
      </c>
      <c r="J52" s="393"/>
      <c r="K52" s="393"/>
      <c r="L52" s="393"/>
      <c r="M52" s="393"/>
      <c r="N52" s="393"/>
      <c r="O52" s="393"/>
      <c r="P52" s="381"/>
      <c r="Q52" s="427" t="s">
        <v>154</v>
      </c>
      <c r="R52" s="393"/>
      <c r="S52" s="393"/>
      <c r="T52" s="393"/>
      <c r="U52" s="393"/>
      <c r="V52" s="393"/>
      <c r="W52" s="393"/>
      <c r="X52" s="393"/>
      <c r="Y52" s="381"/>
      <c r="Z52" s="221"/>
      <c r="AA52" s="221"/>
    </row>
    <row r="53" spans="3:27" ht="15.75" customHeight="1" x14ac:dyDescent="0.25">
      <c r="C53" s="38"/>
      <c r="D53" s="431" t="s">
        <v>155</v>
      </c>
      <c r="E53" s="393"/>
      <c r="F53" s="393"/>
      <c r="G53" s="393"/>
      <c r="H53" s="381"/>
      <c r="I53" s="428" t="s">
        <v>156</v>
      </c>
      <c r="J53" s="393"/>
      <c r="K53" s="393"/>
      <c r="L53" s="393"/>
      <c r="M53" s="393"/>
      <c r="N53" s="393"/>
      <c r="O53" s="393"/>
      <c r="P53" s="381"/>
      <c r="Q53" s="429" t="s">
        <v>157</v>
      </c>
      <c r="R53" s="393"/>
      <c r="S53" s="393"/>
      <c r="T53" s="393"/>
      <c r="U53" s="393"/>
      <c r="V53" s="393"/>
      <c r="W53" s="393"/>
      <c r="X53" s="393"/>
      <c r="Y53" s="38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9" t="s">
        <v>158</v>
      </c>
      <c r="D55" s="393"/>
      <c r="E55" s="393"/>
      <c r="F55" s="381"/>
      <c r="G55" s="424" t="s">
        <v>159</v>
      </c>
      <c r="H55" s="425" t="s">
        <v>160</v>
      </c>
      <c r="I55" s="407"/>
      <c r="J55" s="407"/>
      <c r="K55" s="407"/>
      <c r="L55" s="407"/>
      <c r="M55" s="407"/>
      <c r="N55" s="407"/>
      <c r="O55" s="407"/>
      <c r="P55" s="407"/>
      <c r="Q55" s="407"/>
      <c r="R55" s="407"/>
      <c r="S55" s="407"/>
      <c r="T55" s="407"/>
      <c r="U55" s="407"/>
      <c r="V55" s="407"/>
      <c r="W55" s="407"/>
      <c r="X55" s="407"/>
      <c r="Y55" s="407"/>
      <c r="Z55" s="407"/>
      <c r="AA55" s="408"/>
    </row>
    <row r="56" spans="3:27" ht="15.75" customHeight="1" x14ac:dyDescent="0.25">
      <c r="C56" s="40" t="s">
        <v>161</v>
      </c>
      <c r="D56" s="41" t="s">
        <v>644</v>
      </c>
      <c r="E56" s="419" t="s">
        <v>162</v>
      </c>
      <c r="F56" s="381"/>
      <c r="G56" s="365"/>
      <c r="H56" s="410"/>
      <c r="I56" s="411"/>
      <c r="J56" s="411"/>
      <c r="K56" s="411"/>
      <c r="L56" s="411"/>
      <c r="M56" s="411"/>
      <c r="N56" s="411"/>
      <c r="O56" s="411"/>
      <c r="P56" s="411"/>
      <c r="Q56" s="411"/>
      <c r="R56" s="411"/>
      <c r="S56" s="411"/>
      <c r="T56" s="411"/>
      <c r="U56" s="411"/>
      <c r="V56" s="411"/>
      <c r="W56" s="411"/>
      <c r="X56" s="411"/>
      <c r="Y56" s="411"/>
      <c r="Z56" s="411"/>
      <c r="AA56" s="412"/>
    </row>
    <row r="57" spans="3:27" ht="15.75" customHeight="1" x14ac:dyDescent="0.25">
      <c r="C57" s="42">
        <v>2024</v>
      </c>
      <c r="D57" s="43">
        <v>45474</v>
      </c>
      <c r="E57" s="418">
        <v>45656</v>
      </c>
      <c r="F57" s="381"/>
      <c r="G57" s="44">
        <v>1.2</v>
      </c>
      <c r="H57" s="423"/>
      <c r="I57" s="393"/>
      <c r="J57" s="393"/>
      <c r="K57" s="393"/>
      <c r="L57" s="393"/>
      <c r="M57" s="393"/>
      <c r="N57" s="393"/>
      <c r="O57" s="393"/>
      <c r="P57" s="393"/>
      <c r="Q57" s="393"/>
      <c r="R57" s="393"/>
      <c r="S57" s="393"/>
      <c r="T57" s="393"/>
      <c r="U57" s="393"/>
      <c r="V57" s="393"/>
      <c r="W57" s="393"/>
      <c r="X57" s="393"/>
      <c r="Y57" s="393"/>
      <c r="Z57" s="393"/>
      <c r="AA57" s="381"/>
    </row>
    <row r="58" spans="3:27" ht="15.75" customHeight="1" x14ac:dyDescent="0.25">
      <c r="C58" s="42">
        <v>2025</v>
      </c>
      <c r="D58" s="43">
        <v>45658</v>
      </c>
      <c r="E58" s="418">
        <v>46021</v>
      </c>
      <c r="F58" s="381"/>
      <c r="G58" s="44">
        <v>1.7</v>
      </c>
      <c r="H58" s="423"/>
      <c r="I58" s="393"/>
      <c r="J58" s="393"/>
      <c r="K58" s="393"/>
      <c r="L58" s="393"/>
      <c r="M58" s="393"/>
      <c r="N58" s="393"/>
      <c r="O58" s="393"/>
      <c r="P58" s="393"/>
      <c r="Q58" s="393"/>
      <c r="R58" s="393"/>
      <c r="S58" s="393"/>
      <c r="T58" s="393"/>
      <c r="U58" s="393"/>
      <c r="V58" s="393"/>
      <c r="W58" s="393"/>
      <c r="X58" s="393"/>
      <c r="Y58" s="393"/>
      <c r="Z58" s="393"/>
      <c r="AA58" s="381"/>
    </row>
    <row r="59" spans="3:27" ht="15.75" customHeight="1" x14ac:dyDescent="0.25">
      <c r="C59" s="42">
        <v>2026</v>
      </c>
      <c r="D59" s="43">
        <v>46023</v>
      </c>
      <c r="E59" s="418">
        <v>46386</v>
      </c>
      <c r="F59" s="381"/>
      <c r="G59" s="44">
        <v>1.1000000000000001</v>
      </c>
      <c r="H59" s="423"/>
      <c r="I59" s="393"/>
      <c r="J59" s="393"/>
      <c r="K59" s="393"/>
      <c r="L59" s="393"/>
      <c r="M59" s="393"/>
      <c r="N59" s="393"/>
      <c r="O59" s="393"/>
      <c r="P59" s="393"/>
      <c r="Q59" s="393"/>
      <c r="R59" s="393"/>
      <c r="S59" s="393"/>
      <c r="T59" s="393"/>
      <c r="U59" s="393"/>
      <c r="V59" s="393"/>
      <c r="W59" s="393"/>
      <c r="X59" s="393"/>
      <c r="Y59" s="393"/>
      <c r="Z59" s="393"/>
      <c r="AA59" s="381"/>
    </row>
    <row r="60" spans="3:27" ht="15.75" customHeight="1" x14ac:dyDescent="0.25">
      <c r="C60" s="42">
        <v>2027</v>
      </c>
      <c r="D60" s="43">
        <v>46388</v>
      </c>
      <c r="E60" s="418">
        <v>46751</v>
      </c>
      <c r="F60" s="381"/>
      <c r="G60" s="44">
        <v>1</v>
      </c>
      <c r="H60" s="423"/>
      <c r="I60" s="393"/>
      <c r="J60" s="393"/>
      <c r="K60" s="393"/>
      <c r="L60" s="393"/>
      <c r="M60" s="393"/>
      <c r="N60" s="393"/>
      <c r="O60" s="393"/>
      <c r="P60" s="393"/>
      <c r="Q60" s="393"/>
      <c r="R60" s="393"/>
      <c r="S60" s="393"/>
      <c r="T60" s="393"/>
      <c r="U60" s="393"/>
      <c r="V60" s="393"/>
      <c r="W60" s="393"/>
      <c r="X60" s="393"/>
      <c r="Y60" s="393"/>
      <c r="Z60" s="393"/>
      <c r="AA60" s="381"/>
    </row>
    <row r="61" spans="3:27" ht="15.75" customHeight="1" x14ac:dyDescent="0.25">
      <c r="C61" s="42"/>
      <c r="D61" s="42"/>
      <c r="E61" s="419"/>
      <c r="F61" s="381"/>
      <c r="G61" s="41"/>
      <c r="H61" s="419"/>
      <c r="I61" s="393"/>
      <c r="J61" s="393"/>
      <c r="K61" s="393"/>
      <c r="L61" s="393"/>
      <c r="M61" s="393"/>
      <c r="N61" s="393"/>
      <c r="O61" s="393"/>
      <c r="P61" s="393"/>
      <c r="Q61" s="393"/>
      <c r="R61" s="393"/>
      <c r="S61" s="393"/>
      <c r="T61" s="393"/>
      <c r="U61" s="393"/>
      <c r="V61" s="393"/>
      <c r="W61" s="393"/>
      <c r="X61" s="393"/>
      <c r="Y61" s="393"/>
      <c r="Z61" s="393"/>
      <c r="AA61" s="38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7" t="s">
        <v>163</v>
      </c>
      <c r="D63" s="389"/>
      <c r="E63" s="220"/>
      <c r="F63" s="211" t="s">
        <v>164</v>
      </c>
      <c r="G63" s="45"/>
      <c r="H63" s="222"/>
      <c r="I63" s="211" t="s">
        <v>165</v>
      </c>
      <c r="J63" s="207"/>
      <c r="K63" s="392"/>
      <c r="L63" s="381"/>
      <c r="M63" s="220"/>
      <c r="N63" s="207"/>
      <c r="O63" s="207"/>
      <c r="P63" s="207"/>
      <c r="Q63" s="207"/>
      <c r="R63" s="207"/>
      <c r="S63" s="207"/>
      <c r="T63" s="207"/>
      <c r="U63" s="207"/>
      <c r="V63" s="207"/>
      <c r="W63" s="207"/>
      <c r="X63" s="207"/>
      <c r="Y63" s="207"/>
      <c r="Z63" s="207"/>
      <c r="AA63" s="207"/>
    </row>
    <row r="65" spans="2:28" ht="15.75" customHeight="1" x14ac:dyDescent="0.25">
      <c r="B65" s="417" t="s">
        <v>166</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8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9" t="s">
        <v>161</v>
      </c>
      <c r="C67" s="381"/>
      <c r="D67" s="41"/>
      <c r="E67" s="419" t="s">
        <v>167</v>
      </c>
      <c r="F67" s="381"/>
      <c r="G67" s="41"/>
      <c r="H67" s="391" t="s">
        <v>168</v>
      </c>
      <c r="I67" s="381"/>
      <c r="J67" s="419"/>
      <c r="K67" s="381"/>
      <c r="L67" s="422"/>
      <c r="M67" s="389"/>
      <c r="N67" s="41" t="s">
        <v>169</v>
      </c>
      <c r="O67" s="419"/>
      <c r="P67" s="393"/>
      <c r="Q67" s="381"/>
      <c r="R67" s="419" t="s">
        <v>170</v>
      </c>
      <c r="S67" s="393"/>
      <c r="T67" s="381"/>
      <c r="U67" s="419"/>
      <c r="V67" s="393"/>
      <c r="W67" s="381"/>
      <c r="X67" s="419" t="s">
        <v>171</v>
      </c>
      <c r="Y67" s="381"/>
      <c r="Z67" s="419"/>
      <c r="AA67" s="393"/>
      <c r="AB67" s="38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7" t="s">
        <v>172</v>
      </c>
      <c r="C69" s="381"/>
      <c r="D69" s="420"/>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7" t="s">
        <v>173</v>
      </c>
      <c r="C71" s="381"/>
      <c r="D71" s="42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7" t="s">
        <v>174</v>
      </c>
      <c r="C73" s="381"/>
      <c r="D73" s="42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7" t="s">
        <v>175</v>
      </c>
      <c r="C75" s="381"/>
      <c r="D75" s="42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7" t="s">
        <v>176</v>
      </c>
      <c r="C77" s="381"/>
      <c r="D77" s="42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7" t="s">
        <v>177</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81"/>
    </row>
    <row r="80" spans="2:28" ht="15.75" customHeight="1" x14ac:dyDescent="0.25">
      <c r="B80" s="391" t="s">
        <v>122</v>
      </c>
      <c r="C80" s="381"/>
      <c r="D80" s="50" t="s">
        <v>178</v>
      </c>
      <c r="E80" s="391" t="s">
        <v>179</v>
      </c>
      <c r="F80" s="381"/>
      <c r="G80" s="391" t="s">
        <v>177</v>
      </c>
      <c r="H80" s="393"/>
      <c r="I80" s="393"/>
      <c r="J80" s="393"/>
      <c r="K80" s="393"/>
      <c r="L80" s="393"/>
      <c r="M80" s="393"/>
      <c r="N80" s="393"/>
      <c r="O80" s="381"/>
      <c r="P80" s="391" t="s">
        <v>180</v>
      </c>
      <c r="Q80" s="393"/>
      <c r="R80" s="393"/>
      <c r="S80" s="393"/>
      <c r="T80" s="393"/>
      <c r="U80" s="393"/>
      <c r="V80" s="393"/>
      <c r="W80" s="393"/>
      <c r="X80" s="393"/>
      <c r="Y80" s="393"/>
      <c r="Z80" s="393"/>
      <c r="AA80" s="393"/>
      <c r="AB80" s="381"/>
    </row>
    <row r="81" spans="2:28" ht="15.75" customHeight="1" x14ac:dyDescent="0.25">
      <c r="B81" s="391"/>
      <c r="C81" s="381"/>
      <c r="D81" s="36"/>
      <c r="E81" s="391"/>
      <c r="F81" s="381"/>
      <c r="G81" s="416"/>
      <c r="H81" s="393"/>
      <c r="I81" s="393"/>
      <c r="J81" s="393"/>
      <c r="K81" s="393"/>
      <c r="L81" s="393"/>
      <c r="M81" s="393"/>
      <c r="N81" s="393"/>
      <c r="O81" s="381"/>
      <c r="P81" s="416"/>
      <c r="Q81" s="393"/>
      <c r="R81" s="393"/>
      <c r="S81" s="393"/>
      <c r="T81" s="393"/>
      <c r="U81" s="393"/>
      <c r="V81" s="393"/>
      <c r="W81" s="393"/>
      <c r="X81" s="393"/>
      <c r="Y81" s="393"/>
      <c r="Z81" s="393"/>
      <c r="AA81" s="393"/>
      <c r="AB81" s="381"/>
    </row>
    <row r="82" spans="2:28" ht="15.75" customHeight="1" x14ac:dyDescent="0.25">
      <c r="B82" s="391"/>
      <c r="C82" s="381"/>
      <c r="D82" s="36"/>
      <c r="E82" s="391"/>
      <c r="F82" s="381"/>
      <c r="G82" s="416"/>
      <c r="H82" s="393"/>
      <c r="I82" s="393"/>
      <c r="J82" s="393"/>
      <c r="K82" s="393"/>
      <c r="L82" s="393"/>
      <c r="M82" s="393"/>
      <c r="N82" s="393"/>
      <c r="O82" s="381"/>
      <c r="P82" s="416"/>
      <c r="Q82" s="393"/>
      <c r="R82" s="393"/>
      <c r="S82" s="393"/>
      <c r="T82" s="393"/>
      <c r="U82" s="393"/>
      <c r="V82" s="393"/>
      <c r="W82" s="393"/>
      <c r="X82" s="393"/>
      <c r="Y82" s="393"/>
      <c r="Z82" s="393"/>
      <c r="AA82" s="393"/>
      <c r="AB82" s="381"/>
    </row>
    <row r="83" spans="2:28" ht="26.25" customHeight="1" x14ac:dyDescent="0.25">
      <c r="B83" s="415" t="s">
        <v>181</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8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678</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390" t="s">
        <v>125</v>
      </c>
      <c r="D12" s="389"/>
      <c r="E12" s="402" t="s">
        <v>674</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637</v>
      </c>
      <c r="D14" s="389"/>
      <c r="E14" s="406" t="s">
        <v>679</v>
      </c>
      <c r="F14" s="407"/>
      <c r="G14" s="407"/>
      <c r="H14" s="407"/>
      <c r="I14" s="407"/>
      <c r="J14" s="407"/>
      <c r="K14" s="407"/>
      <c r="L14" s="407"/>
      <c r="M14" s="407"/>
      <c r="N14" s="407"/>
      <c r="O14" s="407"/>
      <c r="P14" s="407"/>
      <c r="Q14" s="407"/>
      <c r="R14" s="407"/>
      <c r="S14" s="407"/>
      <c r="T14" s="407"/>
      <c r="U14" s="407"/>
      <c r="V14" s="407"/>
      <c r="W14" s="407"/>
      <c r="X14" s="407"/>
      <c r="Y14" s="407"/>
      <c r="Z14" s="407"/>
      <c r="AA14" s="408"/>
      <c r="AB14" s="215"/>
    </row>
    <row r="15" spans="2:28" ht="15.75" customHeight="1" x14ac:dyDescent="0.25">
      <c r="B15" s="30"/>
      <c r="C15" s="217"/>
      <c r="D15" s="217"/>
      <c r="E15" s="410"/>
      <c r="F15" s="411"/>
      <c r="G15" s="411"/>
      <c r="H15" s="411"/>
      <c r="I15" s="411"/>
      <c r="J15" s="411"/>
      <c r="K15" s="411"/>
      <c r="L15" s="411"/>
      <c r="M15" s="411"/>
      <c r="N15" s="411"/>
      <c r="O15" s="411"/>
      <c r="P15" s="411"/>
      <c r="Q15" s="411"/>
      <c r="R15" s="411"/>
      <c r="S15" s="411"/>
      <c r="T15" s="411"/>
      <c r="U15" s="411"/>
      <c r="V15" s="411"/>
      <c r="W15" s="411"/>
      <c r="X15" s="411"/>
      <c r="Y15" s="411"/>
      <c r="Z15" s="411"/>
      <c r="AA15" s="412"/>
      <c r="AB15" s="215"/>
    </row>
    <row r="17" spans="3:28" ht="15" customHeight="1" x14ac:dyDescent="0.25">
      <c r="C17" s="390" t="s">
        <v>639</v>
      </c>
      <c r="D17" s="389"/>
      <c r="E17" s="889" t="s">
        <v>680</v>
      </c>
      <c r="F17" s="407"/>
      <c r="G17" s="407"/>
      <c r="H17" s="407"/>
      <c r="I17" s="407"/>
      <c r="J17" s="407"/>
      <c r="K17" s="407"/>
      <c r="L17" s="407"/>
      <c r="M17" s="407"/>
      <c r="N17" s="407"/>
      <c r="O17" s="407"/>
      <c r="P17" s="407"/>
      <c r="Q17" s="407"/>
      <c r="R17" s="407"/>
      <c r="S17" s="407"/>
      <c r="T17" s="407"/>
      <c r="U17" s="407"/>
      <c r="V17" s="407"/>
      <c r="W17" s="407"/>
      <c r="X17" s="407"/>
      <c r="Y17" s="407"/>
      <c r="Z17" s="407"/>
      <c r="AA17" s="408"/>
      <c r="AB17" s="215"/>
    </row>
    <row r="18" spans="3:28" ht="15" customHeight="1" x14ac:dyDescent="0.25">
      <c r="C18" s="217"/>
      <c r="D18" s="217"/>
      <c r="E18" s="410"/>
      <c r="F18" s="411"/>
      <c r="G18" s="411"/>
      <c r="H18" s="411"/>
      <c r="I18" s="411"/>
      <c r="J18" s="411"/>
      <c r="K18" s="411"/>
      <c r="L18" s="411"/>
      <c r="M18" s="411"/>
      <c r="N18" s="411"/>
      <c r="O18" s="411"/>
      <c r="P18" s="411"/>
      <c r="Q18" s="411"/>
      <c r="R18" s="411"/>
      <c r="S18" s="411"/>
      <c r="T18" s="411"/>
      <c r="U18" s="411"/>
      <c r="V18" s="411"/>
      <c r="W18" s="411"/>
      <c r="X18" s="411"/>
      <c r="Y18" s="411"/>
      <c r="Z18" s="411"/>
      <c r="AA18" s="412"/>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90" t="s">
        <v>127</v>
      </c>
      <c r="D21" s="389"/>
      <c r="E21" s="218"/>
      <c r="F21" s="388"/>
      <c r="G21" s="389"/>
      <c r="H21" s="389"/>
      <c r="I21" s="389"/>
      <c r="J21" s="389"/>
      <c r="K21" s="389"/>
      <c r="L21" s="389"/>
      <c r="M21" s="389"/>
      <c r="N21" s="389"/>
      <c r="O21" s="389"/>
      <c r="P21" s="389"/>
      <c r="Q21" s="389"/>
      <c r="R21" s="389"/>
      <c r="S21" s="389"/>
      <c r="T21" s="389"/>
      <c r="U21" s="389"/>
      <c r="V21" s="389"/>
      <c r="W21" s="389"/>
      <c r="X21" s="389"/>
      <c r="Y21" s="389"/>
      <c r="Z21" s="389"/>
      <c r="AA21" s="389"/>
      <c r="AB21" s="401"/>
    </row>
    <row r="22" spans="3:28" ht="29.25" customHeight="1" x14ac:dyDescent="0.25">
      <c r="C22" s="891" t="s">
        <v>681</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81"/>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888" t="s">
        <v>677</v>
      </c>
      <c r="D25" s="407"/>
      <c r="E25" s="407"/>
      <c r="F25" s="407"/>
      <c r="G25" s="407"/>
      <c r="H25" s="407"/>
      <c r="I25" s="407"/>
      <c r="J25" s="407"/>
      <c r="K25" s="407"/>
      <c r="L25" s="407"/>
      <c r="M25" s="407"/>
      <c r="N25" s="407"/>
      <c r="O25" s="407"/>
      <c r="P25" s="408"/>
      <c r="Q25" s="207"/>
      <c r="R25" s="392"/>
      <c r="S25" s="393"/>
      <c r="T25" s="393"/>
      <c r="U25" s="393"/>
      <c r="V25" s="393"/>
      <c r="W25" s="393"/>
      <c r="X25" s="393"/>
      <c r="Y25" s="393"/>
      <c r="Z25" s="393"/>
      <c r="AA25" s="381"/>
      <c r="AB25" s="215"/>
    </row>
    <row r="26" spans="3:28" ht="15" customHeight="1" x14ac:dyDescent="0.25">
      <c r="C26" s="409"/>
      <c r="D26" s="363"/>
      <c r="E26" s="363"/>
      <c r="F26" s="363"/>
      <c r="G26" s="363"/>
      <c r="H26" s="363"/>
      <c r="I26" s="363"/>
      <c r="J26" s="363"/>
      <c r="K26" s="363"/>
      <c r="L26" s="363"/>
      <c r="M26" s="363"/>
      <c r="N26" s="363"/>
      <c r="O26" s="363"/>
      <c r="P26" s="401"/>
      <c r="Q26" s="207"/>
      <c r="R26" s="207"/>
      <c r="S26" s="207"/>
      <c r="T26" s="207"/>
      <c r="U26" s="207"/>
      <c r="V26" s="207"/>
      <c r="W26" s="207"/>
      <c r="X26" s="207"/>
      <c r="Y26" s="207"/>
      <c r="Z26" s="207"/>
      <c r="AA26" s="207"/>
      <c r="AB26" s="215"/>
    </row>
    <row r="27" spans="3:28" ht="15" customHeight="1" x14ac:dyDescent="0.25">
      <c r="C27" s="409"/>
      <c r="D27" s="363"/>
      <c r="E27" s="363"/>
      <c r="F27" s="363"/>
      <c r="G27" s="363"/>
      <c r="H27" s="363"/>
      <c r="I27" s="363"/>
      <c r="J27" s="363"/>
      <c r="K27" s="363"/>
      <c r="L27" s="363"/>
      <c r="M27" s="363"/>
      <c r="N27" s="363"/>
      <c r="O27" s="363"/>
      <c r="P27" s="401"/>
      <c r="Q27" s="217"/>
      <c r="R27" s="220" t="s">
        <v>130</v>
      </c>
      <c r="S27" s="220"/>
      <c r="T27" s="220"/>
      <c r="U27" s="220"/>
      <c r="V27" s="220"/>
      <c r="W27" s="217"/>
      <c r="X27" s="217"/>
      <c r="Y27" s="217"/>
      <c r="Z27" s="207"/>
      <c r="AA27" s="217"/>
      <c r="AB27" s="215"/>
    </row>
    <row r="28" spans="3:28" ht="15" customHeight="1" x14ac:dyDescent="0.25">
      <c r="C28" s="409"/>
      <c r="D28" s="363"/>
      <c r="E28" s="363"/>
      <c r="F28" s="363"/>
      <c r="G28" s="363"/>
      <c r="H28" s="363"/>
      <c r="I28" s="363"/>
      <c r="J28" s="363"/>
      <c r="K28" s="363"/>
      <c r="L28" s="363"/>
      <c r="M28" s="363"/>
      <c r="N28" s="363"/>
      <c r="O28" s="363"/>
      <c r="P28" s="401"/>
      <c r="Q28" s="207"/>
      <c r="R28" s="36"/>
      <c r="S28" s="207" t="s">
        <v>15</v>
      </c>
      <c r="T28" s="207"/>
      <c r="U28" s="36"/>
      <c r="V28" s="207" t="s">
        <v>27</v>
      </c>
      <c r="W28" s="207"/>
      <c r="X28" s="36"/>
      <c r="Y28" s="222" t="s">
        <v>46</v>
      </c>
      <c r="Z28" s="207"/>
      <c r="AA28" s="207"/>
      <c r="AB28" s="215"/>
    </row>
    <row r="29" spans="3:28" ht="15" customHeight="1" x14ac:dyDescent="0.25">
      <c r="C29" s="409"/>
      <c r="D29" s="363"/>
      <c r="E29" s="363"/>
      <c r="F29" s="363"/>
      <c r="G29" s="363"/>
      <c r="H29" s="363"/>
      <c r="I29" s="363"/>
      <c r="J29" s="363"/>
      <c r="K29" s="363"/>
      <c r="L29" s="363"/>
      <c r="M29" s="363"/>
      <c r="N29" s="363"/>
      <c r="O29" s="363"/>
      <c r="P29" s="401"/>
      <c r="Q29" s="207"/>
      <c r="R29" s="207"/>
      <c r="S29" s="207"/>
      <c r="T29" s="207"/>
      <c r="U29" s="207"/>
      <c r="V29" s="207"/>
      <c r="W29" s="207"/>
      <c r="X29" s="207"/>
      <c r="Y29" s="207"/>
      <c r="Z29" s="207"/>
      <c r="AA29" s="207"/>
      <c r="AB29" s="215"/>
    </row>
    <row r="30" spans="3:28" ht="15" customHeight="1" x14ac:dyDescent="0.25">
      <c r="C30" s="410"/>
      <c r="D30" s="411"/>
      <c r="E30" s="411"/>
      <c r="F30" s="411"/>
      <c r="G30" s="411"/>
      <c r="H30" s="411"/>
      <c r="I30" s="411"/>
      <c r="J30" s="411"/>
      <c r="K30" s="411"/>
      <c r="L30" s="411"/>
      <c r="M30" s="411"/>
      <c r="N30" s="411"/>
      <c r="O30" s="411"/>
      <c r="P30" s="412"/>
      <c r="Q30" s="207"/>
      <c r="R30" s="220" t="s">
        <v>131</v>
      </c>
      <c r="S30" s="207"/>
      <c r="T30" s="207"/>
      <c r="U30" s="207"/>
      <c r="V30" s="207"/>
      <c r="W30" s="399" t="s">
        <v>23</v>
      </c>
      <c r="X30" s="393"/>
      <c r="Y30" s="393"/>
      <c r="Z30" s="393"/>
      <c r="AA30" s="381"/>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890" t="s">
        <v>682</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8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9" t="s">
        <v>683</v>
      </c>
      <c r="D36" s="393"/>
      <c r="E36" s="393"/>
      <c r="F36" s="393"/>
      <c r="G36" s="393"/>
      <c r="H36" s="393"/>
      <c r="I36" s="393"/>
      <c r="J36" s="393"/>
      <c r="K36" s="381"/>
      <c r="L36" s="217"/>
      <c r="M36" s="399"/>
      <c r="N36" s="393"/>
      <c r="O36" s="393"/>
      <c r="P36" s="393"/>
      <c r="Q36" s="393"/>
      <c r="R36" s="393"/>
      <c r="S36" s="393"/>
      <c r="T36" s="393"/>
      <c r="U36" s="393"/>
      <c r="V36" s="393"/>
      <c r="W36" s="393"/>
      <c r="X36" s="393"/>
      <c r="Y36" s="393"/>
      <c r="Z36" s="393"/>
      <c r="AA36" s="38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8" t="s">
        <v>684</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8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7" t="s">
        <v>139</v>
      </c>
      <c r="D41" s="389"/>
      <c r="E41" s="220"/>
      <c r="F41" s="391" t="s">
        <v>22</v>
      </c>
      <c r="G41" s="381"/>
      <c r="H41" s="220"/>
      <c r="I41" s="207"/>
      <c r="J41" s="227" t="s">
        <v>140</v>
      </c>
      <c r="K41" s="391">
        <v>40</v>
      </c>
      <c r="L41" s="393"/>
      <c r="M41" s="393"/>
      <c r="N41" s="381"/>
      <c r="O41" s="220"/>
      <c r="P41" s="220"/>
      <c r="Q41" s="211" t="s">
        <v>141</v>
      </c>
      <c r="R41" s="207"/>
      <c r="S41" s="220"/>
      <c r="T41" s="220"/>
      <c r="U41" s="220"/>
      <c r="V41" s="220"/>
      <c r="W41" s="391" t="s">
        <v>20</v>
      </c>
      <c r="X41" s="393"/>
      <c r="Y41" s="393"/>
      <c r="Z41" s="393"/>
      <c r="AA41" s="38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8"/>
      <c r="G43" s="393"/>
      <c r="H43" s="393"/>
      <c r="I43" s="393"/>
      <c r="J43" s="393"/>
      <c r="K43" s="393"/>
      <c r="L43" s="393"/>
      <c r="M43" s="381"/>
      <c r="N43" s="207"/>
      <c r="O43" s="227" t="s">
        <v>144</v>
      </c>
      <c r="P43" s="399">
        <v>0</v>
      </c>
      <c r="Q43" s="393"/>
      <c r="R43" s="393"/>
      <c r="S43" s="393"/>
      <c r="T43" s="393"/>
      <c r="U43" s="393"/>
      <c r="V43" s="393"/>
      <c r="W43" s="393"/>
      <c r="X43" s="393"/>
      <c r="Y43" s="393"/>
      <c r="Z43" s="393"/>
      <c r="AA43" s="38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2" t="s">
        <v>146</v>
      </c>
      <c r="G45" s="381"/>
      <c r="H45" s="207"/>
      <c r="I45" s="207"/>
      <c r="J45" s="220" t="s">
        <v>147</v>
      </c>
      <c r="K45" s="207"/>
      <c r="L45" s="392" t="s">
        <v>148</v>
      </c>
      <c r="M45" s="393"/>
      <c r="N45" s="381"/>
      <c r="O45" s="220"/>
      <c r="P45" s="220"/>
      <c r="Q45" s="207"/>
      <c r="R45" s="220" t="s">
        <v>149</v>
      </c>
      <c r="S45" s="220"/>
      <c r="T45" s="220"/>
      <c r="U45" s="220"/>
      <c r="V45" s="220"/>
      <c r="W45" s="400"/>
      <c r="X45" s="393"/>
      <c r="Y45" s="393"/>
      <c r="Z45" s="393"/>
      <c r="AA45" s="38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4">
        <v>2024</v>
      </c>
      <c r="E47" s="395"/>
      <c r="F47" s="396"/>
      <c r="G47" s="34"/>
      <c r="H47" s="211"/>
      <c r="I47" s="211"/>
      <c r="J47" s="211"/>
      <c r="K47" s="211"/>
      <c r="L47" s="211"/>
      <c r="M47" s="211"/>
      <c r="N47" s="211"/>
      <c r="O47" s="211"/>
      <c r="P47" s="211"/>
      <c r="Q47" s="388"/>
      <c r="R47" s="389"/>
      <c r="S47" s="389"/>
      <c r="T47" s="389"/>
      <c r="U47" s="389"/>
      <c r="V47" s="211"/>
      <c r="W47" s="211"/>
      <c r="X47" s="390"/>
      <c r="Y47" s="389"/>
      <c r="Z47" s="389"/>
      <c r="AA47" s="389"/>
    </row>
    <row r="49" spans="3:27" ht="15.75" customHeight="1" x14ac:dyDescent="0.25">
      <c r="C49" s="220" t="s">
        <v>140</v>
      </c>
      <c r="D49" s="399">
        <v>40</v>
      </c>
      <c r="E49" s="393"/>
      <c r="F49" s="381"/>
      <c r="G49" s="207"/>
      <c r="H49" s="211"/>
      <c r="I49" s="211"/>
      <c r="J49" s="211"/>
      <c r="K49" s="211"/>
      <c r="L49" s="211"/>
      <c r="M49" s="211"/>
      <c r="N49" s="211"/>
      <c r="O49" s="211"/>
      <c r="P49" s="211"/>
      <c r="Q49" s="388"/>
      <c r="R49" s="389"/>
      <c r="S49" s="389"/>
      <c r="T49" s="389"/>
      <c r="U49" s="389"/>
      <c r="V49" s="211"/>
      <c r="W49" s="211"/>
      <c r="X49" s="390"/>
      <c r="Y49" s="389"/>
      <c r="Z49" s="389"/>
      <c r="AA49" s="38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1" t="s">
        <v>151</v>
      </c>
      <c r="E51" s="393"/>
      <c r="F51" s="393"/>
      <c r="G51" s="393"/>
      <c r="H51" s="393"/>
      <c r="I51" s="393"/>
      <c r="J51" s="393"/>
      <c r="K51" s="393"/>
      <c r="L51" s="393"/>
      <c r="M51" s="393"/>
      <c r="N51" s="393"/>
      <c r="O51" s="393"/>
      <c r="P51" s="393"/>
      <c r="Q51" s="393"/>
      <c r="R51" s="393"/>
      <c r="S51" s="393"/>
      <c r="T51" s="393"/>
      <c r="U51" s="393"/>
      <c r="V51" s="393"/>
      <c r="W51" s="393"/>
      <c r="X51" s="393"/>
      <c r="Y51" s="381"/>
      <c r="Z51" s="221"/>
      <c r="AA51" s="221"/>
    </row>
    <row r="52" spans="3:27" ht="15.75" customHeight="1" x14ac:dyDescent="0.25">
      <c r="C52" s="207"/>
      <c r="D52" s="430" t="s">
        <v>152</v>
      </c>
      <c r="E52" s="393"/>
      <c r="F52" s="393"/>
      <c r="G52" s="393"/>
      <c r="H52" s="381"/>
      <c r="I52" s="426" t="s">
        <v>153</v>
      </c>
      <c r="J52" s="393"/>
      <c r="K52" s="393"/>
      <c r="L52" s="393"/>
      <c r="M52" s="393"/>
      <c r="N52" s="393"/>
      <c r="O52" s="393"/>
      <c r="P52" s="381"/>
      <c r="Q52" s="427" t="s">
        <v>154</v>
      </c>
      <c r="R52" s="393"/>
      <c r="S52" s="393"/>
      <c r="T52" s="393"/>
      <c r="U52" s="393"/>
      <c r="V52" s="393"/>
      <c r="W52" s="393"/>
      <c r="X52" s="393"/>
      <c r="Y52" s="381"/>
      <c r="Z52" s="221"/>
      <c r="AA52" s="221"/>
    </row>
    <row r="53" spans="3:27" ht="15.75" customHeight="1" x14ac:dyDescent="0.25">
      <c r="C53" s="38"/>
      <c r="D53" s="431" t="s">
        <v>155</v>
      </c>
      <c r="E53" s="393"/>
      <c r="F53" s="393"/>
      <c r="G53" s="393"/>
      <c r="H53" s="381"/>
      <c r="I53" s="428" t="s">
        <v>156</v>
      </c>
      <c r="J53" s="393"/>
      <c r="K53" s="393"/>
      <c r="L53" s="393"/>
      <c r="M53" s="393"/>
      <c r="N53" s="393"/>
      <c r="O53" s="393"/>
      <c r="P53" s="381"/>
      <c r="Q53" s="429" t="s">
        <v>157</v>
      </c>
      <c r="R53" s="393"/>
      <c r="S53" s="393"/>
      <c r="T53" s="393"/>
      <c r="U53" s="393"/>
      <c r="V53" s="393"/>
      <c r="W53" s="393"/>
      <c r="X53" s="393"/>
      <c r="Y53" s="38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9" t="s">
        <v>158</v>
      </c>
      <c r="D55" s="393"/>
      <c r="E55" s="393"/>
      <c r="F55" s="381"/>
      <c r="G55" s="424" t="s">
        <v>159</v>
      </c>
      <c r="H55" s="425" t="s">
        <v>160</v>
      </c>
      <c r="I55" s="407"/>
      <c r="J55" s="407"/>
      <c r="K55" s="407"/>
      <c r="L55" s="407"/>
      <c r="M55" s="407"/>
      <c r="N55" s="407"/>
      <c r="O55" s="407"/>
      <c r="P55" s="407"/>
      <c r="Q55" s="407"/>
      <c r="R55" s="407"/>
      <c r="S55" s="407"/>
      <c r="T55" s="407"/>
      <c r="U55" s="407"/>
      <c r="V55" s="407"/>
      <c r="W55" s="407"/>
      <c r="X55" s="407"/>
      <c r="Y55" s="407"/>
      <c r="Z55" s="407"/>
      <c r="AA55" s="408"/>
    </row>
    <row r="56" spans="3:27" ht="15.75" customHeight="1" x14ac:dyDescent="0.25">
      <c r="C56" s="40" t="s">
        <v>161</v>
      </c>
      <c r="D56" s="41" t="s">
        <v>644</v>
      </c>
      <c r="E56" s="419" t="s">
        <v>162</v>
      </c>
      <c r="F56" s="381"/>
      <c r="G56" s="365"/>
      <c r="H56" s="410"/>
      <c r="I56" s="411"/>
      <c r="J56" s="411"/>
      <c r="K56" s="411"/>
      <c r="L56" s="411"/>
      <c r="M56" s="411"/>
      <c r="N56" s="411"/>
      <c r="O56" s="411"/>
      <c r="P56" s="411"/>
      <c r="Q56" s="411"/>
      <c r="R56" s="411"/>
      <c r="S56" s="411"/>
      <c r="T56" s="411"/>
      <c r="U56" s="411"/>
      <c r="V56" s="411"/>
      <c r="W56" s="411"/>
      <c r="X56" s="411"/>
      <c r="Y56" s="411"/>
      <c r="Z56" s="411"/>
      <c r="AA56" s="412"/>
    </row>
    <row r="57" spans="3:27" ht="15.75" customHeight="1" x14ac:dyDescent="0.25">
      <c r="C57" s="42">
        <v>2024</v>
      </c>
      <c r="D57" s="43">
        <v>45474</v>
      </c>
      <c r="E57" s="418">
        <v>45656</v>
      </c>
      <c r="F57" s="381"/>
      <c r="G57" s="44">
        <v>40</v>
      </c>
      <c r="H57" s="423"/>
      <c r="I57" s="393"/>
      <c r="J57" s="393"/>
      <c r="K57" s="393"/>
      <c r="L57" s="393"/>
      <c r="M57" s="393"/>
      <c r="N57" s="393"/>
      <c r="O57" s="393"/>
      <c r="P57" s="393"/>
      <c r="Q57" s="393"/>
      <c r="R57" s="393"/>
      <c r="S57" s="393"/>
      <c r="T57" s="393"/>
      <c r="U57" s="393"/>
      <c r="V57" s="393"/>
      <c r="W57" s="393"/>
      <c r="X57" s="393"/>
      <c r="Y57" s="393"/>
      <c r="Z57" s="393"/>
      <c r="AA57" s="381"/>
    </row>
    <row r="58" spans="3:27" ht="15.75" customHeight="1" x14ac:dyDescent="0.25">
      <c r="C58" s="42">
        <v>2025</v>
      </c>
      <c r="D58" s="43">
        <v>45658</v>
      </c>
      <c r="E58" s="418">
        <v>46021</v>
      </c>
      <c r="F58" s="381"/>
      <c r="G58" s="44">
        <v>40</v>
      </c>
      <c r="H58" s="423"/>
      <c r="I58" s="393"/>
      <c r="J58" s="393"/>
      <c r="K58" s="393"/>
      <c r="L58" s="393"/>
      <c r="M58" s="393"/>
      <c r="N58" s="393"/>
      <c r="O58" s="393"/>
      <c r="P58" s="393"/>
      <c r="Q58" s="393"/>
      <c r="R58" s="393"/>
      <c r="S58" s="393"/>
      <c r="T58" s="393"/>
      <c r="U58" s="393"/>
      <c r="V58" s="393"/>
      <c r="W58" s="393"/>
      <c r="X58" s="393"/>
      <c r="Y58" s="393"/>
      <c r="Z58" s="393"/>
      <c r="AA58" s="381"/>
    </row>
    <row r="59" spans="3:27" ht="15.75" customHeight="1" x14ac:dyDescent="0.25">
      <c r="C59" s="42">
        <v>2026</v>
      </c>
      <c r="D59" s="43">
        <v>46023</v>
      </c>
      <c r="E59" s="418">
        <v>46386</v>
      </c>
      <c r="F59" s="381"/>
      <c r="G59" s="44">
        <v>40</v>
      </c>
      <c r="H59" s="423"/>
      <c r="I59" s="393"/>
      <c r="J59" s="393"/>
      <c r="K59" s="393"/>
      <c r="L59" s="393"/>
      <c r="M59" s="393"/>
      <c r="N59" s="393"/>
      <c r="O59" s="393"/>
      <c r="P59" s="393"/>
      <c r="Q59" s="393"/>
      <c r="R59" s="393"/>
      <c r="S59" s="393"/>
      <c r="T59" s="393"/>
      <c r="U59" s="393"/>
      <c r="V59" s="393"/>
      <c r="W59" s="393"/>
      <c r="X59" s="393"/>
      <c r="Y59" s="393"/>
      <c r="Z59" s="393"/>
      <c r="AA59" s="381"/>
    </row>
    <row r="60" spans="3:27" ht="15.75" customHeight="1" x14ac:dyDescent="0.25">
      <c r="C60" s="42">
        <v>2027</v>
      </c>
      <c r="D60" s="43">
        <v>46388</v>
      </c>
      <c r="E60" s="418">
        <v>46751</v>
      </c>
      <c r="F60" s="381"/>
      <c r="G60" s="44">
        <v>40</v>
      </c>
      <c r="H60" s="423"/>
      <c r="I60" s="393"/>
      <c r="J60" s="393"/>
      <c r="K60" s="393"/>
      <c r="L60" s="393"/>
      <c r="M60" s="393"/>
      <c r="N60" s="393"/>
      <c r="O60" s="393"/>
      <c r="P60" s="393"/>
      <c r="Q60" s="393"/>
      <c r="R60" s="393"/>
      <c r="S60" s="393"/>
      <c r="T60" s="393"/>
      <c r="U60" s="393"/>
      <c r="V60" s="393"/>
      <c r="W60" s="393"/>
      <c r="X60" s="393"/>
      <c r="Y60" s="393"/>
      <c r="Z60" s="393"/>
      <c r="AA60" s="381"/>
    </row>
    <row r="61" spans="3:27" ht="15.75" customHeight="1" x14ac:dyDescent="0.25">
      <c r="C61" s="42"/>
      <c r="D61" s="42"/>
      <c r="E61" s="419"/>
      <c r="F61" s="381"/>
      <c r="G61" s="41"/>
      <c r="H61" s="419"/>
      <c r="I61" s="393"/>
      <c r="J61" s="393"/>
      <c r="K61" s="393"/>
      <c r="L61" s="393"/>
      <c r="M61" s="393"/>
      <c r="N61" s="393"/>
      <c r="O61" s="393"/>
      <c r="P61" s="393"/>
      <c r="Q61" s="393"/>
      <c r="R61" s="393"/>
      <c r="S61" s="393"/>
      <c r="T61" s="393"/>
      <c r="U61" s="393"/>
      <c r="V61" s="393"/>
      <c r="W61" s="393"/>
      <c r="X61" s="393"/>
      <c r="Y61" s="393"/>
      <c r="Z61" s="393"/>
      <c r="AA61" s="38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7" t="s">
        <v>163</v>
      </c>
      <c r="D63" s="389"/>
      <c r="E63" s="220"/>
      <c r="F63" s="211" t="s">
        <v>164</v>
      </c>
      <c r="G63" s="45"/>
      <c r="H63" s="222"/>
      <c r="I63" s="211" t="s">
        <v>165</v>
      </c>
      <c r="J63" s="207"/>
      <c r="K63" s="392"/>
      <c r="L63" s="381"/>
      <c r="M63" s="220"/>
      <c r="N63" s="207"/>
      <c r="O63" s="207"/>
      <c r="P63" s="207"/>
      <c r="Q63" s="207"/>
      <c r="R63" s="207"/>
      <c r="S63" s="207"/>
      <c r="T63" s="207"/>
      <c r="U63" s="207"/>
      <c r="V63" s="207"/>
      <c r="W63" s="207"/>
      <c r="X63" s="207"/>
      <c r="Y63" s="207"/>
      <c r="Z63" s="207"/>
      <c r="AA63" s="207"/>
    </row>
    <row r="65" spans="2:28" ht="15.75" customHeight="1" x14ac:dyDescent="0.25">
      <c r="B65" s="417" t="s">
        <v>166</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8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9" t="s">
        <v>161</v>
      </c>
      <c r="C67" s="381"/>
      <c r="D67" s="41"/>
      <c r="E67" s="419" t="s">
        <v>167</v>
      </c>
      <c r="F67" s="381"/>
      <c r="G67" s="41"/>
      <c r="H67" s="391" t="s">
        <v>168</v>
      </c>
      <c r="I67" s="381"/>
      <c r="J67" s="419"/>
      <c r="K67" s="381"/>
      <c r="L67" s="422"/>
      <c r="M67" s="389"/>
      <c r="N67" s="41" t="s">
        <v>169</v>
      </c>
      <c r="O67" s="419"/>
      <c r="P67" s="393"/>
      <c r="Q67" s="381"/>
      <c r="R67" s="419" t="s">
        <v>170</v>
      </c>
      <c r="S67" s="393"/>
      <c r="T67" s="381"/>
      <c r="U67" s="419"/>
      <c r="V67" s="393"/>
      <c r="W67" s="381"/>
      <c r="X67" s="419" t="s">
        <v>171</v>
      </c>
      <c r="Y67" s="381"/>
      <c r="Z67" s="419"/>
      <c r="AA67" s="393"/>
      <c r="AB67" s="38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7" t="s">
        <v>172</v>
      </c>
      <c r="C69" s="381"/>
      <c r="D69" s="420"/>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7" t="s">
        <v>173</v>
      </c>
      <c r="C71" s="381"/>
      <c r="D71" s="42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7" t="s">
        <v>174</v>
      </c>
      <c r="C73" s="381"/>
      <c r="D73" s="42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7" t="s">
        <v>175</v>
      </c>
      <c r="C75" s="381"/>
      <c r="D75" s="42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7" t="s">
        <v>176</v>
      </c>
      <c r="C77" s="381"/>
      <c r="D77" s="42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7" t="s">
        <v>177</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81"/>
    </row>
    <row r="80" spans="2:28" ht="15.75" customHeight="1" x14ac:dyDescent="0.25">
      <c r="B80" s="391" t="s">
        <v>122</v>
      </c>
      <c r="C80" s="381"/>
      <c r="D80" s="50" t="s">
        <v>178</v>
      </c>
      <c r="E80" s="391" t="s">
        <v>179</v>
      </c>
      <c r="F80" s="381"/>
      <c r="G80" s="391" t="s">
        <v>177</v>
      </c>
      <c r="H80" s="393"/>
      <c r="I80" s="393"/>
      <c r="J80" s="393"/>
      <c r="K80" s="393"/>
      <c r="L80" s="393"/>
      <c r="M80" s="393"/>
      <c r="N80" s="393"/>
      <c r="O80" s="381"/>
      <c r="P80" s="391" t="s">
        <v>180</v>
      </c>
      <c r="Q80" s="393"/>
      <c r="R80" s="393"/>
      <c r="S80" s="393"/>
      <c r="T80" s="393"/>
      <c r="U80" s="393"/>
      <c r="V80" s="393"/>
      <c r="W80" s="393"/>
      <c r="X80" s="393"/>
      <c r="Y80" s="393"/>
      <c r="Z80" s="393"/>
      <c r="AA80" s="393"/>
      <c r="AB80" s="381"/>
    </row>
    <row r="81" spans="2:28" ht="15.75" customHeight="1" x14ac:dyDescent="0.25">
      <c r="B81" s="391"/>
      <c r="C81" s="381"/>
      <c r="D81" s="36"/>
      <c r="E81" s="391"/>
      <c r="F81" s="381"/>
      <c r="G81" s="416"/>
      <c r="H81" s="393"/>
      <c r="I81" s="393"/>
      <c r="J81" s="393"/>
      <c r="K81" s="393"/>
      <c r="L81" s="393"/>
      <c r="M81" s="393"/>
      <c r="N81" s="393"/>
      <c r="O81" s="381"/>
      <c r="P81" s="416"/>
      <c r="Q81" s="393"/>
      <c r="R81" s="393"/>
      <c r="S81" s="393"/>
      <c r="T81" s="393"/>
      <c r="U81" s="393"/>
      <c r="V81" s="393"/>
      <c r="W81" s="393"/>
      <c r="X81" s="393"/>
      <c r="Y81" s="393"/>
      <c r="Z81" s="393"/>
      <c r="AA81" s="393"/>
      <c r="AB81" s="381"/>
    </row>
    <row r="82" spans="2:28" ht="15.75" customHeight="1" x14ac:dyDescent="0.25">
      <c r="B82" s="391"/>
      <c r="C82" s="381"/>
      <c r="D82" s="36"/>
      <c r="E82" s="391"/>
      <c r="F82" s="381"/>
      <c r="G82" s="416"/>
      <c r="H82" s="393"/>
      <c r="I82" s="393"/>
      <c r="J82" s="393"/>
      <c r="K82" s="393"/>
      <c r="L82" s="393"/>
      <c r="M82" s="393"/>
      <c r="N82" s="393"/>
      <c r="O82" s="381"/>
      <c r="P82" s="416"/>
      <c r="Q82" s="393"/>
      <c r="R82" s="393"/>
      <c r="S82" s="393"/>
      <c r="T82" s="393"/>
      <c r="U82" s="393"/>
      <c r="V82" s="393"/>
      <c r="W82" s="393"/>
      <c r="X82" s="393"/>
      <c r="Y82" s="393"/>
      <c r="Z82" s="393"/>
      <c r="AA82" s="393"/>
      <c r="AB82" s="381"/>
    </row>
    <row r="83" spans="2:28" ht="26.25" customHeight="1" x14ac:dyDescent="0.25">
      <c r="B83" s="415" t="s">
        <v>181</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81"/>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c r="AC2" s="207"/>
      <c r="AD2" s="207"/>
      <c r="AE2" s="207"/>
      <c r="AF2" s="207"/>
      <c r="AG2" s="207"/>
      <c r="AH2" s="207"/>
    </row>
    <row r="3" spans="2:34"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c r="AC3" s="207"/>
      <c r="AD3" s="207"/>
      <c r="AE3" s="207"/>
      <c r="AF3" s="207"/>
      <c r="AG3" s="207"/>
      <c r="AH3" s="207"/>
    </row>
    <row r="4" spans="2:34"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c r="AC4" s="207"/>
      <c r="AD4" s="207"/>
      <c r="AE4" s="207"/>
      <c r="AF4" s="207"/>
      <c r="AG4" s="207"/>
      <c r="AH4" s="207"/>
    </row>
    <row r="5" spans="2:34"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c r="AC5" s="207"/>
      <c r="AD5" s="207"/>
      <c r="AE5" s="207"/>
      <c r="AF5" s="207"/>
      <c r="AG5" s="207"/>
      <c r="AH5" s="207"/>
    </row>
    <row r="6" spans="2:34"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c r="AC6" s="207"/>
      <c r="AD6" s="207"/>
      <c r="AE6" s="207"/>
      <c r="AF6" s="207"/>
      <c r="AG6" s="207"/>
      <c r="AH6" s="207"/>
    </row>
    <row r="7" spans="2:34"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c r="AH9" s="207"/>
    </row>
    <row r="10" spans="2:34" ht="30" customHeight="1" x14ac:dyDescent="0.25">
      <c r="B10" s="30"/>
      <c r="C10" s="390" t="s">
        <v>123</v>
      </c>
      <c r="D10" s="389"/>
      <c r="E10" s="391" t="s">
        <v>685</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c r="AC10" s="207"/>
      <c r="AD10" s="207"/>
      <c r="AE10" s="207"/>
      <c r="AF10" s="207"/>
      <c r="AG10" s="887" t="s">
        <v>614</v>
      </c>
      <c r="AH10" s="389"/>
    </row>
    <row r="11" spans="2:34"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c r="AC11" s="207"/>
      <c r="AD11" s="207"/>
      <c r="AE11" s="207"/>
      <c r="AF11" s="207"/>
      <c r="AG11" s="207"/>
      <c r="AH11" s="207"/>
    </row>
    <row r="12" spans="2:34" ht="29.25" customHeight="1" x14ac:dyDescent="0.25">
      <c r="B12" s="30"/>
      <c r="C12" s="404" t="s">
        <v>125</v>
      </c>
      <c r="D12" s="405"/>
      <c r="E12" s="402" t="s">
        <v>686</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c r="AC12" s="207"/>
      <c r="AD12" s="207"/>
      <c r="AE12" s="207"/>
      <c r="AF12" s="207"/>
      <c r="AG12" s="207"/>
      <c r="AH12" s="207"/>
    </row>
    <row r="13" spans="2:34"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50" t="s">
        <v>615</v>
      </c>
      <c r="AH13" s="50" t="s">
        <v>616</v>
      </c>
    </row>
    <row r="14" spans="2:34" ht="15" customHeight="1" x14ac:dyDescent="0.25">
      <c r="B14" s="30"/>
      <c r="C14" s="390" t="s">
        <v>637</v>
      </c>
      <c r="D14" s="389"/>
      <c r="E14" s="406"/>
      <c r="F14" s="407"/>
      <c r="G14" s="407"/>
      <c r="H14" s="407"/>
      <c r="I14" s="407"/>
      <c r="J14" s="407"/>
      <c r="K14" s="407"/>
      <c r="L14" s="407"/>
      <c r="M14" s="407"/>
      <c r="N14" s="407"/>
      <c r="O14" s="407"/>
      <c r="P14" s="407"/>
      <c r="Q14" s="407"/>
      <c r="R14" s="407"/>
      <c r="S14" s="407"/>
      <c r="T14" s="407"/>
      <c r="U14" s="407"/>
      <c r="V14" s="407"/>
      <c r="W14" s="407"/>
      <c r="X14" s="407"/>
      <c r="Y14" s="407"/>
      <c r="Z14" s="407"/>
      <c r="AA14" s="408"/>
      <c r="AB14" s="215"/>
      <c r="AC14" s="207"/>
      <c r="AD14" s="207"/>
      <c r="AE14" s="207"/>
      <c r="AF14" s="207"/>
      <c r="AG14" s="36" t="s">
        <v>646</v>
      </c>
      <c r="AH14" s="36">
        <v>25</v>
      </c>
    </row>
    <row r="15" spans="2:34" ht="15.75" customHeight="1" x14ac:dyDescent="0.25">
      <c r="B15" s="30"/>
      <c r="C15" s="217"/>
      <c r="D15" s="217"/>
      <c r="E15" s="410"/>
      <c r="F15" s="411"/>
      <c r="G15" s="411"/>
      <c r="H15" s="411"/>
      <c r="I15" s="411"/>
      <c r="J15" s="411"/>
      <c r="K15" s="411"/>
      <c r="L15" s="411"/>
      <c r="M15" s="411"/>
      <c r="N15" s="411"/>
      <c r="O15" s="411"/>
      <c r="P15" s="411"/>
      <c r="Q15" s="411"/>
      <c r="R15" s="411"/>
      <c r="S15" s="411"/>
      <c r="T15" s="411"/>
      <c r="U15" s="411"/>
      <c r="V15" s="411"/>
      <c r="W15" s="411"/>
      <c r="X15" s="411"/>
      <c r="Y15" s="411"/>
      <c r="Z15" s="411"/>
      <c r="AA15" s="412"/>
      <c r="AB15" s="215"/>
      <c r="AC15" s="207"/>
      <c r="AD15" s="207"/>
      <c r="AE15" s="207"/>
      <c r="AF15" s="207"/>
      <c r="AG15" s="36" t="s">
        <v>648</v>
      </c>
      <c r="AH15" s="36">
        <v>12</v>
      </c>
    </row>
    <row r="16" spans="2:34"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207"/>
      <c r="AG16" s="36" t="s">
        <v>649</v>
      </c>
      <c r="AH16" s="36">
        <v>12</v>
      </c>
    </row>
    <row r="17" spans="3:34" ht="15" customHeight="1" x14ac:dyDescent="0.25">
      <c r="C17" s="390" t="s">
        <v>639</v>
      </c>
      <c r="D17" s="389"/>
      <c r="E17" s="406"/>
      <c r="F17" s="407"/>
      <c r="G17" s="407"/>
      <c r="H17" s="407"/>
      <c r="I17" s="407"/>
      <c r="J17" s="407"/>
      <c r="K17" s="407"/>
      <c r="L17" s="407"/>
      <c r="M17" s="407"/>
      <c r="N17" s="407"/>
      <c r="O17" s="407"/>
      <c r="P17" s="407"/>
      <c r="Q17" s="407"/>
      <c r="R17" s="407"/>
      <c r="S17" s="407"/>
      <c r="T17" s="407"/>
      <c r="U17" s="407"/>
      <c r="V17" s="407"/>
      <c r="W17" s="407"/>
      <c r="X17" s="407"/>
      <c r="Y17" s="407"/>
      <c r="Z17" s="407"/>
      <c r="AA17" s="408"/>
      <c r="AB17" s="215"/>
      <c r="AC17" s="207"/>
      <c r="AD17" s="207"/>
      <c r="AE17" s="207"/>
      <c r="AF17" s="207"/>
      <c r="AG17" s="36" t="s">
        <v>651</v>
      </c>
      <c r="AH17" s="36">
        <v>25</v>
      </c>
    </row>
    <row r="18" spans="3:34" ht="15" customHeight="1" x14ac:dyDescent="0.25">
      <c r="C18" s="217"/>
      <c r="D18" s="217"/>
      <c r="E18" s="410"/>
      <c r="F18" s="411"/>
      <c r="G18" s="411"/>
      <c r="H18" s="411"/>
      <c r="I18" s="411"/>
      <c r="J18" s="411"/>
      <c r="K18" s="411"/>
      <c r="L18" s="411"/>
      <c r="M18" s="411"/>
      <c r="N18" s="411"/>
      <c r="O18" s="411"/>
      <c r="P18" s="411"/>
      <c r="Q18" s="411"/>
      <c r="R18" s="411"/>
      <c r="S18" s="411"/>
      <c r="T18" s="411"/>
      <c r="U18" s="411"/>
      <c r="V18" s="411"/>
      <c r="W18" s="411"/>
      <c r="X18" s="411"/>
      <c r="Y18" s="411"/>
      <c r="Z18" s="411"/>
      <c r="AA18" s="412"/>
      <c r="AB18" s="215"/>
      <c r="AC18" s="207"/>
      <c r="AD18" s="207"/>
      <c r="AE18" s="207"/>
      <c r="AF18" s="207"/>
      <c r="AG18" s="36" t="s">
        <v>652</v>
      </c>
      <c r="AH18" s="36">
        <v>12</v>
      </c>
    </row>
    <row r="19" spans="3:34"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207"/>
      <c r="AG19" s="36" t="s">
        <v>649</v>
      </c>
      <c r="AH19" s="36">
        <v>12</v>
      </c>
    </row>
    <row r="20" spans="3:34"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207"/>
      <c r="AG20" s="36" t="s">
        <v>687</v>
      </c>
      <c r="AH20" s="36">
        <v>25</v>
      </c>
    </row>
    <row r="21" spans="3:34" ht="15" customHeight="1" x14ac:dyDescent="0.25">
      <c r="C21" s="390" t="s">
        <v>127</v>
      </c>
      <c r="D21" s="389"/>
      <c r="E21" s="218"/>
      <c r="F21" s="388"/>
      <c r="G21" s="389"/>
      <c r="H21" s="389"/>
      <c r="I21" s="389"/>
      <c r="J21" s="389"/>
      <c r="K21" s="389"/>
      <c r="L21" s="389"/>
      <c r="M21" s="389"/>
      <c r="N21" s="389"/>
      <c r="O21" s="389"/>
      <c r="P21" s="389"/>
      <c r="Q21" s="389"/>
      <c r="R21" s="389"/>
      <c r="S21" s="389"/>
      <c r="T21" s="389"/>
      <c r="U21" s="389"/>
      <c r="V21" s="389"/>
      <c r="W21" s="389"/>
      <c r="X21" s="389"/>
      <c r="Y21" s="389"/>
      <c r="Z21" s="389"/>
      <c r="AA21" s="389"/>
      <c r="AB21" s="401"/>
      <c r="AC21" s="207"/>
      <c r="AD21" s="207"/>
      <c r="AE21" s="207"/>
      <c r="AF21" s="207"/>
      <c r="AG21" s="36" t="s">
        <v>688</v>
      </c>
      <c r="AH21" s="36">
        <v>12</v>
      </c>
    </row>
    <row r="22" spans="3:34" ht="29.25" customHeight="1" x14ac:dyDescent="0.25">
      <c r="C22" s="391" t="s">
        <v>689</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81"/>
      <c r="AB22" s="219"/>
      <c r="AC22" s="207"/>
      <c r="AD22" s="207"/>
      <c r="AE22" s="207"/>
      <c r="AF22" s="207"/>
      <c r="AG22" s="36" t="s">
        <v>649</v>
      </c>
      <c r="AH22" s="36">
        <v>12</v>
      </c>
    </row>
    <row r="23" spans="3:34"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36" t="s">
        <v>690</v>
      </c>
      <c r="AH23" s="36">
        <v>25</v>
      </c>
    </row>
    <row r="24" spans="3:34"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36" t="s">
        <v>691</v>
      </c>
      <c r="AH24" s="36">
        <v>12</v>
      </c>
    </row>
    <row r="25" spans="3:34" ht="15" customHeight="1" x14ac:dyDescent="0.25">
      <c r="C25" s="889" t="s">
        <v>692</v>
      </c>
      <c r="D25" s="407"/>
      <c r="E25" s="407"/>
      <c r="F25" s="407"/>
      <c r="G25" s="407"/>
      <c r="H25" s="407"/>
      <c r="I25" s="407"/>
      <c r="J25" s="407"/>
      <c r="K25" s="407"/>
      <c r="L25" s="407"/>
      <c r="M25" s="407"/>
      <c r="N25" s="407"/>
      <c r="O25" s="407"/>
      <c r="P25" s="408"/>
      <c r="Q25" s="207"/>
      <c r="R25" s="392"/>
      <c r="S25" s="393"/>
      <c r="T25" s="393"/>
      <c r="U25" s="393"/>
      <c r="V25" s="393"/>
      <c r="W25" s="393"/>
      <c r="X25" s="393"/>
      <c r="Y25" s="393"/>
      <c r="Z25" s="393"/>
      <c r="AA25" s="381"/>
      <c r="AB25" s="215"/>
      <c r="AC25" s="207"/>
      <c r="AD25" s="207"/>
      <c r="AE25" s="207"/>
      <c r="AF25" s="207"/>
      <c r="AG25" s="36" t="s">
        <v>649</v>
      </c>
      <c r="AH25" s="36">
        <v>12</v>
      </c>
    </row>
    <row r="26" spans="3:34" ht="15" customHeight="1" x14ac:dyDescent="0.25">
      <c r="C26" s="409"/>
      <c r="D26" s="363"/>
      <c r="E26" s="363"/>
      <c r="F26" s="363"/>
      <c r="G26" s="363"/>
      <c r="H26" s="363"/>
      <c r="I26" s="363"/>
      <c r="J26" s="363"/>
      <c r="K26" s="363"/>
      <c r="L26" s="363"/>
      <c r="M26" s="363"/>
      <c r="N26" s="363"/>
      <c r="O26" s="363"/>
      <c r="P26" s="401"/>
      <c r="Q26" s="207"/>
      <c r="R26" s="207"/>
      <c r="S26" s="207"/>
      <c r="T26" s="207"/>
      <c r="U26" s="207"/>
      <c r="V26" s="207"/>
      <c r="W26" s="207"/>
      <c r="X26" s="207"/>
      <c r="Y26" s="207"/>
      <c r="Z26" s="207"/>
      <c r="AA26" s="207"/>
      <c r="AB26" s="215"/>
      <c r="AC26" s="207"/>
      <c r="AD26" s="207"/>
      <c r="AE26" s="207"/>
      <c r="AF26" s="207"/>
      <c r="AG26" s="207"/>
      <c r="AH26" s="207"/>
    </row>
    <row r="27" spans="3:34" ht="15" customHeight="1" x14ac:dyDescent="0.25">
      <c r="C27" s="409"/>
      <c r="D27" s="363"/>
      <c r="E27" s="363"/>
      <c r="F27" s="363"/>
      <c r="G27" s="363"/>
      <c r="H27" s="363"/>
      <c r="I27" s="363"/>
      <c r="J27" s="363"/>
      <c r="K27" s="363"/>
      <c r="L27" s="363"/>
      <c r="M27" s="363"/>
      <c r="N27" s="363"/>
      <c r="O27" s="363"/>
      <c r="P27" s="401"/>
      <c r="Q27" s="217"/>
      <c r="R27" s="220" t="s">
        <v>130</v>
      </c>
      <c r="S27" s="220"/>
      <c r="T27" s="220"/>
      <c r="U27" s="220"/>
      <c r="V27" s="220"/>
      <c r="W27" s="217"/>
      <c r="X27" s="217"/>
      <c r="Y27" s="217"/>
      <c r="Z27" s="207"/>
      <c r="AA27" s="217"/>
      <c r="AB27" s="215"/>
      <c r="AC27" s="207"/>
      <c r="AD27" s="207"/>
      <c r="AE27" s="207"/>
      <c r="AF27" s="207"/>
      <c r="AG27" s="207"/>
      <c r="AH27" s="207"/>
    </row>
    <row r="28" spans="3:34" ht="15" customHeight="1" x14ac:dyDescent="0.25">
      <c r="C28" s="409"/>
      <c r="D28" s="363"/>
      <c r="E28" s="363"/>
      <c r="F28" s="363"/>
      <c r="G28" s="363"/>
      <c r="H28" s="363"/>
      <c r="I28" s="363"/>
      <c r="J28" s="363"/>
      <c r="K28" s="363"/>
      <c r="L28" s="363"/>
      <c r="M28" s="363"/>
      <c r="N28" s="363"/>
      <c r="O28" s="363"/>
      <c r="P28" s="401"/>
      <c r="Q28" s="207"/>
      <c r="R28" s="36"/>
      <c r="S28" s="207" t="s">
        <v>15</v>
      </c>
      <c r="T28" s="207"/>
      <c r="U28" s="36"/>
      <c r="V28" s="207" t="s">
        <v>27</v>
      </c>
      <c r="W28" s="207"/>
      <c r="X28" s="36"/>
      <c r="Y28" s="222" t="s">
        <v>46</v>
      </c>
      <c r="Z28" s="207"/>
      <c r="AA28" s="207"/>
      <c r="AB28" s="215"/>
      <c r="AC28" s="207"/>
      <c r="AD28" s="207"/>
      <c r="AE28" s="207"/>
      <c r="AF28" s="207"/>
      <c r="AG28" s="239">
        <f>+(((AH14/AH15)*AH16)+((AH17/AH18)*AH19)+((AH20/AH21)*AH22)+((AH23/AH24)*AH25))*4/100</f>
        <v>4</v>
      </c>
      <c r="AH28" s="207"/>
    </row>
    <row r="29" spans="3:34" ht="15" customHeight="1" x14ac:dyDescent="0.25">
      <c r="C29" s="409"/>
      <c r="D29" s="363"/>
      <c r="E29" s="363"/>
      <c r="F29" s="363"/>
      <c r="G29" s="363"/>
      <c r="H29" s="363"/>
      <c r="I29" s="363"/>
      <c r="J29" s="363"/>
      <c r="K29" s="363"/>
      <c r="L29" s="363"/>
      <c r="M29" s="363"/>
      <c r="N29" s="363"/>
      <c r="O29" s="363"/>
      <c r="P29" s="401"/>
      <c r="Q29" s="207"/>
      <c r="R29" s="207"/>
      <c r="S29" s="207"/>
      <c r="T29" s="207"/>
      <c r="U29" s="207"/>
      <c r="V29" s="207"/>
      <c r="W29" s="207"/>
      <c r="X29" s="207"/>
      <c r="Y29" s="207"/>
      <c r="Z29" s="207"/>
      <c r="AA29" s="207"/>
      <c r="AB29" s="215"/>
      <c r="AC29" s="207"/>
      <c r="AD29" s="207"/>
      <c r="AE29" s="207"/>
      <c r="AF29" s="207"/>
      <c r="AG29" s="207"/>
      <c r="AH29" s="207"/>
    </row>
    <row r="30" spans="3:34" ht="15" customHeight="1" x14ac:dyDescent="0.25">
      <c r="C30" s="410"/>
      <c r="D30" s="411"/>
      <c r="E30" s="411"/>
      <c r="F30" s="411"/>
      <c r="G30" s="411"/>
      <c r="H30" s="411"/>
      <c r="I30" s="411"/>
      <c r="J30" s="411"/>
      <c r="K30" s="411"/>
      <c r="L30" s="411"/>
      <c r="M30" s="411"/>
      <c r="N30" s="411"/>
      <c r="O30" s="411"/>
      <c r="P30" s="412"/>
      <c r="Q30" s="207"/>
      <c r="R30" s="220" t="s">
        <v>131</v>
      </c>
      <c r="S30" s="207"/>
      <c r="T30" s="207"/>
      <c r="U30" s="207"/>
      <c r="V30" s="207"/>
      <c r="W30" s="399" t="s">
        <v>23</v>
      </c>
      <c r="X30" s="393"/>
      <c r="Y30" s="393"/>
      <c r="Z30" s="393"/>
      <c r="AA30" s="381"/>
      <c r="AB30" s="215"/>
      <c r="AC30" s="207"/>
      <c r="AD30" s="207"/>
      <c r="AE30" s="207"/>
      <c r="AF30" s="207"/>
      <c r="AG30" s="207"/>
      <c r="AH30" s="207"/>
    </row>
    <row r="31" spans="3:34"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c r="AH31" s="207"/>
    </row>
    <row r="32" spans="3:34"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c r="AH32" s="207"/>
    </row>
    <row r="33" spans="3:27" ht="39.75" customHeight="1" x14ac:dyDescent="0.25">
      <c r="C33" s="886" t="s">
        <v>693</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81"/>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9"/>
      <c r="D36" s="393"/>
      <c r="E36" s="393"/>
      <c r="F36" s="393"/>
      <c r="G36" s="393"/>
      <c r="H36" s="393"/>
      <c r="I36" s="393"/>
      <c r="J36" s="393"/>
      <c r="K36" s="381"/>
      <c r="L36" s="217"/>
      <c r="M36" s="399"/>
      <c r="N36" s="393"/>
      <c r="O36" s="393"/>
      <c r="P36" s="393"/>
      <c r="Q36" s="393"/>
      <c r="R36" s="393"/>
      <c r="S36" s="393"/>
      <c r="T36" s="393"/>
      <c r="U36" s="393"/>
      <c r="V36" s="393"/>
      <c r="W36" s="393"/>
      <c r="X36" s="393"/>
      <c r="Y36" s="393"/>
      <c r="Z36" s="393"/>
      <c r="AA36" s="381"/>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8" t="s">
        <v>611</v>
      </c>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81"/>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7" t="s">
        <v>139</v>
      </c>
      <c r="D41" s="389"/>
      <c r="E41" s="220"/>
      <c r="F41" s="391" t="s">
        <v>34</v>
      </c>
      <c r="G41" s="381"/>
      <c r="H41" s="220"/>
      <c r="I41" s="207"/>
      <c r="J41" s="227" t="s">
        <v>140</v>
      </c>
      <c r="K41" s="391">
        <v>2</v>
      </c>
      <c r="L41" s="393"/>
      <c r="M41" s="393"/>
      <c r="N41" s="381"/>
      <c r="O41" s="220"/>
      <c r="P41" s="220"/>
      <c r="Q41" s="211" t="s">
        <v>141</v>
      </c>
      <c r="R41" s="207"/>
      <c r="S41" s="220"/>
      <c r="T41" s="220"/>
      <c r="U41" s="220"/>
      <c r="V41" s="220"/>
      <c r="W41" s="391" t="s">
        <v>20</v>
      </c>
      <c r="X41" s="393"/>
      <c r="Y41" s="393"/>
      <c r="Z41" s="393"/>
      <c r="AA41" s="381"/>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8" t="s">
        <v>643</v>
      </c>
      <c r="G43" s="393"/>
      <c r="H43" s="393"/>
      <c r="I43" s="393"/>
      <c r="J43" s="393"/>
      <c r="K43" s="393"/>
      <c r="L43" s="393"/>
      <c r="M43" s="381"/>
      <c r="N43" s="207"/>
      <c r="O43" s="227" t="s">
        <v>144</v>
      </c>
      <c r="P43" s="399">
        <v>0</v>
      </c>
      <c r="Q43" s="393"/>
      <c r="R43" s="393"/>
      <c r="S43" s="393"/>
      <c r="T43" s="393"/>
      <c r="U43" s="393"/>
      <c r="V43" s="393"/>
      <c r="W43" s="393"/>
      <c r="X43" s="393"/>
      <c r="Y43" s="393"/>
      <c r="Z43" s="393"/>
      <c r="AA43" s="381"/>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2" t="s">
        <v>146</v>
      </c>
      <c r="G45" s="381"/>
      <c r="H45" s="207"/>
      <c r="I45" s="207"/>
      <c r="J45" s="220" t="s">
        <v>147</v>
      </c>
      <c r="K45" s="207"/>
      <c r="L45" s="392" t="s">
        <v>148</v>
      </c>
      <c r="M45" s="393"/>
      <c r="N45" s="381"/>
      <c r="O45" s="220"/>
      <c r="P45" s="220"/>
      <c r="Q45" s="207"/>
      <c r="R45" s="220" t="s">
        <v>149</v>
      </c>
      <c r="S45" s="220"/>
      <c r="T45" s="220"/>
      <c r="U45" s="220"/>
      <c r="V45" s="220"/>
      <c r="W45" s="400"/>
      <c r="X45" s="393"/>
      <c r="Y45" s="393"/>
      <c r="Z45" s="393"/>
      <c r="AA45" s="381"/>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4">
        <v>2024</v>
      </c>
      <c r="E47" s="395"/>
      <c r="F47" s="396"/>
      <c r="G47" s="34"/>
      <c r="H47" s="211"/>
      <c r="I47" s="211"/>
      <c r="J47" s="211"/>
      <c r="K47" s="211"/>
      <c r="L47" s="211"/>
      <c r="M47" s="211"/>
      <c r="N47" s="211"/>
      <c r="O47" s="211"/>
      <c r="P47" s="211"/>
      <c r="Q47" s="388"/>
      <c r="R47" s="389"/>
      <c r="S47" s="389"/>
      <c r="T47" s="389"/>
      <c r="U47" s="389"/>
      <c r="V47" s="211"/>
      <c r="W47" s="211"/>
      <c r="X47" s="390"/>
      <c r="Y47" s="389"/>
      <c r="Z47" s="389"/>
      <c r="AA47" s="389"/>
    </row>
    <row r="49" spans="3:27" ht="15.75" customHeight="1" x14ac:dyDescent="0.25">
      <c r="C49" s="220" t="s">
        <v>140</v>
      </c>
      <c r="D49" s="399">
        <v>1.2</v>
      </c>
      <c r="E49" s="393"/>
      <c r="F49" s="381"/>
      <c r="G49" s="207"/>
      <c r="H49" s="211"/>
      <c r="I49" s="211"/>
      <c r="J49" s="211"/>
      <c r="K49" s="211"/>
      <c r="L49" s="211"/>
      <c r="M49" s="211"/>
      <c r="N49" s="211"/>
      <c r="O49" s="211"/>
      <c r="P49" s="211"/>
      <c r="Q49" s="388"/>
      <c r="R49" s="389"/>
      <c r="S49" s="389"/>
      <c r="T49" s="389"/>
      <c r="U49" s="389"/>
      <c r="V49" s="211"/>
      <c r="W49" s="211"/>
      <c r="X49" s="390"/>
      <c r="Y49" s="389"/>
      <c r="Z49" s="389"/>
      <c r="AA49" s="389"/>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1" t="s">
        <v>151</v>
      </c>
      <c r="E51" s="393"/>
      <c r="F51" s="393"/>
      <c r="G51" s="393"/>
      <c r="H51" s="393"/>
      <c r="I51" s="393"/>
      <c r="J51" s="393"/>
      <c r="K51" s="393"/>
      <c r="L51" s="393"/>
      <c r="M51" s="393"/>
      <c r="N51" s="393"/>
      <c r="O51" s="393"/>
      <c r="P51" s="393"/>
      <c r="Q51" s="393"/>
      <c r="R51" s="393"/>
      <c r="S51" s="393"/>
      <c r="T51" s="393"/>
      <c r="U51" s="393"/>
      <c r="V51" s="393"/>
      <c r="W51" s="393"/>
      <c r="X51" s="393"/>
      <c r="Y51" s="381"/>
      <c r="Z51" s="221"/>
      <c r="AA51" s="221"/>
    </row>
    <row r="52" spans="3:27" ht="15.75" customHeight="1" x14ac:dyDescent="0.25">
      <c r="C52" s="207"/>
      <c r="D52" s="430" t="s">
        <v>152</v>
      </c>
      <c r="E52" s="393"/>
      <c r="F52" s="393"/>
      <c r="G52" s="393"/>
      <c r="H52" s="381"/>
      <c r="I52" s="426" t="s">
        <v>153</v>
      </c>
      <c r="J52" s="393"/>
      <c r="K52" s="393"/>
      <c r="L52" s="393"/>
      <c r="M52" s="393"/>
      <c r="N52" s="393"/>
      <c r="O52" s="393"/>
      <c r="P52" s="381"/>
      <c r="Q52" s="427" t="s">
        <v>154</v>
      </c>
      <c r="R52" s="393"/>
      <c r="S52" s="393"/>
      <c r="T52" s="393"/>
      <c r="U52" s="393"/>
      <c r="V52" s="393"/>
      <c r="W52" s="393"/>
      <c r="X52" s="393"/>
      <c r="Y52" s="381"/>
      <c r="Z52" s="221"/>
      <c r="AA52" s="221"/>
    </row>
    <row r="53" spans="3:27" ht="15.75" customHeight="1" x14ac:dyDescent="0.25">
      <c r="C53" s="38"/>
      <c r="D53" s="431" t="s">
        <v>155</v>
      </c>
      <c r="E53" s="393"/>
      <c r="F53" s="393"/>
      <c r="G53" s="393"/>
      <c r="H53" s="381"/>
      <c r="I53" s="428" t="s">
        <v>156</v>
      </c>
      <c r="J53" s="393"/>
      <c r="K53" s="393"/>
      <c r="L53" s="393"/>
      <c r="M53" s="393"/>
      <c r="N53" s="393"/>
      <c r="O53" s="393"/>
      <c r="P53" s="381"/>
      <c r="Q53" s="429" t="s">
        <v>157</v>
      </c>
      <c r="R53" s="393"/>
      <c r="S53" s="393"/>
      <c r="T53" s="393"/>
      <c r="U53" s="393"/>
      <c r="V53" s="393"/>
      <c r="W53" s="393"/>
      <c r="X53" s="393"/>
      <c r="Y53" s="381"/>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9" t="s">
        <v>158</v>
      </c>
      <c r="D55" s="393"/>
      <c r="E55" s="393"/>
      <c r="F55" s="381"/>
      <c r="G55" s="424" t="s">
        <v>159</v>
      </c>
      <c r="H55" s="425" t="s">
        <v>160</v>
      </c>
      <c r="I55" s="407"/>
      <c r="J55" s="407"/>
      <c r="K55" s="407"/>
      <c r="L55" s="407"/>
      <c r="M55" s="407"/>
      <c r="N55" s="407"/>
      <c r="O55" s="407"/>
      <c r="P55" s="407"/>
      <c r="Q55" s="407"/>
      <c r="R55" s="407"/>
      <c r="S55" s="407"/>
      <c r="T55" s="407"/>
      <c r="U55" s="407"/>
      <c r="V55" s="407"/>
      <c r="W55" s="407"/>
      <c r="X55" s="407"/>
      <c r="Y55" s="407"/>
      <c r="Z55" s="407"/>
      <c r="AA55" s="408"/>
    </row>
    <row r="56" spans="3:27" ht="15.75" customHeight="1" x14ac:dyDescent="0.25">
      <c r="C56" s="40" t="s">
        <v>161</v>
      </c>
      <c r="D56" s="41" t="s">
        <v>644</v>
      </c>
      <c r="E56" s="419" t="s">
        <v>162</v>
      </c>
      <c r="F56" s="381"/>
      <c r="G56" s="365"/>
      <c r="H56" s="410"/>
      <c r="I56" s="411"/>
      <c r="J56" s="411"/>
      <c r="K56" s="411"/>
      <c r="L56" s="411"/>
      <c r="M56" s="411"/>
      <c r="N56" s="411"/>
      <c r="O56" s="411"/>
      <c r="P56" s="411"/>
      <c r="Q56" s="411"/>
      <c r="R56" s="411"/>
      <c r="S56" s="411"/>
      <c r="T56" s="411"/>
      <c r="U56" s="411"/>
      <c r="V56" s="411"/>
      <c r="W56" s="411"/>
      <c r="X56" s="411"/>
      <c r="Y56" s="411"/>
      <c r="Z56" s="411"/>
      <c r="AA56" s="412"/>
    </row>
    <row r="57" spans="3:27" ht="15.75" customHeight="1" x14ac:dyDescent="0.25">
      <c r="C57" s="42">
        <v>2024</v>
      </c>
      <c r="D57" s="43">
        <v>45474</v>
      </c>
      <c r="E57" s="418">
        <v>45656</v>
      </c>
      <c r="F57" s="381"/>
      <c r="G57" s="44">
        <v>0.5</v>
      </c>
      <c r="H57" s="423"/>
      <c r="I57" s="393"/>
      <c r="J57" s="393"/>
      <c r="K57" s="393"/>
      <c r="L57" s="393"/>
      <c r="M57" s="393"/>
      <c r="N57" s="393"/>
      <c r="O57" s="393"/>
      <c r="P57" s="393"/>
      <c r="Q57" s="393"/>
      <c r="R57" s="393"/>
      <c r="S57" s="393"/>
      <c r="T57" s="393"/>
      <c r="U57" s="393"/>
      <c r="V57" s="393"/>
      <c r="W57" s="393"/>
      <c r="X57" s="393"/>
      <c r="Y57" s="393"/>
      <c r="Z57" s="393"/>
      <c r="AA57" s="381"/>
    </row>
    <row r="58" spans="3:27" ht="15.75" customHeight="1" x14ac:dyDescent="0.25">
      <c r="C58" s="42">
        <v>2025</v>
      </c>
      <c r="D58" s="43">
        <v>45658</v>
      </c>
      <c r="E58" s="418">
        <v>46021</v>
      </c>
      <c r="F58" s="381"/>
      <c r="G58" s="44">
        <v>0.8</v>
      </c>
      <c r="H58" s="423"/>
      <c r="I58" s="393"/>
      <c r="J58" s="393"/>
      <c r="K58" s="393"/>
      <c r="L58" s="393"/>
      <c r="M58" s="393"/>
      <c r="N58" s="393"/>
      <c r="O58" s="393"/>
      <c r="P58" s="393"/>
      <c r="Q58" s="393"/>
      <c r="R58" s="393"/>
      <c r="S58" s="393"/>
      <c r="T58" s="393"/>
      <c r="U58" s="393"/>
      <c r="V58" s="393"/>
      <c r="W58" s="393"/>
      <c r="X58" s="393"/>
      <c r="Y58" s="393"/>
      <c r="Z58" s="393"/>
      <c r="AA58" s="381"/>
    </row>
    <row r="59" spans="3:27" ht="15.75" customHeight="1" x14ac:dyDescent="0.25">
      <c r="C59" s="42">
        <v>2026</v>
      </c>
      <c r="D59" s="43">
        <v>46023</v>
      </c>
      <c r="E59" s="418">
        <v>46386</v>
      </c>
      <c r="F59" s="381"/>
      <c r="G59" s="44">
        <v>0.4</v>
      </c>
      <c r="H59" s="423"/>
      <c r="I59" s="393"/>
      <c r="J59" s="393"/>
      <c r="K59" s="393"/>
      <c r="L59" s="393"/>
      <c r="M59" s="393"/>
      <c r="N59" s="393"/>
      <c r="O59" s="393"/>
      <c r="P59" s="393"/>
      <c r="Q59" s="393"/>
      <c r="R59" s="393"/>
      <c r="S59" s="393"/>
      <c r="T59" s="393"/>
      <c r="U59" s="393"/>
      <c r="V59" s="393"/>
      <c r="W59" s="393"/>
      <c r="X59" s="393"/>
      <c r="Y59" s="393"/>
      <c r="Z59" s="393"/>
      <c r="AA59" s="381"/>
    </row>
    <row r="60" spans="3:27" ht="15.75" customHeight="1" x14ac:dyDescent="0.25">
      <c r="C60" s="42">
        <v>2027</v>
      </c>
      <c r="D60" s="43">
        <v>46388</v>
      </c>
      <c r="E60" s="418">
        <v>46751</v>
      </c>
      <c r="F60" s="381"/>
      <c r="G60" s="44">
        <v>0.3</v>
      </c>
      <c r="H60" s="423"/>
      <c r="I60" s="393"/>
      <c r="J60" s="393"/>
      <c r="K60" s="393"/>
      <c r="L60" s="393"/>
      <c r="M60" s="393"/>
      <c r="N60" s="393"/>
      <c r="O60" s="393"/>
      <c r="P60" s="393"/>
      <c r="Q60" s="393"/>
      <c r="R60" s="393"/>
      <c r="S60" s="393"/>
      <c r="T60" s="393"/>
      <c r="U60" s="393"/>
      <c r="V60" s="393"/>
      <c r="W60" s="393"/>
      <c r="X60" s="393"/>
      <c r="Y60" s="393"/>
      <c r="Z60" s="393"/>
      <c r="AA60" s="381"/>
    </row>
    <row r="61" spans="3:27" ht="15.75" customHeight="1" x14ac:dyDescent="0.25">
      <c r="C61" s="42"/>
      <c r="D61" s="42"/>
      <c r="E61" s="419"/>
      <c r="F61" s="381"/>
      <c r="G61" s="41"/>
      <c r="H61" s="419"/>
      <c r="I61" s="393"/>
      <c r="J61" s="393"/>
      <c r="K61" s="393"/>
      <c r="L61" s="393"/>
      <c r="M61" s="393"/>
      <c r="N61" s="393"/>
      <c r="O61" s="393"/>
      <c r="P61" s="393"/>
      <c r="Q61" s="393"/>
      <c r="R61" s="393"/>
      <c r="S61" s="393"/>
      <c r="T61" s="393"/>
      <c r="U61" s="393"/>
      <c r="V61" s="393"/>
      <c r="W61" s="393"/>
      <c r="X61" s="393"/>
      <c r="Y61" s="393"/>
      <c r="Z61" s="393"/>
      <c r="AA61" s="381"/>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7" t="s">
        <v>163</v>
      </c>
      <c r="D63" s="389"/>
      <c r="E63" s="220"/>
      <c r="F63" s="211" t="s">
        <v>164</v>
      </c>
      <c r="G63" s="45"/>
      <c r="H63" s="222"/>
      <c r="I63" s="211" t="s">
        <v>165</v>
      </c>
      <c r="J63" s="207"/>
      <c r="K63" s="392"/>
      <c r="L63" s="381"/>
      <c r="M63" s="220"/>
      <c r="N63" s="207"/>
      <c r="O63" s="207"/>
      <c r="P63" s="207"/>
      <c r="Q63" s="207"/>
      <c r="R63" s="207"/>
      <c r="S63" s="207"/>
      <c r="T63" s="207"/>
      <c r="U63" s="207"/>
      <c r="V63" s="207"/>
      <c r="W63" s="207"/>
      <c r="X63" s="207"/>
      <c r="Y63" s="207"/>
      <c r="Z63" s="207"/>
      <c r="AA63" s="207"/>
    </row>
    <row r="65" spans="2:28" ht="15.75" customHeight="1" x14ac:dyDescent="0.25">
      <c r="B65" s="417" t="s">
        <v>166</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81"/>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9" t="s">
        <v>161</v>
      </c>
      <c r="C67" s="381"/>
      <c r="D67" s="41"/>
      <c r="E67" s="419" t="s">
        <v>167</v>
      </c>
      <c r="F67" s="381"/>
      <c r="G67" s="41"/>
      <c r="H67" s="391" t="s">
        <v>168</v>
      </c>
      <c r="I67" s="381"/>
      <c r="J67" s="419"/>
      <c r="K67" s="381"/>
      <c r="L67" s="422"/>
      <c r="M67" s="389"/>
      <c r="N67" s="41" t="s">
        <v>169</v>
      </c>
      <c r="O67" s="419"/>
      <c r="P67" s="393"/>
      <c r="Q67" s="381"/>
      <c r="R67" s="419" t="s">
        <v>170</v>
      </c>
      <c r="S67" s="393"/>
      <c r="T67" s="381"/>
      <c r="U67" s="419"/>
      <c r="V67" s="393"/>
      <c r="W67" s="381"/>
      <c r="X67" s="419" t="s">
        <v>171</v>
      </c>
      <c r="Y67" s="381"/>
      <c r="Z67" s="419"/>
      <c r="AA67" s="393"/>
      <c r="AB67" s="381"/>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7" t="s">
        <v>172</v>
      </c>
      <c r="C69" s="381"/>
      <c r="D69" s="420"/>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2"/>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7" t="s">
        <v>173</v>
      </c>
      <c r="C71" s="381"/>
      <c r="D71" s="42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2"/>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7" t="s">
        <v>174</v>
      </c>
      <c r="C73" s="381"/>
      <c r="D73" s="42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2"/>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7" t="s">
        <v>175</v>
      </c>
      <c r="C75" s="381"/>
      <c r="D75" s="42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2"/>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7" t="s">
        <v>176</v>
      </c>
      <c r="C77" s="381"/>
      <c r="D77" s="42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2"/>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7" t="s">
        <v>177</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81"/>
    </row>
    <row r="80" spans="2:28" ht="15.75" customHeight="1" x14ac:dyDescent="0.25">
      <c r="B80" s="391" t="s">
        <v>122</v>
      </c>
      <c r="C80" s="381"/>
      <c r="D80" s="50" t="s">
        <v>178</v>
      </c>
      <c r="E80" s="391" t="s">
        <v>179</v>
      </c>
      <c r="F80" s="381"/>
      <c r="G80" s="391" t="s">
        <v>177</v>
      </c>
      <c r="H80" s="393"/>
      <c r="I80" s="393"/>
      <c r="J80" s="393"/>
      <c r="K80" s="393"/>
      <c r="L80" s="393"/>
      <c r="M80" s="393"/>
      <c r="N80" s="393"/>
      <c r="O80" s="381"/>
      <c r="P80" s="391" t="s">
        <v>180</v>
      </c>
      <c r="Q80" s="393"/>
      <c r="R80" s="393"/>
      <c r="S80" s="393"/>
      <c r="T80" s="393"/>
      <c r="U80" s="393"/>
      <c r="V80" s="393"/>
      <c r="W80" s="393"/>
      <c r="X80" s="393"/>
      <c r="Y80" s="393"/>
      <c r="Z80" s="393"/>
      <c r="AA80" s="393"/>
      <c r="AB80" s="381"/>
    </row>
    <row r="81" spans="2:28" ht="15.75" customHeight="1" x14ac:dyDescent="0.25">
      <c r="B81" s="391"/>
      <c r="C81" s="381"/>
      <c r="D81" s="36"/>
      <c r="E81" s="391"/>
      <c r="F81" s="381"/>
      <c r="G81" s="416"/>
      <c r="H81" s="393"/>
      <c r="I81" s="393"/>
      <c r="J81" s="393"/>
      <c r="K81" s="393"/>
      <c r="L81" s="393"/>
      <c r="M81" s="393"/>
      <c r="N81" s="393"/>
      <c r="O81" s="381"/>
      <c r="P81" s="416"/>
      <c r="Q81" s="393"/>
      <c r="R81" s="393"/>
      <c r="S81" s="393"/>
      <c r="T81" s="393"/>
      <c r="U81" s="393"/>
      <c r="V81" s="393"/>
      <c r="W81" s="393"/>
      <c r="X81" s="393"/>
      <c r="Y81" s="393"/>
      <c r="Z81" s="393"/>
      <c r="AA81" s="393"/>
      <c r="AB81" s="381"/>
    </row>
    <row r="82" spans="2:28" ht="15.75" customHeight="1" x14ac:dyDescent="0.25">
      <c r="B82" s="391"/>
      <c r="C82" s="381"/>
      <c r="D82" s="36"/>
      <c r="E82" s="391"/>
      <c r="F82" s="381"/>
      <c r="G82" s="416"/>
      <c r="H82" s="393"/>
      <c r="I82" s="393"/>
      <c r="J82" s="393"/>
      <c r="K82" s="393"/>
      <c r="L82" s="393"/>
      <c r="M82" s="393"/>
      <c r="N82" s="393"/>
      <c r="O82" s="381"/>
      <c r="P82" s="416"/>
      <c r="Q82" s="393"/>
      <c r="R82" s="393"/>
      <c r="S82" s="393"/>
      <c r="T82" s="393"/>
      <c r="U82" s="393"/>
      <c r="V82" s="393"/>
      <c r="W82" s="393"/>
      <c r="X82" s="393"/>
      <c r="Y82" s="393"/>
      <c r="Z82" s="393"/>
      <c r="AA82" s="393"/>
      <c r="AB82" s="381"/>
    </row>
    <row r="83" spans="2:28" ht="26.25" customHeight="1" x14ac:dyDescent="0.25">
      <c r="B83" s="415" t="s">
        <v>181</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81"/>
    </row>
  </sheetData>
  <mergeCells count="99">
    <mergeCell ref="F43:M43"/>
    <mergeCell ref="P43:AA43"/>
    <mergeCell ref="F45:G45"/>
    <mergeCell ref="L45:N45"/>
    <mergeCell ref="W45:AA45"/>
    <mergeCell ref="Q47:U47"/>
    <mergeCell ref="X47:AA47"/>
    <mergeCell ref="Q49:U49"/>
    <mergeCell ref="X49:AA49"/>
    <mergeCell ref="D51:Y51"/>
    <mergeCell ref="D47:F47"/>
    <mergeCell ref="D49:F49"/>
    <mergeCell ref="I52:P52"/>
    <mergeCell ref="Q52:Y52"/>
    <mergeCell ref="I53:P53"/>
    <mergeCell ref="Q53:Y53"/>
    <mergeCell ref="H55:AA56"/>
    <mergeCell ref="D52:H52"/>
    <mergeCell ref="D53:H53"/>
    <mergeCell ref="C55:F55"/>
    <mergeCell ref="G55:G56"/>
    <mergeCell ref="E56:F56"/>
    <mergeCell ref="H57:AA57"/>
    <mergeCell ref="H58:AA58"/>
    <mergeCell ref="H59:AA59"/>
    <mergeCell ref="H60:AA60"/>
    <mergeCell ref="H61:AA61"/>
    <mergeCell ref="D75:AB75"/>
    <mergeCell ref="D77:AB77"/>
    <mergeCell ref="B79:AB79"/>
    <mergeCell ref="B69:C69"/>
    <mergeCell ref="B71:C71"/>
    <mergeCell ref="B73:C73"/>
    <mergeCell ref="B75:C75"/>
    <mergeCell ref="B77:C77"/>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E57:F57"/>
    <mergeCell ref="E58:F58"/>
    <mergeCell ref="E59:F59"/>
    <mergeCell ref="E60:F60"/>
    <mergeCell ref="E61:F61"/>
    <mergeCell ref="G82:O82"/>
    <mergeCell ref="P82:AB82"/>
    <mergeCell ref="B83:AB83"/>
    <mergeCell ref="E80:F80"/>
    <mergeCell ref="G80:O80"/>
    <mergeCell ref="P80:AB80"/>
    <mergeCell ref="E81:F81"/>
    <mergeCell ref="G81:O81"/>
    <mergeCell ref="P81:AB81"/>
    <mergeCell ref="E82:F82"/>
    <mergeCell ref="B80:C80"/>
    <mergeCell ref="B81:C81"/>
    <mergeCell ref="B82:C82"/>
    <mergeCell ref="AG10:AH10"/>
    <mergeCell ref="AA11:AB11"/>
    <mergeCell ref="B2:D6"/>
    <mergeCell ref="F2:AB6"/>
    <mergeCell ref="C7:D7"/>
    <mergeCell ref="C9:F9"/>
    <mergeCell ref="C10:D10"/>
    <mergeCell ref="E10:AA10"/>
    <mergeCell ref="C11:F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s>
  <pageMargins left="0.7" right="0.7" top="0.75" bottom="0.75" header="0" footer="0"/>
  <pageSetup orientation="landscape"/>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50" t="s">
        <v>694</v>
      </c>
    </row>
    <row r="3" spans="1:15" x14ac:dyDescent="0.25">
      <c r="A3" s="150" t="s">
        <v>695</v>
      </c>
      <c r="C3" s="150" t="s">
        <v>696</v>
      </c>
      <c r="E3" s="150" t="s">
        <v>697</v>
      </c>
      <c r="G3" s="150" t="s">
        <v>698</v>
      </c>
      <c r="I3" s="150" t="s">
        <v>699</v>
      </c>
      <c r="K3" s="150" t="s">
        <v>700</v>
      </c>
      <c r="M3" s="150" t="s">
        <v>701</v>
      </c>
      <c r="O3" s="150" t="s">
        <v>702</v>
      </c>
    </row>
    <row r="5" spans="1:15" x14ac:dyDescent="0.25">
      <c r="A5" s="150" t="s">
        <v>21</v>
      </c>
      <c r="C5" s="150" t="s">
        <v>703</v>
      </c>
      <c r="D5" s="150">
        <v>1</v>
      </c>
      <c r="E5" s="150" t="s">
        <v>704</v>
      </c>
      <c r="G5" s="150" t="s">
        <v>15</v>
      </c>
      <c r="I5" s="150" t="s">
        <v>705</v>
      </c>
      <c r="K5" s="150" t="s">
        <v>706</v>
      </c>
      <c r="M5" s="150" t="s">
        <v>126</v>
      </c>
      <c r="O5" s="150" t="s">
        <v>707</v>
      </c>
    </row>
    <row r="6" spans="1:15" x14ac:dyDescent="0.25">
      <c r="A6" s="150" t="s">
        <v>33</v>
      </c>
      <c r="C6" s="150" t="s">
        <v>708</v>
      </c>
      <c r="D6" s="150">
        <v>2</v>
      </c>
      <c r="E6" s="150" t="s">
        <v>709</v>
      </c>
      <c r="G6" s="150" t="s">
        <v>27</v>
      </c>
      <c r="I6" s="150" t="s">
        <v>710</v>
      </c>
      <c r="M6" s="150" t="s">
        <v>617</v>
      </c>
      <c r="O6" s="150" t="s">
        <v>711</v>
      </c>
    </row>
    <row r="7" spans="1:15" x14ac:dyDescent="0.25">
      <c r="A7" s="150" t="s">
        <v>23</v>
      </c>
      <c r="D7" s="150">
        <v>3</v>
      </c>
      <c r="E7" s="150" t="s">
        <v>712</v>
      </c>
      <c r="G7" s="150" t="s">
        <v>46</v>
      </c>
      <c r="I7" s="150" t="s">
        <v>20</v>
      </c>
      <c r="M7" s="150" t="s">
        <v>647</v>
      </c>
      <c r="O7" s="150" t="s">
        <v>713</v>
      </c>
    </row>
    <row r="8" spans="1:15" x14ac:dyDescent="0.25">
      <c r="D8" s="150">
        <v>4</v>
      </c>
      <c r="E8" s="150" t="s">
        <v>714</v>
      </c>
      <c r="G8" s="150" t="s">
        <v>26</v>
      </c>
      <c r="I8" s="150" t="s">
        <v>42</v>
      </c>
      <c r="M8" s="150" t="s">
        <v>674</v>
      </c>
      <c r="O8" s="150" t="s">
        <v>715</v>
      </c>
    </row>
    <row r="9" spans="1:15" x14ac:dyDescent="0.25">
      <c r="D9" s="150">
        <v>5</v>
      </c>
      <c r="E9" s="150" t="s">
        <v>716</v>
      </c>
      <c r="G9" s="150" t="s">
        <v>717</v>
      </c>
      <c r="I9" s="150" t="s">
        <v>57</v>
      </c>
      <c r="O9" s="150" t="s">
        <v>718</v>
      </c>
    </row>
    <row r="10" spans="1:15" x14ac:dyDescent="0.25">
      <c r="D10" s="150">
        <v>6</v>
      </c>
      <c r="E10" s="150" t="s">
        <v>719</v>
      </c>
      <c r="G10" s="150" t="s">
        <v>720</v>
      </c>
      <c r="I10" s="150" t="s">
        <v>62</v>
      </c>
      <c r="O10" s="150" t="s">
        <v>721</v>
      </c>
    </row>
    <row r="11" spans="1:15" x14ac:dyDescent="0.25">
      <c r="D11" s="150">
        <v>7</v>
      </c>
      <c r="E11" s="150" t="s">
        <v>722</v>
      </c>
      <c r="I11" s="150" t="s">
        <v>720</v>
      </c>
    </row>
    <row r="12" spans="1:15" x14ac:dyDescent="0.25">
      <c r="D12" s="150">
        <v>8</v>
      </c>
      <c r="E12" s="150" t="s">
        <v>723</v>
      </c>
    </row>
    <row r="13" spans="1:15" x14ac:dyDescent="0.25">
      <c r="D13" s="150">
        <v>9</v>
      </c>
      <c r="E13" s="150" t="s">
        <v>724</v>
      </c>
    </row>
    <row r="14" spans="1:15" x14ac:dyDescent="0.25">
      <c r="D14" s="150">
        <v>10</v>
      </c>
      <c r="E14" s="150" t="s">
        <v>725</v>
      </c>
    </row>
    <row r="15" spans="1:15" x14ac:dyDescent="0.25">
      <c r="D15" s="150">
        <v>11</v>
      </c>
      <c r="E15" s="150" t="s">
        <v>726</v>
      </c>
    </row>
    <row r="16" spans="1:15" x14ac:dyDescent="0.25">
      <c r="D16" s="150">
        <v>12</v>
      </c>
      <c r="E16" s="150" t="s">
        <v>727</v>
      </c>
    </row>
    <row r="17" spans="4:14" x14ac:dyDescent="0.25">
      <c r="D17" s="150">
        <v>13</v>
      </c>
      <c r="E17" s="150" t="s">
        <v>728</v>
      </c>
    </row>
    <row r="18" spans="4:14" x14ac:dyDescent="0.25">
      <c r="D18" s="150">
        <v>14</v>
      </c>
      <c r="E18" s="150" t="s">
        <v>729</v>
      </c>
    </row>
    <row r="19" spans="4:14" x14ac:dyDescent="0.25">
      <c r="D19" s="150">
        <v>15</v>
      </c>
      <c r="E19" s="150" t="s">
        <v>730</v>
      </c>
    </row>
    <row r="20" spans="4:14" x14ac:dyDescent="0.25">
      <c r="D20" s="150">
        <v>16</v>
      </c>
      <c r="E20" s="150" t="s">
        <v>731</v>
      </c>
    </row>
    <row r="21" spans="4:14" ht="15.75" customHeight="1" x14ac:dyDescent="0.25">
      <c r="D21" s="150">
        <v>17</v>
      </c>
      <c r="E21" s="150" t="s">
        <v>732</v>
      </c>
      <c r="I21" s="150" t="s">
        <v>733</v>
      </c>
      <c r="N21" s="150" t="s">
        <v>734</v>
      </c>
    </row>
    <row r="22" spans="4:14" ht="15.75" customHeight="1" x14ac:dyDescent="0.25">
      <c r="D22" s="150">
        <v>18</v>
      </c>
      <c r="E22" s="150" t="s">
        <v>735</v>
      </c>
    </row>
    <row r="23" spans="4:14" ht="15.75" customHeight="1" x14ac:dyDescent="0.25">
      <c r="D23" s="150">
        <v>19</v>
      </c>
      <c r="E23" s="150" t="s">
        <v>736</v>
      </c>
      <c r="I23" s="150" t="s">
        <v>737</v>
      </c>
      <c r="N23" s="150" t="s">
        <v>738</v>
      </c>
    </row>
    <row r="24" spans="4:14" ht="15.75" customHeight="1" x14ac:dyDescent="0.25">
      <c r="D24" s="150">
        <v>20</v>
      </c>
      <c r="E24" s="150" t="s">
        <v>739</v>
      </c>
      <c r="I24" s="150" t="s">
        <v>740</v>
      </c>
      <c r="N24" s="150" t="s">
        <v>741</v>
      </c>
    </row>
    <row r="25" spans="4:14" ht="15.75" customHeight="1" x14ac:dyDescent="0.25">
      <c r="I25" s="150" t="s">
        <v>742</v>
      </c>
      <c r="N25" s="150" t="s">
        <v>743</v>
      </c>
    </row>
    <row r="26" spans="4:14" ht="15.75" customHeight="1" x14ac:dyDescent="0.25">
      <c r="I26" s="150" t="s">
        <v>744</v>
      </c>
      <c r="N26" s="150" t="s">
        <v>745</v>
      </c>
    </row>
    <row r="27" spans="4:14" ht="15.75" customHeight="1" x14ac:dyDescent="0.25">
      <c r="I27" s="150" t="s">
        <v>746</v>
      </c>
      <c r="N27" s="150" t="s">
        <v>747</v>
      </c>
    </row>
    <row r="28" spans="4:14" ht="15.75" customHeight="1" x14ac:dyDescent="0.25">
      <c r="N28" s="150" t="s">
        <v>748</v>
      </c>
    </row>
    <row r="29" spans="4:14" ht="15.75" customHeight="1" x14ac:dyDescent="0.25">
      <c r="N29" s="150" t="s">
        <v>749</v>
      </c>
    </row>
    <row r="30" spans="4:14" ht="15.75" customHeight="1" x14ac:dyDescent="0.25">
      <c r="I30" s="150" t="s">
        <v>750</v>
      </c>
      <c r="N30" s="150" t="s">
        <v>751</v>
      </c>
    </row>
    <row r="31" spans="4:14" ht="15.75" customHeight="1" x14ac:dyDescent="0.25">
      <c r="N31" s="150" t="s">
        <v>752</v>
      </c>
    </row>
    <row r="32" spans="4:14" ht="15.75" customHeight="1" x14ac:dyDescent="0.25">
      <c r="I32" s="150" t="s">
        <v>753</v>
      </c>
      <c r="N32" s="150" t="s">
        <v>754</v>
      </c>
    </row>
    <row r="33" spans="8:14" ht="15.75" customHeight="1" x14ac:dyDescent="0.25">
      <c r="I33" s="150" t="s">
        <v>755</v>
      </c>
      <c r="N33" s="150" t="s">
        <v>756</v>
      </c>
    </row>
    <row r="34" spans="8:14" ht="15.75" customHeight="1" x14ac:dyDescent="0.25">
      <c r="I34" s="150" t="s">
        <v>757</v>
      </c>
    </row>
    <row r="35" spans="8:14" ht="15.75" customHeight="1" x14ac:dyDescent="0.25">
      <c r="I35" s="150" t="s">
        <v>758</v>
      </c>
    </row>
    <row r="36" spans="8:14" ht="15.75" customHeight="1" x14ac:dyDescent="0.25"/>
    <row r="37" spans="8:14" ht="15.75" customHeight="1" x14ac:dyDescent="0.25"/>
    <row r="38" spans="8:14" ht="15.75" customHeight="1" x14ac:dyDescent="0.25">
      <c r="I38" s="150" t="s">
        <v>759</v>
      </c>
      <c r="L38" s="150" t="s">
        <v>760</v>
      </c>
      <c r="M38" s="150" t="s">
        <v>761</v>
      </c>
      <c r="N38" s="150" t="s">
        <v>762</v>
      </c>
    </row>
    <row r="39" spans="8:14" ht="15.75" customHeight="1" x14ac:dyDescent="0.25"/>
    <row r="40" spans="8:14" ht="15.75" customHeight="1" x14ac:dyDescent="0.25">
      <c r="H40" s="150" t="s">
        <v>763</v>
      </c>
      <c r="I40" s="150" t="s">
        <v>764</v>
      </c>
      <c r="L40" s="51" t="s">
        <v>765</v>
      </c>
      <c r="M40" s="150" t="s">
        <v>766</v>
      </c>
      <c r="N40" s="150" t="s">
        <v>767</v>
      </c>
    </row>
    <row r="41" spans="8:14" ht="15.75" customHeight="1" x14ac:dyDescent="0.25">
      <c r="I41" s="150" t="s">
        <v>768</v>
      </c>
      <c r="L41" s="51" t="s">
        <v>769</v>
      </c>
      <c r="M41" s="150" t="s">
        <v>770</v>
      </c>
      <c r="N41" s="150" t="s">
        <v>771</v>
      </c>
    </row>
    <row r="42" spans="8:14" ht="15.75" customHeight="1" x14ac:dyDescent="0.25">
      <c r="I42" s="150" t="s">
        <v>772</v>
      </c>
      <c r="L42" s="51" t="s">
        <v>773</v>
      </c>
      <c r="N42" s="150" t="s">
        <v>774</v>
      </c>
    </row>
    <row r="43" spans="8:14" ht="15.75" customHeight="1" x14ac:dyDescent="0.25">
      <c r="I43" s="150" t="s">
        <v>775</v>
      </c>
      <c r="L43" s="51" t="s">
        <v>776</v>
      </c>
      <c r="N43" s="150" t="s">
        <v>777</v>
      </c>
    </row>
    <row r="44" spans="8:14" ht="15.75" customHeight="1" x14ac:dyDescent="0.25">
      <c r="I44" s="150" t="s">
        <v>778</v>
      </c>
      <c r="N44" s="150" t="s">
        <v>779</v>
      </c>
    </row>
    <row r="45" spans="8:14" ht="15.75" customHeight="1" x14ac:dyDescent="0.25">
      <c r="I45" s="150" t="s">
        <v>780</v>
      </c>
      <c r="N45" s="150" t="s">
        <v>781</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6"/>
      <c r="C2" s="407"/>
      <c r="D2" s="408"/>
      <c r="E2" s="24"/>
      <c r="F2" s="413" t="s">
        <v>120</v>
      </c>
      <c r="G2" s="407"/>
      <c r="H2" s="407"/>
      <c r="I2" s="407"/>
      <c r="J2" s="407"/>
      <c r="K2" s="407"/>
      <c r="L2" s="407"/>
      <c r="M2" s="407"/>
      <c r="N2" s="407"/>
      <c r="O2" s="407"/>
      <c r="P2" s="407"/>
      <c r="Q2" s="407"/>
      <c r="R2" s="407"/>
      <c r="S2" s="407"/>
      <c r="T2" s="407"/>
      <c r="U2" s="407"/>
      <c r="V2" s="407"/>
      <c r="W2" s="407"/>
      <c r="X2" s="407"/>
      <c r="Y2" s="407"/>
      <c r="Z2" s="407"/>
      <c r="AA2" s="407"/>
      <c r="AB2" s="408"/>
    </row>
    <row r="3" spans="2:28" ht="12.75" customHeight="1" x14ac:dyDescent="0.25">
      <c r="B3" s="409"/>
      <c r="C3" s="363"/>
      <c r="D3" s="401"/>
      <c r="E3" s="25"/>
      <c r="F3" s="389"/>
      <c r="G3" s="363"/>
      <c r="H3" s="363"/>
      <c r="I3" s="363"/>
      <c r="J3" s="363"/>
      <c r="K3" s="363"/>
      <c r="L3" s="363"/>
      <c r="M3" s="363"/>
      <c r="N3" s="363"/>
      <c r="O3" s="363"/>
      <c r="P3" s="363"/>
      <c r="Q3" s="363"/>
      <c r="R3" s="363"/>
      <c r="S3" s="363"/>
      <c r="T3" s="363"/>
      <c r="U3" s="363"/>
      <c r="V3" s="363"/>
      <c r="W3" s="363"/>
      <c r="X3" s="363"/>
      <c r="Y3" s="363"/>
      <c r="Z3" s="363"/>
      <c r="AA3" s="363"/>
      <c r="AB3" s="401"/>
    </row>
    <row r="4" spans="2:28" ht="12.75" customHeight="1" x14ac:dyDescent="0.25">
      <c r="B4" s="409"/>
      <c r="C4" s="363"/>
      <c r="D4" s="401"/>
      <c r="E4" s="25"/>
      <c r="F4" s="389"/>
      <c r="G4" s="363"/>
      <c r="H4" s="363"/>
      <c r="I4" s="363"/>
      <c r="J4" s="363"/>
      <c r="K4" s="363"/>
      <c r="L4" s="363"/>
      <c r="M4" s="363"/>
      <c r="N4" s="363"/>
      <c r="O4" s="363"/>
      <c r="P4" s="363"/>
      <c r="Q4" s="363"/>
      <c r="R4" s="363"/>
      <c r="S4" s="363"/>
      <c r="T4" s="363"/>
      <c r="U4" s="363"/>
      <c r="V4" s="363"/>
      <c r="W4" s="363"/>
      <c r="X4" s="363"/>
      <c r="Y4" s="363"/>
      <c r="Z4" s="363"/>
      <c r="AA4" s="363"/>
      <c r="AB4" s="401"/>
    </row>
    <row r="5" spans="2:28" ht="12.75" customHeight="1" x14ac:dyDescent="0.25">
      <c r="B5" s="409"/>
      <c r="C5" s="363"/>
      <c r="D5" s="401"/>
      <c r="E5" s="25"/>
      <c r="F5" s="389"/>
      <c r="G5" s="363"/>
      <c r="H5" s="363"/>
      <c r="I5" s="363"/>
      <c r="J5" s="363"/>
      <c r="K5" s="363"/>
      <c r="L5" s="363"/>
      <c r="M5" s="363"/>
      <c r="N5" s="363"/>
      <c r="O5" s="363"/>
      <c r="P5" s="363"/>
      <c r="Q5" s="363"/>
      <c r="R5" s="363"/>
      <c r="S5" s="363"/>
      <c r="T5" s="363"/>
      <c r="U5" s="363"/>
      <c r="V5" s="363"/>
      <c r="W5" s="363"/>
      <c r="X5" s="363"/>
      <c r="Y5" s="363"/>
      <c r="Z5" s="363"/>
      <c r="AA5" s="363"/>
      <c r="AB5" s="401"/>
    </row>
    <row r="6" spans="2:28" ht="37.5" customHeight="1" x14ac:dyDescent="0.25">
      <c r="B6" s="410"/>
      <c r="C6" s="411"/>
      <c r="D6" s="412"/>
      <c r="E6" s="208"/>
      <c r="F6" s="411"/>
      <c r="G6" s="411"/>
      <c r="H6" s="411"/>
      <c r="I6" s="411"/>
      <c r="J6" s="411"/>
      <c r="K6" s="411"/>
      <c r="L6" s="411"/>
      <c r="M6" s="411"/>
      <c r="N6" s="411"/>
      <c r="O6" s="411"/>
      <c r="P6" s="411"/>
      <c r="Q6" s="411"/>
      <c r="R6" s="411"/>
      <c r="S6" s="411"/>
      <c r="T6" s="411"/>
      <c r="U6" s="411"/>
      <c r="V6" s="411"/>
      <c r="W6" s="411"/>
      <c r="X6" s="411"/>
      <c r="Y6" s="411"/>
      <c r="Z6" s="411"/>
      <c r="AA6" s="411"/>
      <c r="AB6" s="412"/>
    </row>
    <row r="7" spans="2:28" ht="15" customHeight="1" x14ac:dyDescent="0.25">
      <c r="B7" s="26"/>
      <c r="C7" s="414"/>
      <c r="D7" s="407"/>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90"/>
      <c r="D9" s="389"/>
      <c r="E9" s="389"/>
      <c r="F9" s="389"/>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90" t="s">
        <v>123</v>
      </c>
      <c r="D10" s="389"/>
      <c r="E10" s="391" t="s">
        <v>124</v>
      </c>
      <c r="F10" s="393"/>
      <c r="G10" s="393"/>
      <c r="H10" s="393"/>
      <c r="I10" s="393"/>
      <c r="J10" s="393"/>
      <c r="K10" s="393"/>
      <c r="L10" s="393"/>
      <c r="M10" s="393"/>
      <c r="N10" s="393"/>
      <c r="O10" s="393"/>
      <c r="P10" s="393"/>
      <c r="Q10" s="393"/>
      <c r="R10" s="393"/>
      <c r="S10" s="393"/>
      <c r="T10" s="393"/>
      <c r="U10" s="393"/>
      <c r="V10" s="393"/>
      <c r="W10" s="393"/>
      <c r="X10" s="393"/>
      <c r="Y10" s="393"/>
      <c r="Z10" s="393"/>
      <c r="AA10" s="381"/>
      <c r="AB10" s="216"/>
    </row>
    <row r="11" spans="2:28" ht="15" customHeight="1" x14ac:dyDescent="0.25">
      <c r="B11" s="30"/>
      <c r="C11" s="390"/>
      <c r="D11" s="389"/>
      <c r="E11" s="389"/>
      <c r="F11" s="389"/>
      <c r="G11" s="207"/>
      <c r="H11" s="207"/>
      <c r="I11" s="207"/>
      <c r="J11" s="207"/>
      <c r="K11" s="207"/>
      <c r="L11" s="207"/>
      <c r="M11" s="207"/>
      <c r="N11" s="207"/>
      <c r="O11" s="207"/>
      <c r="P11" s="207"/>
      <c r="Q11" s="207"/>
      <c r="R11" s="207"/>
      <c r="S11" s="207"/>
      <c r="T11" s="207"/>
      <c r="U11" s="207"/>
      <c r="V11" s="207"/>
      <c r="W11" s="207"/>
      <c r="X11" s="207"/>
      <c r="Y11" s="207"/>
      <c r="Z11" s="207"/>
      <c r="AA11" s="388"/>
      <c r="AB11" s="401"/>
    </row>
    <row r="12" spans="2:28" ht="29.25" customHeight="1" x14ac:dyDescent="0.25">
      <c r="B12" s="30"/>
      <c r="C12" s="404" t="s">
        <v>125</v>
      </c>
      <c r="D12" s="405"/>
      <c r="E12" s="402" t="s">
        <v>126</v>
      </c>
      <c r="F12" s="403"/>
      <c r="G12" s="403"/>
      <c r="H12" s="403"/>
      <c r="I12" s="403"/>
      <c r="J12" s="403"/>
      <c r="K12" s="403"/>
      <c r="L12" s="403"/>
      <c r="M12" s="403"/>
      <c r="N12" s="403"/>
      <c r="O12" s="403"/>
      <c r="P12" s="403"/>
      <c r="Q12" s="403"/>
      <c r="R12" s="403"/>
      <c r="S12" s="403"/>
      <c r="T12" s="403"/>
      <c r="U12" s="403"/>
      <c r="V12" s="403"/>
      <c r="W12" s="403"/>
      <c r="X12" s="403"/>
      <c r="Y12" s="403"/>
      <c r="Z12" s="403"/>
      <c r="AA12" s="403"/>
      <c r="AB12" s="35"/>
    </row>
    <row r="13" spans="2:28" ht="15" customHeight="1" x14ac:dyDescent="0.25">
      <c r="B13" s="30"/>
      <c r="C13" s="388"/>
      <c r="D13" s="389"/>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90" t="s">
        <v>127</v>
      </c>
      <c r="D14" s="389"/>
      <c r="E14" s="218"/>
      <c r="F14" s="388"/>
      <c r="G14" s="389"/>
      <c r="H14" s="389"/>
      <c r="I14" s="389"/>
      <c r="J14" s="389"/>
      <c r="K14" s="389"/>
      <c r="L14" s="389"/>
      <c r="M14" s="389"/>
      <c r="N14" s="389"/>
      <c r="O14" s="389"/>
      <c r="P14" s="389"/>
      <c r="Q14" s="389"/>
      <c r="R14" s="389"/>
      <c r="S14" s="389"/>
      <c r="T14" s="389"/>
      <c r="U14" s="389"/>
      <c r="V14" s="389"/>
      <c r="W14" s="389"/>
      <c r="X14" s="389"/>
      <c r="Y14" s="389"/>
      <c r="Z14" s="389"/>
      <c r="AA14" s="389"/>
      <c r="AB14" s="401"/>
    </row>
    <row r="15" spans="2:28" ht="29.25" customHeight="1" x14ac:dyDescent="0.25">
      <c r="B15" s="30"/>
      <c r="C15" s="391"/>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81"/>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06"/>
      <c r="D18" s="407"/>
      <c r="E18" s="407"/>
      <c r="F18" s="407"/>
      <c r="G18" s="407"/>
      <c r="H18" s="407"/>
      <c r="I18" s="407"/>
      <c r="J18" s="407"/>
      <c r="K18" s="407"/>
      <c r="L18" s="407"/>
      <c r="M18" s="407"/>
      <c r="N18" s="407"/>
      <c r="O18" s="407"/>
      <c r="P18" s="408"/>
      <c r="Q18" s="207"/>
      <c r="R18" s="392"/>
      <c r="S18" s="393"/>
      <c r="T18" s="393"/>
      <c r="U18" s="393"/>
      <c r="V18" s="393"/>
      <c r="W18" s="393"/>
      <c r="X18" s="393"/>
      <c r="Y18" s="393"/>
      <c r="Z18" s="393"/>
      <c r="AA18" s="381"/>
    </row>
    <row r="19" spans="3:27" ht="15" customHeight="1" x14ac:dyDescent="0.25">
      <c r="C19" s="409"/>
      <c r="D19" s="363"/>
      <c r="E19" s="363"/>
      <c r="F19" s="363"/>
      <c r="G19" s="363"/>
      <c r="H19" s="363"/>
      <c r="I19" s="363"/>
      <c r="J19" s="363"/>
      <c r="K19" s="363"/>
      <c r="L19" s="363"/>
      <c r="M19" s="363"/>
      <c r="N19" s="363"/>
      <c r="O19" s="363"/>
      <c r="P19" s="401"/>
      <c r="Q19" s="207"/>
      <c r="R19" s="207"/>
      <c r="S19" s="207"/>
      <c r="T19" s="207"/>
      <c r="U19" s="207"/>
      <c r="V19" s="207"/>
      <c r="W19" s="207"/>
      <c r="X19" s="207"/>
      <c r="Y19" s="207"/>
      <c r="Z19" s="207"/>
      <c r="AA19" s="207"/>
    </row>
    <row r="20" spans="3:27" ht="15" customHeight="1" x14ac:dyDescent="0.25">
      <c r="C20" s="409"/>
      <c r="D20" s="363"/>
      <c r="E20" s="363"/>
      <c r="F20" s="363"/>
      <c r="G20" s="363"/>
      <c r="H20" s="363"/>
      <c r="I20" s="363"/>
      <c r="J20" s="363"/>
      <c r="K20" s="363"/>
      <c r="L20" s="363"/>
      <c r="M20" s="363"/>
      <c r="N20" s="363"/>
      <c r="O20" s="363"/>
      <c r="P20" s="401"/>
      <c r="Q20" s="217"/>
      <c r="R20" s="220" t="s">
        <v>130</v>
      </c>
      <c r="S20" s="220"/>
      <c r="T20" s="220"/>
      <c r="U20" s="220"/>
      <c r="V20" s="220"/>
      <c r="W20" s="217"/>
      <c r="X20" s="217"/>
      <c r="Y20" s="217"/>
      <c r="Z20" s="207"/>
      <c r="AA20" s="217"/>
    </row>
    <row r="21" spans="3:27" ht="15" customHeight="1" x14ac:dyDescent="0.25">
      <c r="C21" s="409"/>
      <c r="D21" s="363"/>
      <c r="E21" s="363"/>
      <c r="F21" s="363"/>
      <c r="G21" s="363"/>
      <c r="H21" s="363"/>
      <c r="I21" s="363"/>
      <c r="J21" s="363"/>
      <c r="K21" s="363"/>
      <c r="L21" s="363"/>
      <c r="M21" s="363"/>
      <c r="N21" s="363"/>
      <c r="O21" s="363"/>
      <c r="P21" s="401"/>
      <c r="Q21" s="207"/>
      <c r="R21" s="36"/>
      <c r="S21" s="207" t="s">
        <v>15</v>
      </c>
      <c r="T21" s="207"/>
      <c r="U21" s="36"/>
      <c r="V21" s="207" t="s">
        <v>27</v>
      </c>
      <c r="W21" s="207"/>
      <c r="X21" s="36"/>
      <c r="Y21" s="222" t="s">
        <v>46</v>
      </c>
      <c r="Z21" s="207"/>
      <c r="AA21" s="207"/>
    </row>
    <row r="22" spans="3:27" ht="15" customHeight="1" x14ac:dyDescent="0.25">
      <c r="C22" s="409"/>
      <c r="D22" s="363"/>
      <c r="E22" s="363"/>
      <c r="F22" s="363"/>
      <c r="G22" s="363"/>
      <c r="H22" s="363"/>
      <c r="I22" s="363"/>
      <c r="J22" s="363"/>
      <c r="K22" s="363"/>
      <c r="L22" s="363"/>
      <c r="M22" s="363"/>
      <c r="N22" s="363"/>
      <c r="O22" s="363"/>
      <c r="P22" s="401"/>
      <c r="Q22" s="207"/>
      <c r="R22" s="207"/>
      <c r="S22" s="207"/>
      <c r="T22" s="207"/>
      <c r="U22" s="207"/>
      <c r="V22" s="207"/>
      <c r="W22" s="207"/>
      <c r="X22" s="207"/>
      <c r="Y22" s="207"/>
      <c r="Z22" s="207"/>
      <c r="AA22" s="207"/>
    </row>
    <row r="23" spans="3:27" ht="15" customHeight="1" x14ac:dyDescent="0.25">
      <c r="C23" s="410"/>
      <c r="D23" s="411"/>
      <c r="E23" s="411"/>
      <c r="F23" s="411"/>
      <c r="G23" s="411"/>
      <c r="H23" s="411"/>
      <c r="I23" s="411"/>
      <c r="J23" s="411"/>
      <c r="K23" s="411"/>
      <c r="L23" s="411"/>
      <c r="M23" s="411"/>
      <c r="N23" s="411"/>
      <c r="O23" s="411"/>
      <c r="P23" s="412"/>
      <c r="Q23" s="207"/>
      <c r="R23" s="220" t="s">
        <v>131</v>
      </c>
      <c r="S23" s="207"/>
      <c r="T23" s="207"/>
      <c r="U23" s="207"/>
      <c r="V23" s="207"/>
      <c r="W23" s="399" t="s">
        <v>23</v>
      </c>
      <c r="X23" s="393"/>
      <c r="Y23" s="393"/>
      <c r="Z23" s="393"/>
      <c r="AA23" s="381"/>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399" t="s">
        <v>133</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81"/>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399" t="s">
        <v>135</v>
      </c>
      <c r="D29" s="393"/>
      <c r="E29" s="393"/>
      <c r="F29" s="393"/>
      <c r="G29" s="393"/>
      <c r="H29" s="393"/>
      <c r="I29" s="393"/>
      <c r="J29" s="393"/>
      <c r="K29" s="381"/>
      <c r="L29" s="217"/>
      <c r="M29" s="399" t="s">
        <v>136</v>
      </c>
      <c r="N29" s="393"/>
      <c r="O29" s="393"/>
      <c r="P29" s="393"/>
      <c r="Q29" s="393"/>
      <c r="R29" s="393"/>
      <c r="S29" s="393"/>
      <c r="T29" s="393"/>
      <c r="U29" s="393"/>
      <c r="V29" s="393"/>
      <c r="W29" s="393"/>
      <c r="X29" s="393"/>
      <c r="Y29" s="393"/>
      <c r="Z29" s="393"/>
      <c r="AA29" s="381"/>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398" t="s">
        <v>138</v>
      </c>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81"/>
    </row>
    <row r="34" spans="3:27" ht="15.75" customHeight="1" x14ac:dyDescent="0.25">
      <c r="C34" s="397" t="s">
        <v>139</v>
      </c>
      <c r="D34" s="389"/>
      <c r="E34" s="220"/>
      <c r="F34" s="391" t="s">
        <v>22</v>
      </c>
      <c r="G34" s="381"/>
      <c r="H34" s="220"/>
      <c r="I34" s="207"/>
      <c r="J34" s="227" t="s">
        <v>140</v>
      </c>
      <c r="K34" s="391">
        <v>1</v>
      </c>
      <c r="L34" s="393"/>
      <c r="M34" s="393"/>
      <c r="N34" s="381"/>
      <c r="O34" s="220"/>
      <c r="P34" s="220"/>
      <c r="Q34" s="211" t="s">
        <v>141</v>
      </c>
      <c r="R34" s="207"/>
      <c r="S34" s="220"/>
      <c r="T34" s="220"/>
      <c r="U34" s="220"/>
      <c r="V34" s="220"/>
      <c r="W34" s="391" t="s">
        <v>20</v>
      </c>
      <c r="X34" s="393"/>
      <c r="Y34" s="393"/>
      <c r="Z34" s="393"/>
      <c r="AA34" s="381"/>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8" t="s">
        <v>143</v>
      </c>
      <c r="G36" s="393"/>
      <c r="H36" s="393"/>
      <c r="I36" s="393"/>
      <c r="J36" s="393"/>
      <c r="K36" s="393"/>
      <c r="L36" s="393"/>
      <c r="M36" s="381"/>
      <c r="N36" s="207"/>
      <c r="O36" s="227" t="s">
        <v>144</v>
      </c>
      <c r="P36" s="399">
        <v>1</v>
      </c>
      <c r="Q36" s="393"/>
      <c r="R36" s="393"/>
      <c r="S36" s="393"/>
      <c r="T36" s="393"/>
      <c r="U36" s="393"/>
      <c r="V36" s="393"/>
      <c r="W36" s="393"/>
      <c r="X36" s="393"/>
      <c r="Y36" s="393"/>
      <c r="Z36" s="393"/>
      <c r="AA36" s="381"/>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2" t="s">
        <v>146</v>
      </c>
      <c r="G38" s="381"/>
      <c r="H38" s="207"/>
      <c r="I38" s="207"/>
      <c r="J38" s="220" t="s">
        <v>147</v>
      </c>
      <c r="K38" s="207"/>
      <c r="L38" s="392" t="s">
        <v>148</v>
      </c>
      <c r="M38" s="393"/>
      <c r="N38" s="381"/>
      <c r="O38" s="220"/>
      <c r="P38" s="220"/>
      <c r="Q38" s="207"/>
      <c r="R38" s="220" t="s">
        <v>149</v>
      </c>
      <c r="S38" s="220"/>
      <c r="T38" s="220"/>
      <c r="U38" s="220"/>
      <c r="V38" s="220"/>
      <c r="W38" s="400"/>
      <c r="X38" s="393"/>
      <c r="Y38" s="393"/>
      <c r="Z38" s="393"/>
      <c r="AA38" s="381"/>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4">
        <v>2024</v>
      </c>
      <c r="E40" s="395"/>
      <c r="F40" s="396"/>
      <c r="G40" s="34"/>
      <c r="H40" s="211"/>
      <c r="I40" s="211"/>
      <c r="J40" s="211"/>
      <c r="K40" s="211"/>
      <c r="L40" s="211"/>
      <c r="M40" s="211"/>
      <c r="N40" s="211"/>
      <c r="O40" s="211"/>
      <c r="P40" s="211"/>
      <c r="Q40" s="388"/>
      <c r="R40" s="389"/>
      <c r="S40" s="389"/>
      <c r="T40" s="389"/>
      <c r="U40" s="389"/>
      <c r="V40" s="211"/>
      <c r="W40" s="211"/>
      <c r="X40" s="390"/>
      <c r="Y40" s="389"/>
      <c r="Z40" s="389"/>
      <c r="AA40" s="389"/>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9">
        <v>1</v>
      </c>
      <c r="E42" s="393"/>
      <c r="F42" s="381"/>
      <c r="G42" s="207"/>
      <c r="H42" s="211"/>
      <c r="I42" s="211"/>
      <c r="J42" s="211"/>
      <c r="K42" s="211"/>
      <c r="L42" s="211"/>
      <c r="M42" s="211"/>
      <c r="N42" s="211"/>
      <c r="O42" s="211"/>
      <c r="P42" s="211"/>
      <c r="Q42" s="388"/>
      <c r="R42" s="389"/>
      <c r="S42" s="389"/>
      <c r="T42" s="389"/>
      <c r="U42" s="389"/>
      <c r="V42" s="211"/>
      <c r="W42" s="211"/>
      <c r="X42" s="390"/>
      <c r="Y42" s="389"/>
      <c r="Z42" s="389"/>
      <c r="AA42" s="389"/>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1" t="s">
        <v>151</v>
      </c>
      <c r="E44" s="393"/>
      <c r="F44" s="393"/>
      <c r="G44" s="393"/>
      <c r="H44" s="393"/>
      <c r="I44" s="393"/>
      <c r="J44" s="393"/>
      <c r="K44" s="393"/>
      <c r="L44" s="393"/>
      <c r="M44" s="393"/>
      <c r="N44" s="393"/>
      <c r="O44" s="393"/>
      <c r="P44" s="393"/>
      <c r="Q44" s="393"/>
      <c r="R44" s="393"/>
      <c r="S44" s="393"/>
      <c r="T44" s="393"/>
      <c r="U44" s="393"/>
      <c r="V44" s="393"/>
      <c r="W44" s="393"/>
      <c r="X44" s="393"/>
      <c r="Y44" s="381"/>
      <c r="Z44" s="221"/>
      <c r="AA44" s="221"/>
    </row>
    <row r="45" spans="3:27" ht="15.75" customHeight="1" x14ac:dyDescent="0.25">
      <c r="C45" s="207"/>
      <c r="D45" s="430" t="s">
        <v>152</v>
      </c>
      <c r="E45" s="393"/>
      <c r="F45" s="393"/>
      <c r="G45" s="393"/>
      <c r="H45" s="381"/>
      <c r="I45" s="426" t="s">
        <v>153</v>
      </c>
      <c r="J45" s="393"/>
      <c r="K45" s="393"/>
      <c r="L45" s="393"/>
      <c r="M45" s="393"/>
      <c r="N45" s="393"/>
      <c r="O45" s="393"/>
      <c r="P45" s="381"/>
      <c r="Q45" s="427" t="s">
        <v>154</v>
      </c>
      <c r="R45" s="393"/>
      <c r="S45" s="393"/>
      <c r="T45" s="393"/>
      <c r="U45" s="393"/>
      <c r="V45" s="393"/>
      <c r="W45" s="393"/>
      <c r="X45" s="393"/>
      <c r="Y45" s="381"/>
      <c r="Z45" s="221"/>
      <c r="AA45" s="221"/>
    </row>
    <row r="46" spans="3:27" ht="15.75" customHeight="1" x14ac:dyDescent="0.25">
      <c r="C46" s="38"/>
      <c r="D46" s="431" t="s">
        <v>155</v>
      </c>
      <c r="E46" s="393"/>
      <c r="F46" s="393"/>
      <c r="G46" s="393"/>
      <c r="H46" s="381"/>
      <c r="I46" s="428" t="s">
        <v>156</v>
      </c>
      <c r="J46" s="393"/>
      <c r="K46" s="393"/>
      <c r="L46" s="393"/>
      <c r="M46" s="393"/>
      <c r="N46" s="393"/>
      <c r="O46" s="393"/>
      <c r="P46" s="381"/>
      <c r="Q46" s="429" t="s">
        <v>157</v>
      </c>
      <c r="R46" s="393"/>
      <c r="S46" s="393"/>
      <c r="T46" s="393"/>
      <c r="U46" s="393"/>
      <c r="V46" s="393"/>
      <c r="W46" s="393"/>
      <c r="X46" s="393"/>
      <c r="Y46" s="381"/>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9" t="s">
        <v>158</v>
      </c>
      <c r="D48" s="393"/>
      <c r="E48" s="393"/>
      <c r="F48" s="381"/>
      <c r="G48" s="424" t="s">
        <v>159</v>
      </c>
      <c r="H48" s="425" t="s">
        <v>160</v>
      </c>
      <c r="I48" s="407"/>
      <c r="J48" s="407"/>
      <c r="K48" s="407"/>
      <c r="L48" s="407"/>
      <c r="M48" s="407"/>
      <c r="N48" s="407"/>
      <c r="O48" s="407"/>
      <c r="P48" s="407"/>
      <c r="Q48" s="407"/>
      <c r="R48" s="407"/>
      <c r="S48" s="407"/>
      <c r="T48" s="407"/>
      <c r="U48" s="407"/>
      <c r="V48" s="407"/>
      <c r="W48" s="407"/>
      <c r="X48" s="407"/>
      <c r="Y48" s="407"/>
      <c r="Z48" s="407"/>
      <c r="AA48" s="408"/>
    </row>
    <row r="49" spans="2:28" ht="15.75" customHeight="1" x14ac:dyDescent="0.25">
      <c r="B49" s="39"/>
      <c r="C49" s="40" t="s">
        <v>161</v>
      </c>
      <c r="D49" s="41">
        <v>1.2</v>
      </c>
      <c r="E49" s="419" t="s">
        <v>162</v>
      </c>
      <c r="F49" s="381"/>
      <c r="G49" s="365"/>
      <c r="H49" s="410"/>
      <c r="I49" s="411"/>
      <c r="J49" s="411"/>
      <c r="K49" s="411"/>
      <c r="L49" s="411"/>
      <c r="M49" s="411"/>
      <c r="N49" s="411"/>
      <c r="O49" s="411"/>
      <c r="P49" s="411"/>
      <c r="Q49" s="411"/>
      <c r="R49" s="411"/>
      <c r="S49" s="411"/>
      <c r="T49" s="411"/>
      <c r="U49" s="411"/>
      <c r="V49" s="411"/>
      <c r="W49" s="411"/>
      <c r="X49" s="411"/>
      <c r="Y49" s="411"/>
      <c r="Z49" s="411"/>
      <c r="AA49" s="412"/>
      <c r="AB49" s="229"/>
    </row>
    <row r="50" spans="2:28" ht="15.75" customHeight="1" x14ac:dyDescent="0.25">
      <c r="B50" s="39"/>
      <c r="C50" s="42">
        <v>2024</v>
      </c>
      <c r="D50" s="43">
        <v>45474</v>
      </c>
      <c r="E50" s="418">
        <v>45656</v>
      </c>
      <c r="F50" s="381"/>
      <c r="G50" s="44">
        <v>1</v>
      </c>
      <c r="H50" s="423" t="s">
        <v>124</v>
      </c>
      <c r="I50" s="393"/>
      <c r="J50" s="393"/>
      <c r="K50" s="393"/>
      <c r="L50" s="393"/>
      <c r="M50" s="393"/>
      <c r="N50" s="393"/>
      <c r="O50" s="393"/>
      <c r="P50" s="393"/>
      <c r="Q50" s="393"/>
      <c r="R50" s="393"/>
      <c r="S50" s="393"/>
      <c r="T50" s="393"/>
      <c r="U50" s="393"/>
      <c r="V50" s="393"/>
      <c r="W50" s="393"/>
      <c r="X50" s="393"/>
      <c r="Y50" s="393"/>
      <c r="Z50" s="393"/>
      <c r="AA50" s="381"/>
      <c r="AB50" s="229"/>
    </row>
    <row r="51" spans="2:28" ht="15.75" customHeight="1" x14ac:dyDescent="0.25">
      <c r="B51" s="39"/>
      <c r="C51" s="42">
        <v>2025</v>
      </c>
      <c r="D51" s="43">
        <v>45658</v>
      </c>
      <c r="E51" s="418">
        <v>46021</v>
      </c>
      <c r="F51" s="381"/>
      <c r="G51" s="44">
        <v>1</v>
      </c>
      <c r="H51" s="423" t="s">
        <v>124</v>
      </c>
      <c r="I51" s="393"/>
      <c r="J51" s="393"/>
      <c r="K51" s="393"/>
      <c r="L51" s="393"/>
      <c r="M51" s="393"/>
      <c r="N51" s="393"/>
      <c r="O51" s="393"/>
      <c r="P51" s="393"/>
      <c r="Q51" s="393"/>
      <c r="R51" s="393"/>
      <c r="S51" s="393"/>
      <c r="T51" s="393"/>
      <c r="U51" s="393"/>
      <c r="V51" s="393"/>
      <c r="W51" s="393"/>
      <c r="X51" s="393"/>
      <c r="Y51" s="393"/>
      <c r="Z51" s="393"/>
      <c r="AA51" s="381"/>
      <c r="AB51" s="229"/>
    </row>
    <row r="52" spans="2:28" ht="15.75" customHeight="1" x14ac:dyDescent="0.25">
      <c r="B52" s="39"/>
      <c r="C52" s="42">
        <v>2026</v>
      </c>
      <c r="D52" s="43">
        <v>46023</v>
      </c>
      <c r="E52" s="418">
        <v>46386</v>
      </c>
      <c r="F52" s="381"/>
      <c r="G52" s="44">
        <v>1</v>
      </c>
      <c r="H52" s="423" t="s">
        <v>124</v>
      </c>
      <c r="I52" s="393"/>
      <c r="J52" s="393"/>
      <c r="K52" s="393"/>
      <c r="L52" s="393"/>
      <c r="M52" s="393"/>
      <c r="N52" s="393"/>
      <c r="O52" s="393"/>
      <c r="P52" s="393"/>
      <c r="Q52" s="393"/>
      <c r="R52" s="393"/>
      <c r="S52" s="393"/>
      <c r="T52" s="393"/>
      <c r="U52" s="393"/>
      <c r="V52" s="393"/>
      <c r="W52" s="393"/>
      <c r="X52" s="393"/>
      <c r="Y52" s="393"/>
      <c r="Z52" s="393"/>
      <c r="AA52" s="381"/>
      <c r="AB52" s="229"/>
    </row>
    <row r="53" spans="2:28" ht="15.75" customHeight="1" x14ac:dyDescent="0.25">
      <c r="B53" s="39"/>
      <c r="C53" s="42">
        <v>2027</v>
      </c>
      <c r="D53" s="43">
        <v>46388</v>
      </c>
      <c r="E53" s="418">
        <v>46751</v>
      </c>
      <c r="F53" s="381"/>
      <c r="G53" s="44">
        <v>1</v>
      </c>
      <c r="H53" s="423" t="s">
        <v>124</v>
      </c>
      <c r="I53" s="393"/>
      <c r="J53" s="393"/>
      <c r="K53" s="393"/>
      <c r="L53" s="393"/>
      <c r="M53" s="393"/>
      <c r="N53" s="393"/>
      <c r="O53" s="393"/>
      <c r="P53" s="393"/>
      <c r="Q53" s="393"/>
      <c r="R53" s="393"/>
      <c r="S53" s="393"/>
      <c r="T53" s="393"/>
      <c r="U53" s="393"/>
      <c r="V53" s="393"/>
      <c r="W53" s="393"/>
      <c r="X53" s="393"/>
      <c r="Y53" s="393"/>
      <c r="Z53" s="393"/>
      <c r="AA53" s="381"/>
      <c r="AB53" s="229"/>
    </row>
    <row r="54" spans="2:28" ht="15.75" customHeight="1" x14ac:dyDescent="0.25">
      <c r="B54" s="39"/>
      <c r="C54" s="42"/>
      <c r="D54" s="42"/>
      <c r="E54" s="419"/>
      <c r="F54" s="381"/>
      <c r="G54" s="41"/>
      <c r="H54" s="419"/>
      <c r="I54" s="393"/>
      <c r="J54" s="393"/>
      <c r="K54" s="393"/>
      <c r="L54" s="393"/>
      <c r="M54" s="393"/>
      <c r="N54" s="393"/>
      <c r="O54" s="393"/>
      <c r="P54" s="393"/>
      <c r="Q54" s="393"/>
      <c r="R54" s="393"/>
      <c r="S54" s="393"/>
      <c r="T54" s="393"/>
      <c r="U54" s="393"/>
      <c r="V54" s="393"/>
      <c r="W54" s="393"/>
      <c r="X54" s="393"/>
      <c r="Y54" s="393"/>
      <c r="Z54" s="393"/>
      <c r="AA54" s="381"/>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7" t="s">
        <v>163</v>
      </c>
      <c r="D56" s="389"/>
      <c r="E56" s="220"/>
      <c r="F56" s="211" t="s">
        <v>164</v>
      </c>
      <c r="G56" s="45"/>
      <c r="H56" s="222"/>
      <c r="I56" s="211" t="s">
        <v>165</v>
      </c>
      <c r="J56" s="207"/>
      <c r="K56" s="392"/>
      <c r="L56" s="381"/>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7" t="s">
        <v>166</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81"/>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9" t="s">
        <v>161</v>
      </c>
      <c r="C60" s="381"/>
      <c r="D60" s="41"/>
      <c r="E60" s="419" t="s">
        <v>167</v>
      </c>
      <c r="F60" s="381"/>
      <c r="G60" s="41"/>
      <c r="H60" s="391" t="s">
        <v>168</v>
      </c>
      <c r="I60" s="381"/>
      <c r="J60" s="419"/>
      <c r="K60" s="381"/>
      <c r="L60" s="422"/>
      <c r="M60" s="389"/>
      <c r="N60" s="41" t="s">
        <v>169</v>
      </c>
      <c r="O60" s="419"/>
      <c r="P60" s="393"/>
      <c r="Q60" s="381"/>
      <c r="R60" s="419" t="s">
        <v>170</v>
      </c>
      <c r="S60" s="393"/>
      <c r="T60" s="381"/>
      <c r="U60" s="419"/>
      <c r="V60" s="393"/>
      <c r="W60" s="381"/>
      <c r="X60" s="419" t="s">
        <v>171</v>
      </c>
      <c r="Y60" s="381"/>
      <c r="Z60" s="419"/>
      <c r="AA60" s="393"/>
      <c r="AB60" s="381"/>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7" t="s">
        <v>172</v>
      </c>
      <c r="C62" s="381"/>
      <c r="D62" s="420"/>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2"/>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7" t="s">
        <v>173</v>
      </c>
      <c r="C64" s="381"/>
      <c r="D64" s="42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2"/>
    </row>
    <row r="66" spans="2:28" ht="15.75" customHeight="1" x14ac:dyDescent="0.25">
      <c r="B66" s="417" t="s">
        <v>174</v>
      </c>
      <c r="C66" s="381"/>
      <c r="D66" s="42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2"/>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7" t="s">
        <v>175</v>
      </c>
      <c r="C68" s="381"/>
      <c r="D68" s="42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2"/>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7" t="s">
        <v>176</v>
      </c>
      <c r="C70" s="381"/>
      <c r="D70" s="42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2"/>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7" t="s">
        <v>177</v>
      </c>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81"/>
    </row>
    <row r="73" spans="2:28" ht="15.75" customHeight="1" x14ac:dyDescent="0.25">
      <c r="B73" s="391" t="s">
        <v>122</v>
      </c>
      <c r="C73" s="381"/>
      <c r="D73" s="50" t="s">
        <v>178</v>
      </c>
      <c r="E73" s="391" t="s">
        <v>179</v>
      </c>
      <c r="F73" s="381"/>
      <c r="G73" s="391" t="s">
        <v>177</v>
      </c>
      <c r="H73" s="393"/>
      <c r="I73" s="393"/>
      <c r="J73" s="393"/>
      <c r="K73" s="393"/>
      <c r="L73" s="393"/>
      <c r="M73" s="393"/>
      <c r="N73" s="393"/>
      <c r="O73" s="381"/>
      <c r="P73" s="391" t="s">
        <v>180</v>
      </c>
      <c r="Q73" s="393"/>
      <c r="R73" s="393"/>
      <c r="S73" s="393"/>
      <c r="T73" s="393"/>
      <c r="U73" s="393"/>
      <c r="V73" s="393"/>
      <c r="W73" s="393"/>
      <c r="X73" s="393"/>
      <c r="Y73" s="393"/>
      <c r="Z73" s="393"/>
      <c r="AA73" s="393"/>
      <c r="AB73" s="381"/>
    </row>
    <row r="74" spans="2:28" ht="15.75" customHeight="1" x14ac:dyDescent="0.25">
      <c r="B74" s="391"/>
      <c r="C74" s="381"/>
      <c r="D74" s="36"/>
      <c r="E74" s="391"/>
      <c r="F74" s="381"/>
      <c r="G74" s="416"/>
      <c r="H74" s="393"/>
      <c r="I74" s="393"/>
      <c r="J74" s="393"/>
      <c r="K74" s="393"/>
      <c r="L74" s="393"/>
      <c r="M74" s="393"/>
      <c r="N74" s="393"/>
      <c r="O74" s="381"/>
      <c r="P74" s="416"/>
      <c r="Q74" s="393"/>
      <c r="R74" s="393"/>
      <c r="S74" s="393"/>
      <c r="T74" s="393"/>
      <c r="U74" s="393"/>
      <c r="V74" s="393"/>
      <c r="W74" s="393"/>
      <c r="X74" s="393"/>
      <c r="Y74" s="393"/>
      <c r="Z74" s="393"/>
      <c r="AA74" s="393"/>
      <c r="AB74" s="381"/>
    </row>
    <row r="75" spans="2:28" ht="15.75" customHeight="1" x14ac:dyDescent="0.25">
      <c r="B75" s="391"/>
      <c r="C75" s="381"/>
      <c r="D75" s="36"/>
      <c r="E75" s="391"/>
      <c r="F75" s="381"/>
      <c r="G75" s="416"/>
      <c r="H75" s="393"/>
      <c r="I75" s="393"/>
      <c r="J75" s="393"/>
      <c r="K75" s="393"/>
      <c r="L75" s="393"/>
      <c r="M75" s="393"/>
      <c r="N75" s="393"/>
      <c r="O75" s="381"/>
      <c r="P75" s="416"/>
      <c r="Q75" s="393"/>
      <c r="R75" s="393"/>
      <c r="S75" s="393"/>
      <c r="T75" s="393"/>
      <c r="U75" s="393"/>
      <c r="V75" s="393"/>
      <c r="W75" s="393"/>
      <c r="X75" s="393"/>
      <c r="Y75" s="393"/>
      <c r="Z75" s="393"/>
      <c r="AA75" s="393"/>
      <c r="AB75" s="381"/>
    </row>
    <row r="76" spans="2:28" ht="26.25" customHeight="1" x14ac:dyDescent="0.25">
      <c r="B76" s="415" t="s">
        <v>181</v>
      </c>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81"/>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O115"/>
  <sheetViews>
    <sheetView showGridLines="0" view="pageBreakPreview" topLeftCell="A22" zoomScale="60" zoomScaleNormal="60" workbookViewId="0">
      <selection activeCell="C47" sqref="C47"/>
    </sheetView>
  </sheetViews>
  <sheetFormatPr baseColWidth="10" defaultColWidth="10.85546875" defaultRowHeight="14.25" x14ac:dyDescent="0.25"/>
  <cols>
    <col min="1" max="1" width="49.7109375" style="66" customWidth="1"/>
    <col min="2"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494"/>
      <c r="B1" s="475" t="s">
        <v>182</v>
      </c>
      <c r="C1" s="476"/>
      <c r="D1" s="476"/>
      <c r="E1" s="476"/>
      <c r="F1" s="476"/>
      <c r="G1" s="476"/>
      <c r="H1" s="476"/>
      <c r="I1" s="476"/>
      <c r="J1" s="476"/>
      <c r="K1" s="476"/>
      <c r="L1" s="477"/>
      <c r="M1" s="472" t="s">
        <v>183</v>
      </c>
      <c r="N1" s="473"/>
      <c r="O1" s="474"/>
    </row>
    <row r="2" spans="1:15" s="135" customFormat="1" ht="30.75" customHeight="1" thickBot="1" x14ac:dyDescent="0.3">
      <c r="A2" s="495"/>
      <c r="B2" s="478" t="s">
        <v>184</v>
      </c>
      <c r="C2" s="479"/>
      <c r="D2" s="479"/>
      <c r="E2" s="479"/>
      <c r="F2" s="479"/>
      <c r="G2" s="479"/>
      <c r="H2" s="479"/>
      <c r="I2" s="479"/>
      <c r="J2" s="479"/>
      <c r="K2" s="479"/>
      <c r="L2" s="480"/>
      <c r="M2" s="472" t="s">
        <v>185</v>
      </c>
      <c r="N2" s="473"/>
      <c r="O2" s="474"/>
    </row>
    <row r="3" spans="1:15" s="135" customFormat="1" ht="24" customHeight="1" thickBot="1" x14ac:dyDescent="0.3">
      <c r="A3" s="495"/>
      <c r="B3" s="478" t="s">
        <v>186</v>
      </c>
      <c r="C3" s="479"/>
      <c r="D3" s="479"/>
      <c r="E3" s="479"/>
      <c r="F3" s="479"/>
      <c r="G3" s="479"/>
      <c r="H3" s="479"/>
      <c r="I3" s="479"/>
      <c r="J3" s="479"/>
      <c r="K3" s="479"/>
      <c r="L3" s="480"/>
      <c r="M3" s="472" t="s">
        <v>187</v>
      </c>
      <c r="N3" s="473"/>
      <c r="O3" s="474"/>
    </row>
    <row r="4" spans="1:15" s="135" customFormat="1" ht="21.75" customHeight="1" thickBot="1" x14ac:dyDescent="0.3">
      <c r="A4" s="496"/>
      <c r="B4" s="481" t="s">
        <v>188</v>
      </c>
      <c r="C4" s="482"/>
      <c r="D4" s="482"/>
      <c r="E4" s="482"/>
      <c r="F4" s="482"/>
      <c r="G4" s="482"/>
      <c r="H4" s="482"/>
      <c r="I4" s="482"/>
      <c r="J4" s="482"/>
      <c r="K4" s="482"/>
      <c r="L4" s="483"/>
      <c r="M4" s="472" t="s">
        <v>189</v>
      </c>
      <c r="N4" s="473"/>
      <c r="O4" s="474"/>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498" t="s">
        <v>190</v>
      </c>
      <c r="B6" s="186" t="s">
        <v>191</v>
      </c>
      <c r="C6" s="173"/>
      <c r="D6" s="186" t="s">
        <v>192</v>
      </c>
      <c r="E6" s="173"/>
      <c r="F6" s="186" t="s">
        <v>193</v>
      </c>
      <c r="G6" s="173"/>
      <c r="H6" s="186" t="s">
        <v>194</v>
      </c>
      <c r="I6" s="174"/>
      <c r="J6" s="463" t="s">
        <v>195</v>
      </c>
      <c r="K6" s="497"/>
      <c r="L6" s="185" t="s">
        <v>196</v>
      </c>
      <c r="M6" s="460"/>
      <c r="N6" s="460"/>
      <c r="O6" s="460"/>
    </row>
    <row r="7" spans="1:15" s="135" customFormat="1" ht="21.75" customHeight="1" thickBot="1" x14ac:dyDescent="0.3">
      <c r="A7" s="498"/>
      <c r="B7" s="187" t="s">
        <v>197</v>
      </c>
      <c r="C7" s="175" t="s">
        <v>198</v>
      </c>
      <c r="D7" s="186" t="s">
        <v>199</v>
      </c>
      <c r="E7" s="176"/>
      <c r="F7" s="186" t="s">
        <v>200</v>
      </c>
      <c r="G7" s="176"/>
      <c r="H7" s="186" t="s">
        <v>201</v>
      </c>
      <c r="I7" s="174"/>
      <c r="J7" s="463"/>
      <c r="K7" s="497"/>
      <c r="L7" s="185" t="s">
        <v>202</v>
      </c>
      <c r="M7" s="460"/>
      <c r="N7" s="460"/>
      <c r="O7" s="460"/>
    </row>
    <row r="8" spans="1:15" s="135" customFormat="1" ht="21.75" customHeight="1" thickBot="1" x14ac:dyDescent="0.3">
      <c r="A8" s="498"/>
      <c r="B8" s="186" t="s">
        <v>203</v>
      </c>
      <c r="C8" s="173"/>
      <c r="D8" s="186" t="s">
        <v>204</v>
      </c>
      <c r="E8" s="176"/>
      <c r="F8" s="186" t="s">
        <v>205</v>
      </c>
      <c r="G8" s="176"/>
      <c r="H8" s="186" t="s">
        <v>206</v>
      </c>
      <c r="I8" s="174"/>
      <c r="J8" s="463"/>
      <c r="K8" s="497"/>
      <c r="L8" s="185" t="s">
        <v>207</v>
      </c>
      <c r="M8" s="460" t="s">
        <v>198</v>
      </c>
      <c r="N8" s="460"/>
      <c r="O8" s="46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thickBot="1" x14ac:dyDescent="0.3">
      <c r="A10" s="69"/>
      <c r="B10" s="70"/>
      <c r="C10" s="70"/>
      <c r="D10" s="72"/>
      <c r="E10" s="71"/>
      <c r="F10" s="71"/>
      <c r="G10" s="238"/>
      <c r="H10" s="238"/>
      <c r="I10" s="73"/>
      <c r="J10" s="73"/>
      <c r="K10" s="70"/>
      <c r="L10" s="70"/>
      <c r="M10" s="70"/>
      <c r="N10" s="70"/>
      <c r="O10" s="70"/>
    </row>
    <row r="11" spans="1:15" ht="15" customHeight="1" x14ac:dyDescent="0.25">
      <c r="A11" s="503" t="s">
        <v>208</v>
      </c>
      <c r="B11" s="484" t="s">
        <v>209</v>
      </c>
      <c r="C11" s="485"/>
      <c r="D11" s="485"/>
      <c r="E11" s="485"/>
      <c r="F11" s="485"/>
      <c r="G11" s="485"/>
      <c r="H11" s="485"/>
      <c r="I11" s="485"/>
      <c r="J11" s="485"/>
      <c r="K11" s="485"/>
      <c r="L11" s="485"/>
      <c r="M11" s="485"/>
      <c r="N11" s="485"/>
      <c r="O11" s="486"/>
    </row>
    <row r="12" spans="1:15" ht="15" customHeight="1" x14ac:dyDescent="0.25">
      <c r="A12" s="504"/>
      <c r="B12" s="487"/>
      <c r="C12" s="488"/>
      <c r="D12" s="488"/>
      <c r="E12" s="488"/>
      <c r="F12" s="488"/>
      <c r="G12" s="488"/>
      <c r="H12" s="488"/>
      <c r="I12" s="488"/>
      <c r="J12" s="488"/>
      <c r="K12" s="488"/>
      <c r="L12" s="488"/>
      <c r="M12" s="488"/>
      <c r="N12" s="488"/>
      <c r="O12" s="489"/>
    </row>
    <row r="13" spans="1:15" ht="15" customHeight="1" thickBot="1" x14ac:dyDescent="0.3">
      <c r="A13" s="505"/>
      <c r="B13" s="490"/>
      <c r="C13" s="491"/>
      <c r="D13" s="491"/>
      <c r="E13" s="491"/>
      <c r="F13" s="491"/>
      <c r="G13" s="491"/>
      <c r="H13" s="491"/>
      <c r="I13" s="491"/>
      <c r="J13" s="491"/>
      <c r="K13" s="491"/>
      <c r="L13" s="491"/>
      <c r="M13" s="491"/>
      <c r="N13" s="491"/>
      <c r="O13" s="492"/>
    </row>
    <row r="14" spans="1:15" ht="9" customHeight="1" thickBot="1" x14ac:dyDescent="0.3">
      <c r="A14" s="74"/>
      <c r="B14" s="134"/>
      <c r="C14" s="75"/>
      <c r="D14" s="75"/>
      <c r="E14" s="75"/>
      <c r="F14" s="75"/>
      <c r="G14" s="76"/>
      <c r="H14" s="76"/>
      <c r="I14" s="76"/>
      <c r="J14" s="76"/>
      <c r="K14" s="76"/>
      <c r="L14" s="77"/>
      <c r="M14" s="77"/>
      <c r="N14" s="77"/>
      <c r="O14" s="77"/>
    </row>
    <row r="15" spans="1:15" s="78" customFormat="1" ht="37.5" customHeight="1" thickBot="1" x14ac:dyDescent="0.3">
      <c r="A15" s="115" t="s">
        <v>210</v>
      </c>
      <c r="B15" s="493" t="s">
        <v>211</v>
      </c>
      <c r="C15" s="493"/>
      <c r="D15" s="493"/>
      <c r="E15" s="493"/>
      <c r="F15" s="493"/>
      <c r="G15" s="498" t="s">
        <v>212</v>
      </c>
      <c r="H15" s="498"/>
      <c r="I15" s="493" t="s">
        <v>213</v>
      </c>
      <c r="J15" s="493"/>
      <c r="K15" s="493"/>
      <c r="L15" s="493"/>
      <c r="M15" s="493"/>
      <c r="N15" s="493"/>
      <c r="O15" s="493"/>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37" t="s">
        <v>214</v>
      </c>
      <c r="B17" s="499" t="s">
        <v>215</v>
      </c>
      <c r="C17" s="500"/>
      <c r="D17" s="500"/>
      <c r="E17" s="501"/>
      <c r="F17" s="338" t="s">
        <v>216</v>
      </c>
      <c r="G17" s="493" t="s">
        <v>217</v>
      </c>
      <c r="H17" s="493"/>
      <c r="I17" s="493"/>
      <c r="J17" s="115" t="s">
        <v>218</v>
      </c>
      <c r="K17" s="493" t="s">
        <v>219</v>
      </c>
      <c r="L17" s="493"/>
      <c r="M17" s="493"/>
      <c r="N17" s="493"/>
      <c r="O17" s="493"/>
    </row>
    <row r="18" spans="1:15" ht="9" customHeight="1" x14ac:dyDescent="0.25">
      <c r="A18" s="68"/>
      <c r="B18" s="67"/>
      <c r="C18" s="502"/>
      <c r="D18" s="502"/>
      <c r="E18" s="502"/>
      <c r="F18" s="502"/>
      <c r="G18" s="502"/>
      <c r="H18" s="502"/>
      <c r="I18" s="502"/>
      <c r="J18" s="502"/>
      <c r="K18" s="502"/>
      <c r="L18" s="502"/>
      <c r="M18" s="502"/>
      <c r="N18" s="502"/>
      <c r="O18" s="502"/>
    </row>
    <row r="20" spans="1:15" ht="16.5" customHeight="1" thickBot="1" x14ac:dyDescent="0.3">
      <c r="A20" s="132"/>
      <c r="B20" s="133"/>
      <c r="C20" s="133"/>
      <c r="D20" s="133"/>
      <c r="E20" s="133"/>
      <c r="F20" s="133"/>
      <c r="G20" s="133"/>
      <c r="H20" s="133"/>
      <c r="I20" s="133"/>
      <c r="J20" s="133"/>
      <c r="K20" s="133"/>
      <c r="L20" s="133"/>
      <c r="M20" s="133"/>
      <c r="N20" s="133"/>
      <c r="O20" s="133"/>
    </row>
    <row r="21" spans="1:15" ht="32.1" customHeight="1" thickBot="1" x14ac:dyDescent="0.3">
      <c r="A21" s="461" t="s">
        <v>220</v>
      </c>
      <c r="B21" s="462"/>
      <c r="C21" s="462"/>
      <c r="D21" s="462"/>
      <c r="E21" s="462"/>
      <c r="F21" s="462"/>
      <c r="G21" s="462"/>
      <c r="H21" s="462"/>
      <c r="I21" s="462"/>
      <c r="J21" s="462"/>
      <c r="K21" s="462"/>
      <c r="L21" s="462"/>
      <c r="M21" s="462"/>
      <c r="N21" s="462"/>
      <c r="O21" s="463"/>
    </row>
    <row r="22" spans="1:15" ht="32.1" customHeight="1" thickBot="1" x14ac:dyDescent="0.3">
      <c r="A22" s="461" t="s">
        <v>221</v>
      </c>
      <c r="B22" s="462"/>
      <c r="C22" s="462"/>
      <c r="D22" s="462"/>
      <c r="E22" s="462"/>
      <c r="F22" s="462"/>
      <c r="G22" s="462"/>
      <c r="H22" s="462"/>
      <c r="I22" s="462"/>
      <c r="J22" s="462"/>
      <c r="K22" s="462"/>
      <c r="L22" s="462"/>
      <c r="M22" s="462"/>
      <c r="N22" s="462"/>
      <c r="O22" s="463"/>
    </row>
    <row r="23" spans="1:15" ht="32.1" customHeight="1" thickBot="1" x14ac:dyDescent="0.3">
      <c r="A23" s="89"/>
      <c r="B23" s="276" t="s">
        <v>191</v>
      </c>
      <c r="C23" s="276" t="s">
        <v>192</v>
      </c>
      <c r="D23" s="276" t="s">
        <v>193</v>
      </c>
      <c r="E23" s="276" t="s">
        <v>194</v>
      </c>
      <c r="F23" s="276" t="s">
        <v>197</v>
      </c>
      <c r="G23" s="276" t="s">
        <v>199</v>
      </c>
      <c r="H23" s="276" t="s">
        <v>200</v>
      </c>
      <c r="I23" s="276" t="s">
        <v>201</v>
      </c>
      <c r="J23" s="276" t="s">
        <v>203</v>
      </c>
      <c r="K23" s="276" t="s">
        <v>204</v>
      </c>
      <c r="L23" s="276" t="s">
        <v>205</v>
      </c>
      <c r="M23" s="276" t="s">
        <v>206</v>
      </c>
      <c r="N23" s="275" t="s">
        <v>222</v>
      </c>
      <c r="O23" s="275" t="s">
        <v>223</v>
      </c>
    </row>
    <row r="24" spans="1:15" ht="32.1" customHeight="1" x14ac:dyDescent="0.25">
      <c r="A24" s="277" t="s">
        <v>224</v>
      </c>
      <c r="B24" s="81">
        <v>209610000</v>
      </c>
      <c r="C24" s="81">
        <v>0</v>
      </c>
      <c r="D24" s="81">
        <v>26463000</v>
      </c>
      <c r="E24" s="81">
        <f>42101000-15000000</f>
        <v>27101000</v>
      </c>
      <c r="F24" s="81"/>
      <c r="G24" s="81"/>
      <c r="H24" s="81"/>
      <c r="I24" s="81"/>
      <c r="J24" s="81"/>
      <c r="K24" s="81"/>
      <c r="L24" s="81"/>
      <c r="M24" s="81"/>
      <c r="N24" s="81">
        <f>SUM(B24:M24)</f>
        <v>263174000</v>
      </c>
      <c r="O24" s="82"/>
    </row>
    <row r="25" spans="1:15" ht="32.1" customHeight="1" x14ac:dyDescent="0.25">
      <c r="A25" s="83" t="s">
        <v>225</v>
      </c>
      <c r="B25" s="84"/>
      <c r="C25" s="84">
        <v>209610000</v>
      </c>
      <c r="D25" s="84"/>
      <c r="E25" s="84">
        <v>17232000</v>
      </c>
      <c r="F25" s="84">
        <v>4968889</v>
      </c>
      <c r="G25" s="84"/>
      <c r="H25" s="84"/>
      <c r="I25" s="84"/>
      <c r="J25" s="84"/>
      <c r="K25" s="84"/>
      <c r="L25" s="84"/>
      <c r="M25" s="84"/>
      <c r="N25" s="84">
        <f t="shared" ref="N25:N27" si="0">SUM(B25:M25)</f>
        <v>231810889</v>
      </c>
      <c r="O25" s="114">
        <f>+(B25+C25+D25+E25+F25+G25+H25+I25+J25+K25+L25+M25)/N24</f>
        <v>0.88082747155874064</v>
      </c>
    </row>
    <row r="26" spans="1:15" ht="32.1" customHeight="1" x14ac:dyDescent="0.25">
      <c r="A26" s="83" t="s">
        <v>226</v>
      </c>
      <c r="B26" s="84"/>
      <c r="C26" s="84">
        <v>3995000</v>
      </c>
      <c r="D26" s="84">
        <v>20026000</v>
      </c>
      <c r="E26" s="84">
        <v>19890000</v>
      </c>
      <c r="F26" s="84">
        <v>12232600</v>
      </c>
      <c r="G26" s="84"/>
      <c r="H26" s="84"/>
      <c r="I26" s="84"/>
      <c r="J26" s="84"/>
      <c r="K26" s="84"/>
      <c r="L26" s="84"/>
      <c r="M26" s="84"/>
      <c r="N26" s="84">
        <f t="shared" si="0"/>
        <v>56143600</v>
      </c>
      <c r="O26" s="114"/>
    </row>
    <row r="27" spans="1:15" ht="32.1" customHeight="1" x14ac:dyDescent="0.25">
      <c r="A27" s="83" t="s">
        <v>227</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228</v>
      </c>
      <c r="B28" s="84">
        <v>0</v>
      </c>
      <c r="C28" s="84"/>
      <c r="D28" s="84"/>
      <c r="E28" s="84"/>
      <c r="F28" s="84"/>
      <c r="G28" s="84"/>
      <c r="H28" s="84"/>
      <c r="I28" s="84"/>
      <c r="J28" s="84"/>
      <c r="K28" s="84"/>
      <c r="L28" s="84"/>
      <c r="M28" s="84"/>
      <c r="N28" s="84">
        <f>SUM(B28:M28)</f>
        <v>0</v>
      </c>
      <c r="O28" s="85"/>
    </row>
    <row r="29" spans="1:15" ht="32.1" customHeight="1" x14ac:dyDescent="0.25">
      <c r="A29" s="86" t="s">
        <v>229</v>
      </c>
      <c r="B29" s="87">
        <v>0</v>
      </c>
      <c r="C29" s="87">
        <v>7036160</v>
      </c>
      <c r="D29" s="87">
        <v>5970000</v>
      </c>
      <c r="E29" s="87">
        <v>2365440</v>
      </c>
      <c r="F29" s="87">
        <v>1943040</v>
      </c>
      <c r="G29" s="87"/>
      <c r="H29" s="87"/>
      <c r="I29" s="87"/>
      <c r="J29" s="87"/>
      <c r="K29" s="87"/>
      <c r="L29" s="87"/>
      <c r="M29" s="87"/>
      <c r="N29" s="84">
        <f>SUM(B29:M29)</f>
        <v>17314640</v>
      </c>
      <c r="O29" s="293">
        <f>+N29/N27</f>
        <v>1</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509" t="s">
        <v>230</v>
      </c>
      <c r="B33" s="510"/>
      <c r="C33" s="510"/>
      <c r="D33" s="510"/>
      <c r="E33" s="510"/>
      <c r="F33" s="510"/>
      <c r="G33" s="510"/>
      <c r="H33" s="510"/>
      <c r="I33" s="511"/>
      <c r="J33" s="93"/>
    </row>
    <row r="34" spans="1:10" ht="50.25" customHeight="1" thickBot="1" x14ac:dyDescent="0.3">
      <c r="A34" s="303" t="s">
        <v>231</v>
      </c>
      <c r="B34" s="512" t="str">
        <f>+B11</f>
        <v>1 - Acompañar técnicamente el 100% de requerimientos asociados a la incorporación del enfoque de género y de derechos de las mujeres en el ciclo de Política Pública de la Administración Distrital.</v>
      </c>
      <c r="C34" s="513"/>
      <c r="D34" s="513"/>
      <c r="E34" s="513"/>
      <c r="F34" s="513"/>
      <c r="G34" s="513"/>
      <c r="H34" s="513"/>
      <c r="I34" s="514"/>
      <c r="J34" s="91"/>
    </row>
    <row r="35" spans="1:10" ht="18.75" customHeight="1" thickBot="1" x14ac:dyDescent="0.3">
      <c r="A35" s="525" t="s">
        <v>232</v>
      </c>
      <c r="B35" s="305">
        <v>2024</v>
      </c>
      <c r="C35" s="305">
        <v>2025</v>
      </c>
      <c r="D35" s="305">
        <v>2026</v>
      </c>
      <c r="E35" s="305">
        <v>2027</v>
      </c>
      <c r="F35" s="305" t="s">
        <v>233</v>
      </c>
      <c r="G35" s="528" t="s">
        <v>234</v>
      </c>
      <c r="H35" s="528" t="s">
        <v>23</v>
      </c>
      <c r="I35" s="528"/>
      <c r="J35" s="91"/>
    </row>
    <row r="36" spans="1:10" ht="50.25" customHeight="1" thickBot="1" x14ac:dyDescent="0.3">
      <c r="A36" s="527"/>
      <c r="B36" s="306">
        <v>1</v>
      </c>
      <c r="C36" s="306">
        <v>1</v>
      </c>
      <c r="D36" s="306">
        <v>1</v>
      </c>
      <c r="E36" s="306">
        <v>1</v>
      </c>
      <c r="F36" s="307">
        <v>1</v>
      </c>
      <c r="G36" s="528"/>
      <c r="H36" s="528"/>
      <c r="I36" s="528"/>
      <c r="J36" s="91"/>
    </row>
    <row r="37" spans="1:10" ht="52.5" customHeight="1" thickBot="1" x14ac:dyDescent="0.3">
      <c r="A37" s="308" t="s">
        <v>235</v>
      </c>
      <c r="B37" s="515">
        <v>0.11</v>
      </c>
      <c r="C37" s="516"/>
      <c r="D37" s="522" t="s">
        <v>236</v>
      </c>
      <c r="E37" s="523"/>
      <c r="F37" s="523"/>
      <c r="G37" s="523"/>
      <c r="H37" s="523"/>
      <c r="I37" s="524"/>
    </row>
    <row r="38" spans="1:10" s="92" customFormat="1" ht="81" hidden="1" customHeight="1" x14ac:dyDescent="0.25">
      <c r="A38" s="525" t="s">
        <v>237</v>
      </c>
      <c r="B38" s="308" t="s">
        <v>238</v>
      </c>
      <c r="C38" s="303" t="s">
        <v>239</v>
      </c>
      <c r="D38" s="517" t="s">
        <v>240</v>
      </c>
      <c r="E38" s="518"/>
      <c r="F38" s="517" t="s">
        <v>241</v>
      </c>
      <c r="G38" s="518"/>
      <c r="H38" s="311" t="s">
        <v>242</v>
      </c>
      <c r="I38" s="310" t="s">
        <v>243</v>
      </c>
    </row>
    <row r="39" spans="1:10" ht="183.75" hidden="1" customHeight="1" x14ac:dyDescent="0.25">
      <c r="A39" s="527"/>
      <c r="B39" s="312">
        <v>1</v>
      </c>
      <c r="C39" s="313">
        <v>1</v>
      </c>
      <c r="D39" s="519" t="s">
        <v>244</v>
      </c>
      <c r="E39" s="520"/>
      <c r="F39" s="519" t="s">
        <v>245</v>
      </c>
      <c r="G39" s="520"/>
      <c r="H39" s="315" t="s">
        <v>246</v>
      </c>
      <c r="I39" s="316" t="s">
        <v>247</v>
      </c>
    </row>
    <row r="40" spans="1:10" s="92" customFormat="1" ht="75" hidden="1" customHeight="1" thickBot="1" x14ac:dyDescent="0.3">
      <c r="A40" s="525" t="s">
        <v>248</v>
      </c>
      <c r="B40" s="309" t="s">
        <v>238</v>
      </c>
      <c r="C40" s="311" t="s">
        <v>239</v>
      </c>
      <c r="D40" s="517" t="s">
        <v>240</v>
      </c>
      <c r="E40" s="518"/>
      <c r="F40" s="517" t="s">
        <v>241</v>
      </c>
      <c r="G40" s="518"/>
      <c r="H40" s="311" t="s">
        <v>242</v>
      </c>
      <c r="I40" s="310" t="s">
        <v>243</v>
      </c>
    </row>
    <row r="41" spans="1:10" ht="285" hidden="1" customHeight="1" x14ac:dyDescent="0.25">
      <c r="A41" s="527"/>
      <c r="B41" s="317">
        <v>1</v>
      </c>
      <c r="C41" s="306">
        <v>1</v>
      </c>
      <c r="D41" s="519" t="s">
        <v>249</v>
      </c>
      <c r="E41" s="520"/>
      <c r="F41" s="519" t="s">
        <v>250</v>
      </c>
      <c r="G41" s="520"/>
      <c r="H41" s="315" t="s">
        <v>246</v>
      </c>
      <c r="I41" s="314" t="s">
        <v>247</v>
      </c>
    </row>
    <row r="42" spans="1:10" s="92" customFormat="1" ht="76.5" hidden="1" customHeight="1" x14ac:dyDescent="0.25">
      <c r="A42" s="525" t="s">
        <v>251</v>
      </c>
      <c r="B42" s="318" t="s">
        <v>238</v>
      </c>
      <c r="C42" s="304" t="s">
        <v>239</v>
      </c>
      <c r="D42" s="517" t="s">
        <v>240</v>
      </c>
      <c r="E42" s="518"/>
      <c r="F42" s="517" t="s">
        <v>241</v>
      </c>
      <c r="G42" s="518"/>
      <c r="H42" s="311" t="s">
        <v>242</v>
      </c>
      <c r="I42" s="310" t="s">
        <v>243</v>
      </c>
    </row>
    <row r="43" spans="1:10" ht="220.5" hidden="1" customHeight="1" x14ac:dyDescent="0.25">
      <c r="A43" s="526"/>
      <c r="B43" s="319">
        <v>1</v>
      </c>
      <c r="C43" s="320">
        <v>1</v>
      </c>
      <c r="D43" s="521" t="s">
        <v>252</v>
      </c>
      <c r="E43" s="520"/>
      <c r="F43" s="519" t="s">
        <v>253</v>
      </c>
      <c r="G43" s="520"/>
      <c r="H43" s="315" t="s">
        <v>246</v>
      </c>
      <c r="I43" s="314" t="s">
        <v>247</v>
      </c>
    </row>
    <row r="44" spans="1:10" s="92" customFormat="1" ht="35.1" hidden="1" customHeight="1" x14ac:dyDescent="0.25">
      <c r="A44" s="530" t="s">
        <v>254</v>
      </c>
      <c r="B44" s="102" t="s">
        <v>238</v>
      </c>
      <c r="C44" s="102" t="s">
        <v>239</v>
      </c>
      <c r="D44" s="506" t="s">
        <v>240</v>
      </c>
      <c r="E44" s="507"/>
      <c r="F44" s="506" t="s">
        <v>241</v>
      </c>
      <c r="G44" s="507"/>
      <c r="H44" s="103" t="s">
        <v>242</v>
      </c>
      <c r="I44" s="103" t="s">
        <v>243</v>
      </c>
    </row>
    <row r="45" spans="1:10" ht="367.5" hidden="1" customHeight="1" x14ac:dyDescent="0.25">
      <c r="A45" s="531"/>
      <c r="B45" s="241">
        <v>1</v>
      </c>
      <c r="C45" s="96"/>
      <c r="D45" s="534" t="s">
        <v>255</v>
      </c>
      <c r="E45" s="535"/>
      <c r="F45" s="536" t="s">
        <v>256</v>
      </c>
      <c r="G45" s="535"/>
      <c r="H45" s="315" t="s">
        <v>246</v>
      </c>
      <c r="I45" s="314" t="s">
        <v>247</v>
      </c>
    </row>
    <row r="46" spans="1:10" s="92" customFormat="1" ht="35.1" customHeight="1" thickBot="1" x14ac:dyDescent="0.3">
      <c r="A46" s="530" t="s">
        <v>257</v>
      </c>
      <c r="B46" s="104" t="s">
        <v>238</v>
      </c>
      <c r="C46" s="103" t="s">
        <v>239</v>
      </c>
      <c r="D46" s="506" t="s">
        <v>240</v>
      </c>
      <c r="E46" s="507"/>
      <c r="F46" s="506" t="s">
        <v>241</v>
      </c>
      <c r="G46" s="507"/>
      <c r="H46" s="103" t="s">
        <v>242</v>
      </c>
      <c r="I46" s="105" t="s">
        <v>243</v>
      </c>
    </row>
    <row r="47" spans="1:10" ht="391.5" customHeight="1" thickBot="1" x14ac:dyDescent="0.3">
      <c r="A47" s="531"/>
      <c r="B47" s="241">
        <v>1</v>
      </c>
      <c r="C47" s="292">
        <v>1</v>
      </c>
      <c r="D47" s="537" t="s">
        <v>258</v>
      </c>
      <c r="E47" s="533"/>
      <c r="F47" s="532" t="s">
        <v>259</v>
      </c>
      <c r="G47" s="533"/>
      <c r="H47" s="315" t="s">
        <v>246</v>
      </c>
      <c r="I47" s="343" t="s">
        <v>247</v>
      </c>
    </row>
    <row r="48" spans="1:10" s="92" customFormat="1" ht="35.1" hidden="1" customHeight="1" x14ac:dyDescent="0.25">
      <c r="A48" s="530" t="s">
        <v>260</v>
      </c>
      <c r="B48" s="104" t="s">
        <v>238</v>
      </c>
      <c r="C48" s="103" t="s">
        <v>239</v>
      </c>
      <c r="D48" s="506" t="s">
        <v>240</v>
      </c>
      <c r="E48" s="507"/>
      <c r="F48" s="506" t="s">
        <v>241</v>
      </c>
      <c r="G48" s="507"/>
      <c r="H48" s="103" t="s">
        <v>242</v>
      </c>
      <c r="I48" s="105" t="s">
        <v>243</v>
      </c>
    </row>
    <row r="49" spans="1:9" ht="120.75" hidden="1" customHeight="1" x14ac:dyDescent="0.25">
      <c r="A49" s="531"/>
      <c r="B49" s="242">
        <v>1</v>
      </c>
      <c r="C49" s="97"/>
      <c r="D49" s="470"/>
      <c r="E49" s="471"/>
      <c r="F49" s="470"/>
      <c r="G49" s="471"/>
      <c r="H49" s="94"/>
      <c r="I49" s="95"/>
    </row>
    <row r="50" spans="1:9" ht="35.1" hidden="1" customHeight="1" x14ac:dyDescent="0.25">
      <c r="A50" s="530" t="s">
        <v>261</v>
      </c>
      <c r="B50" s="102" t="s">
        <v>238</v>
      </c>
      <c r="C50" s="101" t="s">
        <v>239</v>
      </c>
      <c r="D50" s="506" t="s">
        <v>240</v>
      </c>
      <c r="E50" s="507"/>
      <c r="F50" s="506" t="s">
        <v>241</v>
      </c>
      <c r="G50" s="507"/>
      <c r="H50" s="103" t="s">
        <v>242</v>
      </c>
      <c r="I50" s="105" t="s">
        <v>243</v>
      </c>
    </row>
    <row r="51" spans="1:9" ht="120.75" hidden="1" customHeight="1" x14ac:dyDescent="0.25">
      <c r="A51" s="531"/>
      <c r="B51" s="242">
        <v>1</v>
      </c>
      <c r="C51" s="97"/>
      <c r="D51" s="470"/>
      <c r="E51" s="529"/>
      <c r="F51" s="470"/>
      <c r="G51" s="471"/>
      <c r="H51" s="263"/>
      <c r="I51" s="264"/>
    </row>
    <row r="52" spans="1:9" ht="35.1" hidden="1" customHeight="1" x14ac:dyDescent="0.25">
      <c r="A52" s="530" t="s">
        <v>262</v>
      </c>
      <c r="B52" s="102" t="s">
        <v>238</v>
      </c>
      <c r="C52" s="101" t="s">
        <v>239</v>
      </c>
      <c r="D52" s="506" t="s">
        <v>240</v>
      </c>
      <c r="E52" s="507"/>
      <c r="F52" s="506" t="s">
        <v>241</v>
      </c>
      <c r="G52" s="508"/>
      <c r="H52" s="266" t="s">
        <v>242</v>
      </c>
      <c r="I52" s="267" t="s">
        <v>243</v>
      </c>
    </row>
    <row r="53" spans="1:9" ht="120.75" hidden="1" customHeight="1" x14ac:dyDescent="0.25">
      <c r="A53" s="531"/>
      <c r="B53" s="242">
        <v>1</v>
      </c>
      <c r="C53" s="97"/>
      <c r="D53" s="470"/>
      <c r="E53" s="529"/>
      <c r="F53" s="470"/>
      <c r="G53" s="529"/>
      <c r="H53" s="268"/>
      <c r="I53" s="269"/>
    </row>
    <row r="54" spans="1:9" ht="35.1" hidden="1" customHeight="1" x14ac:dyDescent="0.25">
      <c r="A54" s="530" t="s">
        <v>263</v>
      </c>
      <c r="B54" s="102" t="s">
        <v>238</v>
      </c>
      <c r="C54" s="101" t="s">
        <v>239</v>
      </c>
      <c r="D54" s="506" t="s">
        <v>240</v>
      </c>
      <c r="E54" s="507"/>
      <c r="F54" s="506" t="s">
        <v>241</v>
      </c>
      <c r="G54" s="507"/>
      <c r="H54" s="101" t="s">
        <v>242</v>
      </c>
      <c r="I54" s="265" t="s">
        <v>243</v>
      </c>
    </row>
    <row r="55" spans="1:9" ht="120.75" hidden="1" customHeight="1" x14ac:dyDescent="0.25">
      <c r="A55" s="531"/>
      <c r="B55" s="242">
        <v>1</v>
      </c>
      <c r="C55" s="97"/>
      <c r="D55" s="470"/>
      <c r="E55" s="471"/>
      <c r="F55" s="470"/>
      <c r="G55" s="471"/>
      <c r="H55" s="94"/>
      <c r="I55" s="94"/>
    </row>
    <row r="56" spans="1:9" ht="35.1" hidden="1" customHeight="1" x14ac:dyDescent="0.25">
      <c r="A56" s="530" t="s">
        <v>264</v>
      </c>
      <c r="B56" s="102" t="s">
        <v>238</v>
      </c>
      <c r="C56" s="101" t="s">
        <v>239</v>
      </c>
      <c r="D56" s="506" t="s">
        <v>240</v>
      </c>
      <c r="E56" s="507"/>
      <c r="F56" s="506" t="s">
        <v>241</v>
      </c>
      <c r="G56" s="507"/>
      <c r="H56" s="103" t="s">
        <v>242</v>
      </c>
      <c r="I56" s="105" t="s">
        <v>243</v>
      </c>
    </row>
    <row r="57" spans="1:9" ht="120.75" hidden="1" customHeight="1" x14ac:dyDescent="0.25">
      <c r="A57" s="531"/>
      <c r="B57" s="242">
        <v>1</v>
      </c>
      <c r="C57" s="97"/>
      <c r="D57" s="470"/>
      <c r="E57" s="471"/>
      <c r="F57" s="470"/>
      <c r="G57" s="471"/>
      <c r="H57" s="94"/>
      <c r="I57" s="95"/>
    </row>
    <row r="58" spans="1:9" ht="35.1" hidden="1" customHeight="1" x14ac:dyDescent="0.25">
      <c r="A58" s="530" t="s">
        <v>265</v>
      </c>
      <c r="B58" s="102" t="s">
        <v>238</v>
      </c>
      <c r="C58" s="101" t="s">
        <v>239</v>
      </c>
      <c r="D58" s="506" t="s">
        <v>240</v>
      </c>
      <c r="E58" s="507"/>
      <c r="F58" s="506" t="s">
        <v>241</v>
      </c>
      <c r="G58" s="507"/>
      <c r="H58" s="103" t="s">
        <v>242</v>
      </c>
      <c r="I58" s="105" t="s">
        <v>243</v>
      </c>
    </row>
    <row r="59" spans="1:9" ht="120.75" hidden="1" customHeight="1" x14ac:dyDescent="0.25">
      <c r="A59" s="531"/>
      <c r="B59" s="242">
        <v>1</v>
      </c>
      <c r="C59" s="97"/>
      <c r="D59" s="470"/>
      <c r="E59" s="471"/>
      <c r="F59" s="529"/>
      <c r="G59" s="529"/>
      <c r="H59" s="94"/>
      <c r="I59" s="94"/>
    </row>
    <row r="60" spans="1:9" ht="35.1" hidden="1" customHeight="1" x14ac:dyDescent="0.25">
      <c r="A60" s="530" t="s">
        <v>266</v>
      </c>
      <c r="B60" s="102" t="s">
        <v>238</v>
      </c>
      <c r="C60" s="101" t="s">
        <v>239</v>
      </c>
      <c r="D60" s="506" t="s">
        <v>240</v>
      </c>
      <c r="E60" s="507"/>
      <c r="F60" s="506" t="s">
        <v>241</v>
      </c>
      <c r="G60" s="507"/>
      <c r="H60" s="103" t="s">
        <v>242</v>
      </c>
      <c r="I60" s="105" t="s">
        <v>243</v>
      </c>
    </row>
    <row r="61" spans="1:9" ht="2.25" customHeight="1" thickBot="1" x14ac:dyDescent="0.3">
      <c r="A61" s="531"/>
      <c r="B61" s="242">
        <v>1</v>
      </c>
      <c r="C61" s="97"/>
      <c r="D61" s="470"/>
      <c r="E61" s="471"/>
      <c r="F61" s="470"/>
      <c r="G61" s="471"/>
      <c r="H61" s="94"/>
      <c r="I61" s="94"/>
    </row>
    <row r="62" spans="1:9" ht="14.25" customHeight="1" x14ac:dyDescent="0.25"/>
    <row r="63" spans="1:9" s="91" customFormat="1" ht="14.25" customHeight="1" x14ac:dyDescent="0.25">
      <c r="A63" s="66"/>
      <c r="B63" s="66"/>
      <c r="C63" s="66"/>
      <c r="D63" s="66"/>
      <c r="E63" s="66"/>
      <c r="F63" s="66"/>
      <c r="G63" s="66"/>
      <c r="H63" s="66"/>
      <c r="I63" s="66"/>
    </row>
    <row r="64" spans="1:9" ht="34.5" customHeight="1" x14ac:dyDescent="0.25">
      <c r="A64" s="538" t="s">
        <v>267</v>
      </c>
      <c r="B64" s="538"/>
      <c r="C64" s="538"/>
      <c r="D64" s="538"/>
      <c r="E64" s="538"/>
      <c r="F64" s="538"/>
      <c r="G64" s="538"/>
      <c r="H64" s="247"/>
      <c r="I64" s="247"/>
    </row>
    <row r="65" spans="1:9" ht="78" customHeight="1" x14ac:dyDescent="0.25">
      <c r="A65" s="245" t="s">
        <v>268</v>
      </c>
      <c r="B65" s="464" t="s">
        <v>269</v>
      </c>
      <c r="C65" s="465"/>
      <c r="D65" s="464" t="s">
        <v>270</v>
      </c>
      <c r="E65" s="465"/>
      <c r="F65" s="464" t="s">
        <v>271</v>
      </c>
      <c r="G65" s="465"/>
      <c r="H65" s="466"/>
      <c r="I65" s="467"/>
    </row>
    <row r="66" spans="1:9" ht="40.5" customHeight="1" x14ac:dyDescent="0.25">
      <c r="A66" s="245" t="s">
        <v>272</v>
      </c>
      <c r="B66" s="432">
        <v>0.04</v>
      </c>
      <c r="C66" s="432"/>
      <c r="D66" s="432">
        <v>0.03</v>
      </c>
      <c r="E66" s="432"/>
      <c r="F66" s="432">
        <v>0.04</v>
      </c>
      <c r="G66" s="432"/>
      <c r="H66" s="433"/>
      <c r="I66" s="433"/>
    </row>
    <row r="67" spans="1:9" ht="30" customHeight="1" x14ac:dyDescent="0.25">
      <c r="A67" s="459" t="s">
        <v>191</v>
      </c>
      <c r="B67" s="253" t="s">
        <v>99</v>
      </c>
      <c r="C67" s="253" t="s">
        <v>239</v>
      </c>
      <c r="D67" s="253" t="s">
        <v>99</v>
      </c>
      <c r="E67" s="253" t="s">
        <v>239</v>
      </c>
      <c r="F67" s="253" t="s">
        <v>99</v>
      </c>
      <c r="G67" s="253" t="s">
        <v>239</v>
      </c>
      <c r="H67" s="248"/>
      <c r="I67" s="248"/>
    </row>
    <row r="68" spans="1:9" ht="30" customHeight="1" x14ac:dyDescent="0.25">
      <c r="A68" s="459"/>
      <c r="B68" s="296">
        <v>0.03</v>
      </c>
      <c r="C68" s="254">
        <v>0</v>
      </c>
      <c r="D68" s="296">
        <v>0.03</v>
      </c>
      <c r="E68" s="254">
        <v>0</v>
      </c>
      <c r="F68" s="254">
        <v>0.03</v>
      </c>
      <c r="G68" s="254">
        <v>0.03</v>
      </c>
      <c r="H68" s="249"/>
      <c r="I68" s="249"/>
    </row>
    <row r="69" spans="1:9" ht="102" customHeight="1" x14ac:dyDescent="0.25">
      <c r="A69" s="245" t="s">
        <v>273</v>
      </c>
      <c r="B69" s="442" t="s">
        <v>274</v>
      </c>
      <c r="C69" s="442"/>
      <c r="D69" s="442" t="s">
        <v>274</v>
      </c>
      <c r="E69" s="442"/>
      <c r="F69" s="455" t="s">
        <v>275</v>
      </c>
      <c r="G69" s="468"/>
      <c r="H69" s="469"/>
      <c r="I69" s="469"/>
    </row>
    <row r="70" spans="1:9" ht="80.25" customHeight="1" x14ac:dyDescent="0.25">
      <c r="A70" s="245" t="s">
        <v>276</v>
      </c>
      <c r="B70" s="436" t="s">
        <v>246</v>
      </c>
      <c r="C70" s="436"/>
      <c r="D70" s="436" t="s">
        <v>246</v>
      </c>
      <c r="E70" s="436"/>
      <c r="F70" s="437" t="s">
        <v>277</v>
      </c>
      <c r="G70" s="438"/>
      <c r="H70" s="435"/>
      <c r="I70" s="435"/>
    </row>
    <row r="71" spans="1:9" ht="30.75" customHeight="1" x14ac:dyDescent="0.25">
      <c r="A71" s="459" t="s">
        <v>192</v>
      </c>
      <c r="B71" s="253" t="s">
        <v>99</v>
      </c>
      <c r="C71" s="253" t="s">
        <v>239</v>
      </c>
      <c r="D71" s="253" t="s">
        <v>99</v>
      </c>
      <c r="E71" s="253" t="s">
        <v>239</v>
      </c>
      <c r="F71" s="253" t="s">
        <v>99</v>
      </c>
      <c r="G71" s="253" t="s">
        <v>239</v>
      </c>
      <c r="H71" s="248"/>
      <c r="I71" s="248"/>
    </row>
    <row r="72" spans="1:9" ht="30.75" customHeight="1" x14ac:dyDescent="0.25">
      <c r="A72" s="459"/>
      <c r="B72" s="254">
        <v>0.04</v>
      </c>
      <c r="C72" s="254">
        <v>7.0000000000000007E-2</v>
      </c>
      <c r="D72" s="254">
        <v>0.04</v>
      </c>
      <c r="E72" s="254">
        <v>7.0000000000000007E-2</v>
      </c>
      <c r="F72" s="254">
        <v>0.04</v>
      </c>
      <c r="G72" s="255">
        <v>0.04</v>
      </c>
      <c r="H72" s="249"/>
      <c r="I72" s="250"/>
    </row>
    <row r="73" spans="1:9" ht="135" customHeight="1" x14ac:dyDescent="0.25">
      <c r="A73" s="245" t="s">
        <v>273</v>
      </c>
      <c r="B73" s="439" t="s">
        <v>278</v>
      </c>
      <c r="C73" s="442"/>
      <c r="D73" s="434" t="s">
        <v>279</v>
      </c>
      <c r="E73" s="434"/>
      <c r="F73" s="439" t="s">
        <v>280</v>
      </c>
      <c r="G73" s="440"/>
      <c r="H73" s="441"/>
      <c r="I73" s="441"/>
    </row>
    <row r="74" spans="1:9" ht="80.25" customHeight="1" x14ac:dyDescent="0.25">
      <c r="A74" s="245" t="s">
        <v>276</v>
      </c>
      <c r="B74" s="453" t="s">
        <v>281</v>
      </c>
      <c r="C74" s="436"/>
      <c r="D74" s="453" t="s">
        <v>282</v>
      </c>
      <c r="E74" s="453"/>
      <c r="F74" s="453" t="s">
        <v>277</v>
      </c>
      <c r="G74" s="454"/>
      <c r="H74" s="435"/>
      <c r="I74" s="435"/>
    </row>
    <row r="75" spans="1:9" ht="30.75" customHeight="1" x14ac:dyDescent="0.25">
      <c r="A75" s="459" t="s">
        <v>193</v>
      </c>
      <c r="B75" s="253" t="s">
        <v>99</v>
      </c>
      <c r="C75" s="253" t="s">
        <v>239</v>
      </c>
      <c r="D75" s="253" t="s">
        <v>99</v>
      </c>
      <c r="E75" s="253" t="s">
        <v>239</v>
      </c>
      <c r="F75" s="253" t="s">
        <v>99</v>
      </c>
      <c r="G75" s="253" t="s">
        <v>239</v>
      </c>
      <c r="H75" s="248"/>
      <c r="I75" s="248"/>
    </row>
    <row r="76" spans="1:9" ht="30.75" customHeight="1" x14ac:dyDescent="0.25">
      <c r="A76" s="459"/>
      <c r="B76" s="254">
        <v>0.1</v>
      </c>
      <c r="C76" s="254">
        <v>0.1</v>
      </c>
      <c r="D76" s="254">
        <v>0.1</v>
      </c>
      <c r="E76" s="254">
        <v>0.1</v>
      </c>
      <c r="F76" s="254">
        <v>0.1</v>
      </c>
      <c r="G76" s="255">
        <v>0.1</v>
      </c>
      <c r="H76" s="249"/>
      <c r="I76" s="250"/>
    </row>
    <row r="77" spans="1:9" ht="101.25" customHeight="1" x14ac:dyDescent="0.25">
      <c r="A77" s="245" t="s">
        <v>273</v>
      </c>
      <c r="B77" s="455" t="s">
        <v>283</v>
      </c>
      <c r="C77" s="456"/>
      <c r="D77" s="457" t="s">
        <v>284</v>
      </c>
      <c r="E77" s="458"/>
      <c r="F77" s="439" t="s">
        <v>285</v>
      </c>
      <c r="G77" s="440"/>
      <c r="H77" s="435"/>
      <c r="I77" s="435"/>
    </row>
    <row r="78" spans="1:9" ht="80.25" customHeight="1" x14ac:dyDescent="0.25">
      <c r="A78" s="245" t="s">
        <v>276</v>
      </c>
      <c r="B78" s="444" t="s">
        <v>281</v>
      </c>
      <c r="C78" s="445"/>
      <c r="D78" s="446" t="s">
        <v>282</v>
      </c>
      <c r="E78" s="436"/>
      <c r="F78" s="446" t="s">
        <v>277</v>
      </c>
      <c r="G78" s="446"/>
      <c r="H78" s="435"/>
      <c r="I78" s="435"/>
    </row>
    <row r="79" spans="1:9" ht="30.75" customHeight="1" x14ac:dyDescent="0.25">
      <c r="A79" s="459" t="s">
        <v>194</v>
      </c>
      <c r="B79" s="253" t="s">
        <v>99</v>
      </c>
      <c r="C79" s="253" t="s">
        <v>239</v>
      </c>
      <c r="D79" s="253" t="s">
        <v>99</v>
      </c>
      <c r="E79" s="253" t="s">
        <v>239</v>
      </c>
      <c r="F79" s="253" t="s">
        <v>99</v>
      </c>
      <c r="G79" s="253" t="s">
        <v>239</v>
      </c>
      <c r="H79" s="248"/>
      <c r="I79" s="248"/>
    </row>
    <row r="80" spans="1:9" ht="30.75" customHeight="1" x14ac:dyDescent="0.25">
      <c r="A80" s="459"/>
      <c r="B80" s="254">
        <v>0.1</v>
      </c>
      <c r="C80" s="254">
        <v>0.1</v>
      </c>
      <c r="D80" s="254">
        <v>0.1</v>
      </c>
      <c r="E80" s="254">
        <v>0.1</v>
      </c>
      <c r="F80" s="254">
        <v>0.1</v>
      </c>
      <c r="G80" s="255">
        <v>0.1</v>
      </c>
      <c r="H80" s="249"/>
      <c r="I80" s="250"/>
    </row>
    <row r="81" spans="1:9" ht="143.25" customHeight="1" x14ac:dyDescent="0.25">
      <c r="A81" s="245" t="s">
        <v>273</v>
      </c>
      <c r="B81" s="541" t="s">
        <v>286</v>
      </c>
      <c r="C81" s="541"/>
      <c r="D81" s="541" t="s">
        <v>287</v>
      </c>
      <c r="E81" s="541"/>
      <c r="F81" s="447" t="s">
        <v>288</v>
      </c>
      <c r="G81" s="541"/>
      <c r="H81" s="435"/>
      <c r="I81" s="435"/>
    </row>
    <row r="82" spans="1:9" ht="80.25" customHeight="1" x14ac:dyDescent="0.25">
      <c r="A82" s="245" t="s">
        <v>276</v>
      </c>
      <c r="B82" s="453" t="s">
        <v>281</v>
      </c>
      <c r="C82" s="453"/>
      <c r="D82" s="453" t="s">
        <v>282</v>
      </c>
      <c r="E82" s="436"/>
      <c r="F82" s="453" t="s">
        <v>277</v>
      </c>
      <c r="G82" s="454"/>
      <c r="H82" s="435"/>
      <c r="I82" s="435"/>
    </row>
    <row r="83" spans="1:9" ht="30" customHeight="1" x14ac:dyDescent="0.25">
      <c r="A83" s="459" t="s">
        <v>197</v>
      </c>
      <c r="B83" s="253" t="s">
        <v>99</v>
      </c>
      <c r="C83" s="253" t="s">
        <v>239</v>
      </c>
      <c r="D83" s="253" t="s">
        <v>99</v>
      </c>
      <c r="E83" s="253" t="s">
        <v>239</v>
      </c>
      <c r="F83" s="253" t="s">
        <v>99</v>
      </c>
      <c r="G83" s="253" t="s">
        <v>239</v>
      </c>
      <c r="H83" s="248"/>
      <c r="I83" s="248"/>
    </row>
    <row r="84" spans="1:9" ht="30" customHeight="1" x14ac:dyDescent="0.25">
      <c r="A84" s="459"/>
      <c r="B84" s="254">
        <v>0.1</v>
      </c>
      <c r="C84" s="254">
        <v>0.1</v>
      </c>
      <c r="D84" s="254">
        <v>0.1</v>
      </c>
      <c r="E84" s="254">
        <v>0.1</v>
      </c>
      <c r="F84" s="256">
        <v>0.1</v>
      </c>
      <c r="G84" s="255">
        <v>0.1</v>
      </c>
      <c r="H84" s="250"/>
      <c r="I84" s="250"/>
    </row>
    <row r="85" spans="1:9" ht="192.75" customHeight="1" x14ac:dyDescent="0.25">
      <c r="A85" s="245" t="s">
        <v>273</v>
      </c>
      <c r="B85" s="447" t="s">
        <v>289</v>
      </c>
      <c r="C85" s="448"/>
      <c r="D85" s="447" t="s">
        <v>290</v>
      </c>
      <c r="E85" s="448"/>
      <c r="F85" s="447" t="s">
        <v>291</v>
      </c>
      <c r="G85" s="448"/>
      <c r="H85" s="443"/>
      <c r="I85" s="443"/>
    </row>
    <row r="86" spans="1:9" ht="80.25" customHeight="1" x14ac:dyDescent="0.25">
      <c r="A86" s="245" t="s">
        <v>276</v>
      </c>
      <c r="B86" s="449" t="s">
        <v>281</v>
      </c>
      <c r="C86" s="450"/>
      <c r="D86" s="449" t="s">
        <v>282</v>
      </c>
      <c r="E86" s="450"/>
      <c r="F86" s="449" t="s">
        <v>277</v>
      </c>
      <c r="G86" s="450"/>
      <c r="H86" s="443"/>
      <c r="I86" s="443"/>
    </row>
    <row r="87" spans="1:9" ht="29.25" hidden="1" customHeight="1" x14ac:dyDescent="0.25">
      <c r="A87" s="459" t="s">
        <v>199</v>
      </c>
      <c r="B87" s="253" t="s">
        <v>99</v>
      </c>
      <c r="C87" s="253" t="s">
        <v>239</v>
      </c>
      <c r="D87" s="253" t="s">
        <v>99</v>
      </c>
      <c r="E87" s="253" t="s">
        <v>239</v>
      </c>
      <c r="F87" s="253" t="s">
        <v>99</v>
      </c>
      <c r="G87" s="253" t="s">
        <v>239</v>
      </c>
      <c r="H87" s="248"/>
      <c r="I87" s="248"/>
    </row>
    <row r="88" spans="1:9" ht="29.25" hidden="1" customHeight="1" x14ac:dyDescent="0.25">
      <c r="A88" s="459"/>
      <c r="B88" s="254">
        <v>0.1</v>
      </c>
      <c r="C88" s="257"/>
      <c r="D88" s="254">
        <v>0.1</v>
      </c>
      <c r="E88" s="254"/>
      <c r="F88" s="254">
        <v>0.1</v>
      </c>
      <c r="G88" s="255"/>
      <c r="H88" s="249"/>
      <c r="I88" s="250"/>
    </row>
    <row r="89" spans="1:9" ht="80.25" hidden="1" customHeight="1" x14ac:dyDescent="0.25">
      <c r="A89" s="245" t="s">
        <v>273</v>
      </c>
      <c r="B89" s="451"/>
      <c r="C89" s="451"/>
      <c r="D89" s="451"/>
      <c r="E89" s="451"/>
      <c r="F89" s="451"/>
      <c r="G89" s="451"/>
      <c r="H89" s="452"/>
      <c r="I89" s="452"/>
    </row>
    <row r="90" spans="1:9" ht="80.25" hidden="1" customHeight="1" x14ac:dyDescent="0.25">
      <c r="A90" s="245" t="s">
        <v>276</v>
      </c>
      <c r="B90" s="450"/>
      <c r="C90" s="450"/>
      <c r="D90" s="450"/>
      <c r="E90" s="450"/>
      <c r="F90" s="450"/>
      <c r="G90" s="450"/>
      <c r="H90" s="443"/>
      <c r="I90" s="443"/>
    </row>
    <row r="91" spans="1:9" ht="24.95" hidden="1" customHeight="1" x14ac:dyDescent="0.25">
      <c r="A91" s="459" t="s">
        <v>200</v>
      </c>
      <c r="B91" s="253" t="s">
        <v>99</v>
      </c>
      <c r="C91" s="253" t="s">
        <v>239</v>
      </c>
      <c r="D91" s="253" t="s">
        <v>99</v>
      </c>
      <c r="E91" s="253" t="s">
        <v>239</v>
      </c>
      <c r="F91" s="253" t="s">
        <v>99</v>
      </c>
      <c r="G91" s="253" t="s">
        <v>239</v>
      </c>
      <c r="H91" s="248"/>
      <c r="I91" s="248"/>
    </row>
    <row r="92" spans="1:9" ht="24.95" hidden="1" customHeight="1" x14ac:dyDescent="0.25">
      <c r="A92" s="459"/>
      <c r="B92" s="254">
        <v>0.1</v>
      </c>
      <c r="C92" s="257"/>
      <c r="D92" s="254">
        <v>0.1</v>
      </c>
      <c r="E92" s="254"/>
      <c r="F92" s="254">
        <v>0.1</v>
      </c>
      <c r="G92" s="255"/>
      <c r="H92" s="249"/>
      <c r="I92" s="250"/>
    </row>
    <row r="93" spans="1:9" ht="80.25" hidden="1" customHeight="1" x14ac:dyDescent="0.25">
      <c r="A93" s="245" t="s">
        <v>273</v>
      </c>
      <c r="B93" s="451"/>
      <c r="C93" s="451"/>
      <c r="D93" s="451"/>
      <c r="E93" s="451"/>
      <c r="F93" s="451"/>
      <c r="G93" s="451"/>
      <c r="H93" s="452"/>
      <c r="I93" s="452"/>
    </row>
    <row r="94" spans="1:9" ht="80.25" hidden="1" customHeight="1" x14ac:dyDescent="0.25">
      <c r="A94" s="245" t="s">
        <v>276</v>
      </c>
      <c r="B94" s="450"/>
      <c r="C94" s="450"/>
      <c r="D94" s="450"/>
      <c r="E94" s="450"/>
      <c r="F94" s="450"/>
      <c r="G94" s="450"/>
      <c r="H94" s="443"/>
      <c r="I94" s="443"/>
    </row>
    <row r="95" spans="1:9" ht="24.95" hidden="1" customHeight="1" x14ac:dyDescent="0.25">
      <c r="A95" s="459" t="s">
        <v>201</v>
      </c>
      <c r="B95" s="253" t="s">
        <v>99</v>
      </c>
      <c r="C95" s="253" t="s">
        <v>239</v>
      </c>
      <c r="D95" s="253" t="s">
        <v>99</v>
      </c>
      <c r="E95" s="253" t="s">
        <v>239</v>
      </c>
      <c r="F95" s="253" t="s">
        <v>99</v>
      </c>
      <c r="G95" s="253" t="s">
        <v>239</v>
      </c>
      <c r="H95" s="248"/>
      <c r="I95" s="248"/>
    </row>
    <row r="96" spans="1:9" ht="24.95" hidden="1" customHeight="1" x14ac:dyDescent="0.25">
      <c r="A96" s="459"/>
      <c r="B96" s="254">
        <v>0.1</v>
      </c>
      <c r="C96" s="257"/>
      <c r="D96" s="254">
        <v>0.1</v>
      </c>
      <c r="E96" s="254"/>
      <c r="F96" s="254">
        <v>0.1</v>
      </c>
      <c r="G96" s="255"/>
      <c r="H96" s="249"/>
      <c r="I96" s="250"/>
    </row>
    <row r="97" spans="1:9" ht="80.25" hidden="1" customHeight="1" x14ac:dyDescent="0.25">
      <c r="A97" s="245" t="s">
        <v>273</v>
      </c>
      <c r="B97" s="451"/>
      <c r="C97" s="451"/>
      <c r="D97" s="451"/>
      <c r="E97" s="451"/>
      <c r="F97" s="451"/>
      <c r="G97" s="451"/>
      <c r="H97" s="452"/>
      <c r="I97" s="452"/>
    </row>
    <row r="98" spans="1:9" ht="80.25" hidden="1" customHeight="1" x14ac:dyDescent="0.25">
      <c r="A98" s="245" t="s">
        <v>276</v>
      </c>
      <c r="B98" s="450"/>
      <c r="C98" s="450"/>
      <c r="D98" s="450"/>
      <c r="E98" s="450"/>
      <c r="F98" s="450"/>
      <c r="G98" s="450"/>
      <c r="H98" s="443"/>
      <c r="I98" s="443"/>
    </row>
    <row r="99" spans="1:9" ht="24.95" hidden="1" customHeight="1" x14ac:dyDescent="0.25">
      <c r="A99" s="459" t="s">
        <v>203</v>
      </c>
      <c r="B99" s="253" t="s">
        <v>99</v>
      </c>
      <c r="C99" s="253" t="s">
        <v>239</v>
      </c>
      <c r="D99" s="253" t="s">
        <v>99</v>
      </c>
      <c r="E99" s="253" t="s">
        <v>239</v>
      </c>
      <c r="F99" s="253" t="s">
        <v>99</v>
      </c>
      <c r="G99" s="253" t="s">
        <v>239</v>
      </c>
      <c r="H99" s="248"/>
      <c r="I99" s="248"/>
    </row>
    <row r="100" spans="1:9" ht="24.95" hidden="1" customHeight="1" x14ac:dyDescent="0.25">
      <c r="A100" s="459"/>
      <c r="B100" s="254">
        <v>0.1</v>
      </c>
      <c r="C100" s="257"/>
      <c r="D100" s="254">
        <v>0.1</v>
      </c>
      <c r="E100" s="254"/>
      <c r="F100" s="254">
        <v>0.1</v>
      </c>
      <c r="G100" s="255"/>
      <c r="H100" s="249"/>
      <c r="I100" s="250"/>
    </row>
    <row r="101" spans="1:9" ht="80.25" hidden="1" customHeight="1" x14ac:dyDescent="0.25">
      <c r="A101" s="245" t="s">
        <v>273</v>
      </c>
      <c r="B101" s="451"/>
      <c r="C101" s="451"/>
      <c r="D101" s="451"/>
      <c r="E101" s="451"/>
      <c r="F101" s="451"/>
      <c r="G101" s="451"/>
      <c r="H101" s="452"/>
      <c r="I101" s="452"/>
    </row>
    <row r="102" spans="1:9" ht="80.25" hidden="1" customHeight="1" x14ac:dyDescent="0.25">
      <c r="A102" s="245" t="s">
        <v>276</v>
      </c>
      <c r="B102" s="450"/>
      <c r="C102" s="450"/>
      <c r="D102" s="450"/>
      <c r="E102" s="450"/>
      <c r="F102" s="450"/>
      <c r="G102" s="450"/>
      <c r="H102" s="443"/>
      <c r="I102" s="443"/>
    </row>
    <row r="103" spans="1:9" ht="24.95" hidden="1" customHeight="1" x14ac:dyDescent="0.25">
      <c r="A103" s="459" t="s">
        <v>204</v>
      </c>
      <c r="B103" s="253" t="s">
        <v>99</v>
      </c>
      <c r="C103" s="253" t="s">
        <v>239</v>
      </c>
      <c r="D103" s="253" t="s">
        <v>99</v>
      </c>
      <c r="E103" s="253" t="s">
        <v>239</v>
      </c>
      <c r="F103" s="253" t="s">
        <v>99</v>
      </c>
      <c r="G103" s="253" t="s">
        <v>239</v>
      </c>
      <c r="H103" s="248"/>
      <c r="I103" s="248"/>
    </row>
    <row r="104" spans="1:9" ht="24.95" hidden="1" customHeight="1" x14ac:dyDescent="0.25">
      <c r="A104" s="459"/>
      <c r="B104" s="254">
        <v>0.1</v>
      </c>
      <c r="C104" s="257"/>
      <c r="D104" s="254">
        <v>0.1</v>
      </c>
      <c r="E104" s="254"/>
      <c r="F104" s="254">
        <v>0.1</v>
      </c>
      <c r="G104" s="255"/>
      <c r="H104" s="249"/>
      <c r="I104" s="250"/>
    </row>
    <row r="105" spans="1:9" ht="80.25" hidden="1" customHeight="1" x14ac:dyDescent="0.25">
      <c r="A105" s="245" t="s">
        <v>273</v>
      </c>
      <c r="B105" s="451"/>
      <c r="C105" s="451"/>
      <c r="D105" s="451"/>
      <c r="E105" s="451"/>
      <c r="F105" s="451"/>
      <c r="G105" s="451"/>
      <c r="H105" s="452"/>
      <c r="I105" s="452"/>
    </row>
    <row r="106" spans="1:9" ht="80.25" hidden="1" customHeight="1" x14ac:dyDescent="0.25">
      <c r="A106" s="245" t="s">
        <v>276</v>
      </c>
      <c r="B106" s="450"/>
      <c r="C106" s="450"/>
      <c r="D106" s="450"/>
      <c r="E106" s="450"/>
      <c r="F106" s="450"/>
      <c r="G106" s="450"/>
      <c r="H106" s="443"/>
      <c r="I106" s="443"/>
    </row>
    <row r="107" spans="1:9" ht="24.95" hidden="1" customHeight="1" x14ac:dyDescent="0.25">
      <c r="A107" s="459" t="s">
        <v>205</v>
      </c>
      <c r="B107" s="253" t="s">
        <v>99</v>
      </c>
      <c r="C107" s="253" t="s">
        <v>239</v>
      </c>
      <c r="D107" s="253" t="s">
        <v>99</v>
      </c>
      <c r="E107" s="253" t="s">
        <v>239</v>
      </c>
      <c r="F107" s="253" t="s">
        <v>99</v>
      </c>
      <c r="G107" s="253" t="s">
        <v>239</v>
      </c>
      <c r="H107" s="248"/>
      <c r="I107" s="248"/>
    </row>
    <row r="108" spans="1:9" ht="24.95" hidden="1" customHeight="1" x14ac:dyDescent="0.25">
      <c r="A108" s="459"/>
      <c r="B108" s="254">
        <v>7.0000000000000007E-2</v>
      </c>
      <c r="C108" s="257"/>
      <c r="D108" s="254">
        <v>7.0000000000000007E-2</v>
      </c>
      <c r="E108" s="254"/>
      <c r="F108" s="254">
        <v>7.0000000000000007E-2</v>
      </c>
      <c r="G108" s="255"/>
      <c r="H108" s="249"/>
      <c r="I108" s="250"/>
    </row>
    <row r="109" spans="1:9" ht="80.25" hidden="1" customHeight="1" x14ac:dyDescent="0.25">
      <c r="A109" s="245" t="s">
        <v>273</v>
      </c>
      <c r="B109" s="451"/>
      <c r="C109" s="451"/>
      <c r="D109" s="451"/>
      <c r="E109" s="451"/>
      <c r="F109" s="451"/>
      <c r="G109" s="451"/>
      <c r="H109" s="452"/>
      <c r="I109" s="452"/>
    </row>
    <row r="110" spans="1:9" ht="80.25" hidden="1" customHeight="1" x14ac:dyDescent="0.25">
      <c r="A110" s="245" t="s">
        <v>276</v>
      </c>
      <c r="B110" s="450"/>
      <c r="C110" s="450"/>
      <c r="D110" s="450"/>
      <c r="E110" s="450"/>
      <c r="F110" s="450"/>
      <c r="G110" s="450"/>
      <c r="H110" s="443"/>
      <c r="I110" s="443"/>
    </row>
    <row r="111" spans="1:9" ht="24.95" hidden="1" customHeight="1" x14ac:dyDescent="0.25">
      <c r="A111" s="459" t="s">
        <v>206</v>
      </c>
      <c r="B111" s="253" t="s">
        <v>99</v>
      </c>
      <c r="C111" s="253" t="s">
        <v>239</v>
      </c>
      <c r="D111" s="253" t="s">
        <v>99</v>
      </c>
      <c r="E111" s="253" t="s">
        <v>239</v>
      </c>
      <c r="F111" s="253" t="s">
        <v>99</v>
      </c>
      <c r="G111" s="253" t="s">
        <v>239</v>
      </c>
      <c r="H111" s="248"/>
      <c r="I111" s="248"/>
    </row>
    <row r="112" spans="1:9" ht="24.95" hidden="1" customHeight="1" x14ac:dyDescent="0.25">
      <c r="A112" s="459"/>
      <c r="B112" s="254">
        <v>0.06</v>
      </c>
      <c r="C112" s="258"/>
      <c r="D112" s="254">
        <v>0.06</v>
      </c>
      <c r="E112" s="258"/>
      <c r="F112" s="254">
        <v>0.06</v>
      </c>
      <c r="G112" s="259"/>
      <c r="H112" s="249"/>
      <c r="I112" s="251"/>
    </row>
    <row r="113" spans="1:9" ht="80.25" hidden="1" customHeight="1" x14ac:dyDescent="0.25">
      <c r="A113" s="245" t="s">
        <v>273</v>
      </c>
      <c r="B113" s="539"/>
      <c r="C113" s="539"/>
      <c r="D113" s="539"/>
      <c r="E113" s="539"/>
      <c r="F113" s="539"/>
      <c r="G113" s="539"/>
      <c r="H113" s="540"/>
      <c r="I113" s="540"/>
    </row>
    <row r="114" spans="1:9" ht="80.25" hidden="1" customHeight="1" x14ac:dyDescent="0.25">
      <c r="A114" s="245" t="s">
        <v>276</v>
      </c>
      <c r="B114" s="450"/>
      <c r="C114" s="450"/>
      <c r="D114" s="450"/>
      <c r="E114" s="450"/>
      <c r="F114" s="450"/>
      <c r="G114" s="450"/>
      <c r="H114" s="443"/>
      <c r="I114" s="443"/>
    </row>
    <row r="115" spans="1:9" ht="16.5" x14ac:dyDescent="0.25">
      <c r="A115" s="260" t="s">
        <v>292</v>
      </c>
      <c r="B115" s="261">
        <f t="shared" ref="B115:G115" si="1">(B68+B72+B76+B80+B84+B88+B92+B96+B100+B104+B108+B112)</f>
        <v>1</v>
      </c>
      <c r="C115" s="261">
        <f t="shared" si="1"/>
        <v>0.37</v>
      </c>
      <c r="D115" s="261">
        <f t="shared" si="1"/>
        <v>1</v>
      </c>
      <c r="E115" s="261">
        <f t="shared" si="1"/>
        <v>0.37</v>
      </c>
      <c r="F115" s="261">
        <f t="shared" si="1"/>
        <v>1</v>
      </c>
      <c r="G115" s="261">
        <f t="shared" si="1"/>
        <v>0.37</v>
      </c>
      <c r="H115" s="252"/>
      <c r="I115" s="252"/>
    </row>
  </sheetData>
  <mergeCells count="209">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s>
  <pageMargins left="0.25" right="0.25" top="0.75" bottom="0.75" header="0.3" footer="0.3"/>
  <pageSetup scale="17" orientation="landscape" r:id="rId14"/>
  <rowBreaks count="3" manualBreakCount="3">
    <brk id="60" max="14" man="1"/>
    <brk id="62" max="14" man="1"/>
    <brk id="100" max="14" man="1"/>
  </rowBreaks>
  <drawing r:id="rId15"/>
  <legacyDrawing r:id="rId16"/>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3" width="8.7109375" style="193"/>
    <col min="14" max="14" width="29.7109375" style="193" customWidth="1"/>
    <col min="15" max="16384" width="8.7109375" style="193"/>
  </cols>
  <sheetData>
    <row r="1" spans="1:12" ht="18.75" customHeight="1" x14ac:dyDescent="0.25">
      <c r="A1" s="575"/>
      <c r="B1" s="576"/>
      <c r="C1" s="576"/>
      <c r="D1" s="576"/>
      <c r="E1" s="577"/>
      <c r="F1" s="584" t="s">
        <v>293</v>
      </c>
      <c r="G1" s="585"/>
      <c r="H1" s="585"/>
      <c r="I1" s="585"/>
      <c r="J1" s="585"/>
      <c r="K1" s="585"/>
      <c r="L1" s="192"/>
    </row>
    <row r="2" spans="1:12" ht="18.75" customHeight="1" x14ac:dyDescent="0.25">
      <c r="A2" s="578"/>
      <c r="B2" s="579"/>
      <c r="C2" s="579"/>
      <c r="D2" s="579"/>
      <c r="E2" s="580"/>
      <c r="F2" s="586"/>
      <c r="G2" s="587"/>
      <c r="H2" s="587"/>
      <c r="I2" s="587"/>
      <c r="J2" s="587"/>
      <c r="K2" s="587"/>
      <c r="L2" s="192"/>
    </row>
    <row r="3" spans="1:12" ht="18.75" customHeight="1" x14ac:dyDescent="0.25">
      <c r="A3" s="578"/>
      <c r="B3" s="579"/>
      <c r="C3" s="579"/>
      <c r="D3" s="579"/>
      <c r="E3" s="580"/>
      <c r="F3" s="584" t="s">
        <v>294</v>
      </c>
      <c r="G3" s="585"/>
      <c r="H3" s="585"/>
      <c r="I3" s="585"/>
      <c r="J3" s="585"/>
      <c r="K3" s="585"/>
      <c r="L3" s="192"/>
    </row>
    <row r="4" spans="1:12" ht="18.75" customHeight="1" x14ac:dyDescent="0.25">
      <c r="A4" s="581"/>
      <c r="B4" s="582"/>
      <c r="C4" s="582"/>
      <c r="D4" s="582"/>
      <c r="E4" s="583"/>
      <c r="F4" s="586"/>
      <c r="G4" s="587"/>
      <c r="H4" s="587"/>
      <c r="I4" s="587"/>
      <c r="J4" s="587"/>
      <c r="K4" s="587"/>
      <c r="L4" s="192"/>
    </row>
    <row r="5" spans="1:12" ht="15.75" customHeight="1" x14ac:dyDescent="0.25">
      <c r="A5" s="547" t="s">
        <v>295</v>
      </c>
      <c r="B5" s="549"/>
      <c r="C5" s="549"/>
      <c r="D5" s="549"/>
      <c r="E5" s="549"/>
      <c r="F5" s="549"/>
      <c r="G5" s="549"/>
      <c r="H5" s="549"/>
      <c r="I5" s="549"/>
      <c r="J5" s="549"/>
      <c r="K5" s="549"/>
      <c r="L5" s="567"/>
    </row>
    <row r="6" spans="1:12" ht="23.25" customHeight="1" x14ac:dyDescent="0.25">
      <c r="A6" s="547" t="s">
        <v>296</v>
      </c>
      <c r="B6" s="549"/>
      <c r="C6" s="548"/>
      <c r="D6" s="542" t="s">
        <v>12</v>
      </c>
      <c r="E6" s="543"/>
      <c r="F6" s="543"/>
      <c r="G6" s="543"/>
      <c r="H6" s="544"/>
      <c r="I6" s="547" t="s">
        <v>297</v>
      </c>
      <c r="J6" s="548"/>
      <c r="K6" s="542" t="s">
        <v>37</v>
      </c>
      <c r="L6" s="544"/>
    </row>
    <row r="7" spans="1:12" ht="17.649999999999999" customHeight="1" x14ac:dyDescent="0.25">
      <c r="A7" s="547" t="s">
        <v>298</v>
      </c>
      <c r="B7" s="549"/>
      <c r="C7" s="548"/>
      <c r="D7" s="542" t="s">
        <v>26</v>
      </c>
      <c r="E7" s="543"/>
      <c r="F7" s="543"/>
      <c r="G7" s="543"/>
      <c r="H7" s="544"/>
      <c r="I7" s="547" t="s">
        <v>98</v>
      </c>
      <c r="J7" s="548"/>
      <c r="K7" s="542" t="s">
        <v>15</v>
      </c>
      <c r="L7" s="544"/>
    </row>
    <row r="8" spans="1:12" ht="35.65" customHeight="1" x14ac:dyDescent="0.25">
      <c r="A8" s="547" t="s">
        <v>299</v>
      </c>
      <c r="B8" s="549"/>
      <c r="C8" s="548"/>
      <c r="D8" s="542" t="s">
        <v>68</v>
      </c>
      <c r="E8" s="543"/>
      <c r="F8" s="543"/>
      <c r="G8" s="543"/>
      <c r="H8" s="544"/>
      <c r="I8" s="547" t="s">
        <v>300</v>
      </c>
      <c r="J8" s="548"/>
      <c r="K8" s="542" t="s">
        <v>64</v>
      </c>
      <c r="L8" s="544"/>
    </row>
    <row r="9" spans="1:12" ht="15.75" customHeight="1" x14ac:dyDescent="0.25">
      <c r="A9" s="563" t="s">
        <v>301</v>
      </c>
      <c r="B9" s="550"/>
      <c r="C9" s="550"/>
      <c r="D9" s="550"/>
      <c r="E9" s="550"/>
      <c r="F9" s="550"/>
      <c r="G9" s="550"/>
      <c r="H9" s="550"/>
      <c r="I9" s="550"/>
      <c r="J9" s="550"/>
      <c r="K9" s="550"/>
      <c r="L9" s="564"/>
    </row>
    <row r="10" spans="1:12" ht="29.25" customHeight="1" x14ac:dyDescent="0.25">
      <c r="A10" s="552" t="s">
        <v>302</v>
      </c>
      <c r="B10" s="552"/>
      <c r="C10" s="552"/>
      <c r="D10" s="553"/>
      <c r="E10" s="574" t="str">
        <f>+ACTIVIDAD_1!B11</f>
        <v>1 - Acompañar técnicamente el 100% de requerimientos asociados a la incorporación del enfoque de género y de derechos de las mujeres en el ciclo de Política Pública de la Administración Distrital.</v>
      </c>
      <c r="F10" s="574"/>
      <c r="G10" s="574"/>
      <c r="H10" s="574"/>
      <c r="I10" s="574"/>
      <c r="J10" s="574"/>
      <c r="K10" s="574"/>
      <c r="L10" s="574"/>
    </row>
    <row r="11" spans="1:12" ht="34.5" customHeight="1" x14ac:dyDescent="0.25">
      <c r="A11" s="565" t="s">
        <v>303</v>
      </c>
      <c r="B11" s="566"/>
      <c r="C11" s="566"/>
      <c r="D11" s="567"/>
      <c r="E11" s="568" t="str">
        <f>+ACTIVIDAD_1!I15</f>
        <v xml:space="preserve">Porcentaje de requerimientos asociados a la incorporación del enfoque de género y de derechos de las mujeres en el ciclo de Política Pública de la Administración Distrital acompañados técnicamente. </v>
      </c>
      <c r="F11" s="569"/>
      <c r="G11" s="569"/>
      <c r="H11" s="569"/>
      <c r="I11" s="569"/>
      <c r="J11" s="569"/>
      <c r="K11" s="569"/>
      <c r="L11" s="570"/>
    </row>
    <row r="12" spans="1:12" ht="47.25" customHeight="1" x14ac:dyDescent="0.25">
      <c r="A12" s="547" t="s">
        <v>304</v>
      </c>
      <c r="B12" s="549"/>
      <c r="C12" s="549"/>
      <c r="D12" s="548"/>
      <c r="E12" s="571" t="s">
        <v>305</v>
      </c>
      <c r="F12" s="572"/>
      <c r="G12" s="572"/>
      <c r="H12" s="572"/>
      <c r="I12" s="572"/>
      <c r="J12" s="572"/>
      <c r="K12" s="572"/>
      <c r="L12" s="573"/>
    </row>
    <row r="13" spans="1:12" s="262" customFormat="1" ht="28.5" customHeight="1" x14ac:dyDescent="0.25">
      <c r="A13" s="547" t="s">
        <v>306</v>
      </c>
      <c r="B13" s="549"/>
      <c r="C13" s="548"/>
      <c r="D13" s="542"/>
      <c r="E13" s="543"/>
      <c r="F13" s="543"/>
      <c r="G13" s="543"/>
      <c r="H13" s="544"/>
      <c r="I13" s="547" t="s">
        <v>307</v>
      </c>
      <c r="J13" s="548"/>
      <c r="K13" s="542" t="s">
        <v>61</v>
      </c>
      <c r="L13" s="544"/>
    </row>
    <row r="14" spans="1:12" ht="15.75" customHeight="1" x14ac:dyDescent="0.25">
      <c r="A14" s="547" t="s">
        <v>308</v>
      </c>
      <c r="B14" s="549"/>
      <c r="C14" s="549"/>
      <c r="D14" s="549"/>
      <c r="E14" s="549"/>
      <c r="F14" s="549"/>
      <c r="G14" s="549"/>
      <c r="H14" s="549"/>
      <c r="I14" s="549"/>
      <c r="J14" s="549"/>
      <c r="K14" s="549"/>
      <c r="L14" s="567"/>
    </row>
    <row r="15" spans="1:12" ht="25.5" customHeight="1" x14ac:dyDescent="0.25">
      <c r="A15" s="547" t="s">
        <v>309</v>
      </c>
      <c r="B15" s="549"/>
      <c r="C15" s="548"/>
      <c r="D15" s="542" t="s">
        <v>19</v>
      </c>
      <c r="E15" s="543"/>
      <c r="F15" s="543"/>
      <c r="G15" s="543"/>
      <c r="H15" s="544"/>
      <c r="I15" s="547" t="s">
        <v>310</v>
      </c>
      <c r="J15" s="548"/>
      <c r="K15" s="542" t="s">
        <v>20</v>
      </c>
      <c r="L15" s="544"/>
    </row>
    <row r="16" spans="1:12" ht="25.5" customHeight="1" x14ac:dyDescent="0.25">
      <c r="A16" s="547" t="s">
        <v>311</v>
      </c>
      <c r="B16" s="549"/>
      <c r="C16" s="548"/>
      <c r="D16" s="560">
        <f>+ACTIVIDAD_1!C36</f>
        <v>1</v>
      </c>
      <c r="E16" s="561"/>
      <c r="F16" s="561"/>
      <c r="G16" s="561"/>
      <c r="H16" s="562"/>
      <c r="I16" s="547" t="s">
        <v>234</v>
      </c>
      <c r="J16" s="548"/>
      <c r="K16" s="542" t="s">
        <v>23</v>
      </c>
      <c r="L16" s="544"/>
    </row>
    <row r="17" spans="1:12" ht="27.6" customHeight="1" x14ac:dyDescent="0.25">
      <c r="A17" s="547" t="s">
        <v>312</v>
      </c>
      <c r="B17" s="549"/>
      <c r="C17" s="548"/>
      <c r="D17" s="542"/>
      <c r="E17" s="543"/>
      <c r="F17" s="543"/>
      <c r="G17" s="543"/>
      <c r="H17" s="544"/>
      <c r="I17" s="545"/>
      <c r="J17" s="559"/>
      <c r="K17" s="559"/>
      <c r="L17" s="546"/>
    </row>
    <row r="18" spans="1:12" ht="12" customHeight="1" x14ac:dyDescent="0.25">
      <c r="A18" s="199" t="s">
        <v>313</v>
      </c>
      <c r="B18" s="199" t="s">
        <v>314</v>
      </c>
      <c r="C18" s="547" t="s">
        <v>315</v>
      </c>
      <c r="D18" s="549"/>
      <c r="E18" s="549"/>
      <c r="F18" s="549"/>
      <c r="G18" s="548"/>
      <c r="H18" s="547" t="s">
        <v>316</v>
      </c>
      <c r="I18" s="548"/>
      <c r="J18" s="547" t="s">
        <v>317</v>
      </c>
      <c r="K18" s="548"/>
      <c r="L18" s="199" t="s">
        <v>318</v>
      </c>
    </row>
    <row r="19" spans="1:12" ht="61.5" customHeight="1" x14ac:dyDescent="0.25">
      <c r="A19" s="194">
        <v>1</v>
      </c>
      <c r="B19" s="195" t="s">
        <v>319</v>
      </c>
      <c r="C19" s="542" t="s">
        <v>320</v>
      </c>
      <c r="D19" s="543"/>
      <c r="E19" s="543"/>
      <c r="F19" s="543"/>
      <c r="G19" s="544"/>
      <c r="H19" s="542" t="s">
        <v>321</v>
      </c>
      <c r="I19" s="544"/>
      <c r="J19" s="545" t="s">
        <v>22</v>
      </c>
      <c r="K19" s="546"/>
      <c r="L19" s="195" t="s">
        <v>322</v>
      </c>
    </row>
    <row r="20" spans="1:12" ht="90" customHeight="1" x14ac:dyDescent="0.25">
      <c r="A20" s="194">
        <v>2</v>
      </c>
      <c r="B20" s="195" t="s">
        <v>319</v>
      </c>
      <c r="C20" s="542" t="s">
        <v>323</v>
      </c>
      <c r="D20" s="543"/>
      <c r="E20" s="543"/>
      <c r="F20" s="543"/>
      <c r="G20" s="544"/>
      <c r="H20" s="542" t="s">
        <v>324</v>
      </c>
      <c r="I20" s="544"/>
      <c r="J20" s="545" t="s">
        <v>22</v>
      </c>
      <c r="K20" s="546"/>
      <c r="L20" s="195" t="s">
        <v>325</v>
      </c>
    </row>
    <row r="21" spans="1:12" ht="64.5" customHeight="1" x14ac:dyDescent="0.25">
      <c r="A21" s="194">
        <v>3</v>
      </c>
      <c r="B21" s="195" t="s">
        <v>319</v>
      </c>
      <c r="C21" s="542" t="s">
        <v>326</v>
      </c>
      <c r="D21" s="543"/>
      <c r="E21" s="543"/>
      <c r="F21" s="543"/>
      <c r="G21" s="544"/>
      <c r="H21" s="542" t="s">
        <v>327</v>
      </c>
      <c r="I21" s="544"/>
      <c r="J21" s="545" t="s">
        <v>22</v>
      </c>
      <c r="K21" s="546"/>
      <c r="L21" s="195" t="s">
        <v>325</v>
      </c>
    </row>
    <row r="22" spans="1:12" ht="120" customHeight="1" x14ac:dyDescent="0.25">
      <c r="A22" s="194">
        <v>4</v>
      </c>
      <c r="B22" s="195" t="s">
        <v>319</v>
      </c>
      <c r="C22" s="542" t="s">
        <v>328</v>
      </c>
      <c r="D22" s="543"/>
      <c r="E22" s="543"/>
      <c r="F22" s="543"/>
      <c r="G22" s="544"/>
      <c r="H22" s="542" t="s">
        <v>329</v>
      </c>
      <c r="I22" s="544"/>
      <c r="J22" s="545" t="s">
        <v>22</v>
      </c>
      <c r="K22" s="546"/>
      <c r="L22" s="195" t="s">
        <v>325</v>
      </c>
    </row>
    <row r="23" spans="1:12" ht="78.75" customHeight="1" x14ac:dyDescent="0.25">
      <c r="A23" s="194">
        <v>5</v>
      </c>
      <c r="B23" s="195" t="s">
        <v>319</v>
      </c>
      <c r="C23" s="542" t="s">
        <v>330</v>
      </c>
      <c r="D23" s="543"/>
      <c r="E23" s="543"/>
      <c r="F23" s="543"/>
      <c r="G23" s="544"/>
      <c r="H23" s="542" t="s">
        <v>331</v>
      </c>
      <c r="I23" s="544"/>
      <c r="J23" s="545" t="s">
        <v>22</v>
      </c>
      <c r="K23" s="546"/>
      <c r="L23" s="195" t="s">
        <v>332</v>
      </c>
    </row>
    <row r="24" spans="1:12" ht="77.25" customHeight="1" x14ac:dyDescent="0.25">
      <c r="A24" s="194">
        <v>6</v>
      </c>
      <c r="B24" s="195" t="s">
        <v>319</v>
      </c>
      <c r="C24" s="542" t="s">
        <v>333</v>
      </c>
      <c r="D24" s="543"/>
      <c r="E24" s="543"/>
      <c r="F24" s="543"/>
      <c r="G24" s="544"/>
      <c r="H24" s="542" t="s">
        <v>334</v>
      </c>
      <c r="I24" s="544"/>
      <c r="J24" s="545" t="s">
        <v>22</v>
      </c>
      <c r="K24" s="546"/>
      <c r="L24" s="195" t="s">
        <v>332</v>
      </c>
    </row>
    <row r="25" spans="1:12" ht="25.5" customHeight="1" x14ac:dyDescent="0.25">
      <c r="A25" s="199" t="s">
        <v>313</v>
      </c>
      <c r="B25" s="547" t="s">
        <v>335</v>
      </c>
      <c r="C25" s="549"/>
      <c r="D25" s="549"/>
      <c r="E25" s="549"/>
      <c r="F25" s="549"/>
      <c r="G25" s="549"/>
      <c r="H25" s="549"/>
      <c r="I25" s="549"/>
      <c r="J25" s="549"/>
      <c r="K25" s="548"/>
      <c r="L25" s="199" t="s">
        <v>336</v>
      </c>
    </row>
    <row r="26" spans="1:12" ht="77.25" customHeight="1" x14ac:dyDescent="0.25">
      <c r="A26" s="194">
        <v>1</v>
      </c>
      <c r="B26" s="542" t="s">
        <v>337</v>
      </c>
      <c r="C26" s="543"/>
      <c r="D26" s="543"/>
      <c r="E26" s="543"/>
      <c r="F26" s="543"/>
      <c r="G26" s="543"/>
      <c r="H26" s="543"/>
      <c r="I26" s="543"/>
      <c r="J26" s="543"/>
      <c r="K26" s="544"/>
      <c r="L26" s="195" t="s">
        <v>34</v>
      </c>
    </row>
    <row r="27" spans="1:12" ht="15.75" customHeight="1" x14ac:dyDescent="0.25">
      <c r="A27" s="547" t="s">
        <v>338</v>
      </c>
      <c r="B27" s="549"/>
      <c r="C27" s="549"/>
      <c r="D27" s="549"/>
      <c r="E27" s="549"/>
      <c r="F27" s="550"/>
      <c r="G27" s="550"/>
      <c r="H27" s="549"/>
      <c r="I27" s="550"/>
      <c r="J27" s="550"/>
      <c r="K27" s="550"/>
      <c r="L27" s="551"/>
    </row>
    <row r="28" spans="1:12" ht="26.25" customHeight="1" x14ac:dyDescent="0.25">
      <c r="A28" s="547" t="s">
        <v>339</v>
      </c>
      <c r="B28" s="549"/>
      <c r="C28" s="548"/>
      <c r="D28" s="542">
        <v>100</v>
      </c>
      <c r="E28" s="543"/>
      <c r="F28" s="552" t="s">
        <v>340</v>
      </c>
      <c r="G28" s="552"/>
      <c r="H28" s="206">
        <v>2024</v>
      </c>
      <c r="I28" s="552" t="s">
        <v>341</v>
      </c>
      <c r="J28" s="553"/>
      <c r="K28" s="270"/>
      <c r="L28" s="195" t="s">
        <v>342</v>
      </c>
    </row>
    <row r="29" spans="1:12" ht="26.25" customHeight="1" x14ac:dyDescent="0.25">
      <c r="A29" s="547" t="s">
        <v>343</v>
      </c>
      <c r="B29" s="549"/>
      <c r="C29" s="548"/>
      <c r="D29" s="542"/>
      <c r="E29" s="543"/>
      <c r="F29" s="554"/>
      <c r="G29" s="554"/>
      <c r="H29" s="543"/>
      <c r="I29" s="554"/>
      <c r="J29" s="554"/>
      <c r="K29" s="554"/>
      <c r="L29" s="555"/>
    </row>
    <row r="30" spans="1:12" ht="55.5" customHeight="1" x14ac:dyDescent="0.25">
      <c r="A30" s="547" t="s">
        <v>344</v>
      </c>
      <c r="B30" s="549"/>
      <c r="C30" s="548"/>
      <c r="D30" s="556" t="s">
        <v>345</v>
      </c>
      <c r="E30" s="557"/>
      <c r="F30" s="557"/>
      <c r="G30" s="557"/>
      <c r="H30" s="557"/>
      <c r="I30" s="557"/>
      <c r="J30" s="557"/>
      <c r="K30" s="557"/>
      <c r="L30" s="558"/>
    </row>
    <row r="31" spans="1:12" ht="17.649999999999999" customHeight="1" x14ac:dyDescent="0.25">
      <c r="A31" s="547" t="s">
        <v>346</v>
      </c>
      <c r="B31" s="549"/>
      <c r="C31" s="548"/>
      <c r="D31" s="542"/>
      <c r="E31" s="543"/>
      <c r="F31" s="543"/>
      <c r="G31" s="543"/>
      <c r="H31" s="543"/>
      <c r="I31" s="543"/>
      <c r="J31" s="543"/>
      <c r="K31" s="543"/>
      <c r="L31" s="544"/>
    </row>
  </sheetData>
  <mergeCells count="73">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B26:K26"/>
    <mergeCell ref="B25:K25"/>
    <mergeCell ref="C24:G24"/>
    <mergeCell ref="H24:I24"/>
    <mergeCell ref="J24:K24"/>
    <mergeCell ref="A31:C31"/>
    <mergeCell ref="D31:L31"/>
    <mergeCell ref="A27:L27"/>
    <mergeCell ref="A28:C28"/>
    <mergeCell ref="I28:J28"/>
    <mergeCell ref="A29:C29"/>
    <mergeCell ref="D29:L29"/>
    <mergeCell ref="F28:G28"/>
    <mergeCell ref="D28:E28"/>
    <mergeCell ref="A30:C30"/>
    <mergeCell ref="D30:L30"/>
    <mergeCell ref="J18:K18"/>
    <mergeCell ref="C19:G19"/>
    <mergeCell ref="H19:I19"/>
    <mergeCell ref="J19:K19"/>
    <mergeCell ref="C20:G20"/>
    <mergeCell ref="H20:I20"/>
    <mergeCell ref="J20:K20"/>
    <mergeCell ref="C22:G22"/>
    <mergeCell ref="H22:I22"/>
    <mergeCell ref="J22:K22"/>
    <mergeCell ref="C21:G21"/>
    <mergeCell ref="H21:I21"/>
    <mergeCell ref="J21:K21"/>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5"/>
      <c r="B1" s="576"/>
      <c r="C1" s="576"/>
      <c r="D1" s="576"/>
      <c r="E1" s="577"/>
      <c r="F1" s="584" t="s">
        <v>293</v>
      </c>
      <c r="G1" s="585"/>
      <c r="H1" s="585"/>
      <c r="I1" s="585"/>
      <c r="J1" s="585"/>
      <c r="K1" s="585"/>
      <c r="L1" s="192"/>
    </row>
    <row r="2" spans="1:12" ht="18.75" customHeight="1" x14ac:dyDescent="0.25">
      <c r="A2" s="578"/>
      <c r="B2" s="579"/>
      <c r="C2" s="579"/>
      <c r="D2" s="579"/>
      <c r="E2" s="580"/>
      <c r="F2" s="586"/>
      <c r="G2" s="587"/>
      <c r="H2" s="587"/>
      <c r="I2" s="587"/>
      <c r="J2" s="587"/>
      <c r="K2" s="587"/>
      <c r="L2" s="192"/>
    </row>
    <row r="3" spans="1:12" ht="18.75" customHeight="1" x14ac:dyDescent="0.25">
      <c r="A3" s="578"/>
      <c r="B3" s="579"/>
      <c r="C3" s="579"/>
      <c r="D3" s="579"/>
      <c r="E3" s="580"/>
      <c r="F3" s="584" t="s">
        <v>294</v>
      </c>
      <c r="G3" s="585"/>
      <c r="H3" s="585"/>
      <c r="I3" s="585"/>
      <c r="J3" s="585"/>
      <c r="K3" s="585"/>
      <c r="L3" s="192"/>
    </row>
    <row r="4" spans="1:12" ht="18.75" customHeight="1" x14ac:dyDescent="0.25">
      <c r="A4" s="581"/>
      <c r="B4" s="582"/>
      <c r="C4" s="582"/>
      <c r="D4" s="582"/>
      <c r="E4" s="583"/>
      <c r="F4" s="586"/>
      <c r="G4" s="587"/>
      <c r="H4" s="587"/>
      <c r="I4" s="587"/>
      <c r="J4" s="587"/>
      <c r="K4" s="587"/>
      <c r="L4" s="192"/>
    </row>
    <row r="5" spans="1:12" ht="15.75" customHeight="1" x14ac:dyDescent="0.25">
      <c r="A5" s="547" t="s">
        <v>295</v>
      </c>
      <c r="B5" s="549"/>
      <c r="C5" s="549"/>
      <c r="D5" s="549"/>
      <c r="E5" s="549"/>
      <c r="F5" s="549"/>
      <c r="G5" s="549"/>
      <c r="H5" s="549"/>
      <c r="I5" s="549"/>
      <c r="J5" s="549"/>
      <c r="K5" s="549"/>
      <c r="L5" s="567"/>
    </row>
    <row r="6" spans="1:12" ht="23.25" customHeight="1" x14ac:dyDescent="0.25">
      <c r="A6" s="547" t="s">
        <v>296</v>
      </c>
      <c r="B6" s="549"/>
      <c r="C6" s="548"/>
      <c r="D6" s="542" t="s">
        <v>12</v>
      </c>
      <c r="E6" s="543"/>
      <c r="F6" s="543"/>
      <c r="G6" s="543"/>
      <c r="H6" s="544"/>
      <c r="I6" s="547" t="s">
        <v>297</v>
      </c>
      <c r="J6" s="548"/>
      <c r="K6" s="542" t="s">
        <v>37</v>
      </c>
      <c r="L6" s="544"/>
    </row>
    <row r="7" spans="1:12" ht="17.649999999999999" customHeight="1" x14ac:dyDescent="0.25">
      <c r="A7" s="547" t="s">
        <v>298</v>
      </c>
      <c r="B7" s="549"/>
      <c r="C7" s="548"/>
      <c r="D7" s="542" t="s">
        <v>26</v>
      </c>
      <c r="E7" s="543"/>
      <c r="F7" s="543"/>
      <c r="G7" s="543"/>
      <c r="H7" s="544"/>
      <c r="I7" s="547" t="s">
        <v>98</v>
      </c>
      <c r="J7" s="548"/>
      <c r="K7" s="542" t="s">
        <v>15</v>
      </c>
      <c r="L7" s="544"/>
    </row>
    <row r="8" spans="1:12" ht="35.65" customHeight="1" x14ac:dyDescent="0.25">
      <c r="A8" s="547" t="s">
        <v>299</v>
      </c>
      <c r="B8" s="549"/>
      <c r="C8" s="548"/>
      <c r="D8" s="542" t="s">
        <v>72</v>
      </c>
      <c r="E8" s="543"/>
      <c r="F8" s="543"/>
      <c r="G8" s="543"/>
      <c r="H8" s="544"/>
      <c r="I8" s="547" t="s">
        <v>300</v>
      </c>
      <c r="J8" s="548"/>
      <c r="K8" s="542" t="s">
        <v>64</v>
      </c>
      <c r="L8" s="544"/>
    </row>
    <row r="9" spans="1:12" ht="15.75" customHeight="1" x14ac:dyDescent="0.25">
      <c r="A9" s="563" t="s">
        <v>301</v>
      </c>
      <c r="B9" s="550"/>
      <c r="C9" s="550"/>
      <c r="D9" s="550"/>
      <c r="E9" s="550"/>
      <c r="F9" s="550"/>
      <c r="G9" s="550"/>
      <c r="H9" s="550"/>
      <c r="I9" s="550"/>
      <c r="J9" s="550"/>
      <c r="K9" s="550"/>
      <c r="L9" s="564"/>
    </row>
    <row r="10" spans="1:12" ht="29.25" customHeight="1" x14ac:dyDescent="0.25">
      <c r="A10" s="552" t="s">
        <v>302</v>
      </c>
      <c r="B10" s="552"/>
      <c r="C10" s="552"/>
      <c r="D10" s="553"/>
      <c r="E10" s="574" t="str">
        <f>+ACTIVIDAD_2!B11</f>
        <v>2 - Acompañar el 100% el seguimiento a la implementación de las PPMYEG y PPASP, así como a los compromisos de la SDMujer en otras políticas públicas.</v>
      </c>
      <c r="F10" s="574"/>
      <c r="G10" s="574"/>
      <c r="H10" s="574"/>
      <c r="I10" s="574"/>
      <c r="J10" s="574"/>
      <c r="K10" s="574"/>
      <c r="L10" s="574"/>
    </row>
    <row r="11" spans="1:12" ht="34.5" customHeight="1" x14ac:dyDescent="0.25">
      <c r="A11" s="565" t="s">
        <v>303</v>
      </c>
      <c r="B11" s="566"/>
      <c r="C11" s="566"/>
      <c r="D11" s="567"/>
      <c r="E11" s="568" t="str">
        <f>+ACTIVIDAD_2!I15</f>
        <v>Porcentaje del avance de la implementación de las PPMYEG y PPASP, así como a los compromisos de la SDMujer en otras políticas públicas.</v>
      </c>
      <c r="F11" s="569"/>
      <c r="G11" s="569"/>
      <c r="H11" s="569"/>
      <c r="I11" s="569"/>
      <c r="J11" s="569"/>
      <c r="K11" s="569"/>
      <c r="L11" s="570"/>
    </row>
    <row r="12" spans="1:12" ht="39.75" customHeight="1" x14ac:dyDescent="0.25">
      <c r="A12" s="547" t="s">
        <v>304</v>
      </c>
      <c r="B12" s="549"/>
      <c r="C12" s="549"/>
      <c r="D12" s="548"/>
      <c r="E12" s="571" t="s">
        <v>347</v>
      </c>
      <c r="F12" s="572"/>
      <c r="G12" s="572"/>
      <c r="H12" s="572"/>
      <c r="I12" s="572"/>
      <c r="J12" s="572"/>
      <c r="K12" s="572"/>
      <c r="L12" s="573"/>
    </row>
    <row r="13" spans="1:12" s="262" customFormat="1" ht="28.5" customHeight="1" x14ac:dyDescent="0.25">
      <c r="A13" s="547" t="s">
        <v>306</v>
      </c>
      <c r="B13" s="549"/>
      <c r="C13" s="548"/>
      <c r="D13" s="542"/>
      <c r="E13" s="543"/>
      <c r="F13" s="543"/>
      <c r="G13" s="543"/>
      <c r="H13" s="544"/>
      <c r="I13" s="547" t="s">
        <v>307</v>
      </c>
      <c r="J13" s="548"/>
      <c r="K13" s="542" t="s">
        <v>61</v>
      </c>
      <c r="L13" s="544"/>
    </row>
    <row r="14" spans="1:12" ht="15.75" customHeight="1" x14ac:dyDescent="0.25">
      <c r="A14" s="547" t="s">
        <v>308</v>
      </c>
      <c r="B14" s="549"/>
      <c r="C14" s="549"/>
      <c r="D14" s="549"/>
      <c r="E14" s="549"/>
      <c r="F14" s="549"/>
      <c r="G14" s="549"/>
      <c r="H14" s="549"/>
      <c r="I14" s="549"/>
      <c r="J14" s="549"/>
      <c r="K14" s="549"/>
      <c r="L14" s="567"/>
    </row>
    <row r="15" spans="1:12" ht="25.5" customHeight="1" x14ac:dyDescent="0.25">
      <c r="A15" s="547" t="s">
        <v>309</v>
      </c>
      <c r="B15" s="549"/>
      <c r="C15" s="548"/>
      <c r="D15" s="542" t="s">
        <v>19</v>
      </c>
      <c r="E15" s="543"/>
      <c r="F15" s="543"/>
      <c r="G15" s="543"/>
      <c r="H15" s="544"/>
      <c r="I15" s="547" t="s">
        <v>310</v>
      </c>
      <c r="J15" s="548"/>
      <c r="K15" s="542" t="s">
        <v>20</v>
      </c>
      <c r="L15" s="544"/>
    </row>
    <row r="16" spans="1:12" ht="25.5" customHeight="1" x14ac:dyDescent="0.25">
      <c r="A16" s="547" t="s">
        <v>311</v>
      </c>
      <c r="B16" s="549"/>
      <c r="C16" s="548"/>
      <c r="D16" s="560">
        <f>+ACTIVIDAD_1!C36</f>
        <v>1</v>
      </c>
      <c r="E16" s="561"/>
      <c r="F16" s="561"/>
      <c r="G16" s="561"/>
      <c r="H16" s="562"/>
      <c r="I16" s="547" t="s">
        <v>234</v>
      </c>
      <c r="J16" s="548"/>
      <c r="K16" s="542" t="s">
        <v>23</v>
      </c>
      <c r="L16" s="544"/>
    </row>
    <row r="17" spans="1:21" ht="27.6" customHeight="1" x14ac:dyDescent="0.25">
      <c r="A17" s="547" t="s">
        <v>312</v>
      </c>
      <c r="B17" s="549"/>
      <c r="C17" s="548"/>
      <c r="D17" s="542"/>
      <c r="E17" s="543"/>
      <c r="F17" s="543"/>
      <c r="G17" s="543"/>
      <c r="H17" s="544"/>
      <c r="I17" s="545"/>
      <c r="J17" s="559"/>
      <c r="K17" s="559"/>
      <c r="L17" s="546"/>
    </row>
    <row r="18" spans="1:21" ht="12" customHeight="1" x14ac:dyDescent="0.25">
      <c r="A18" s="199" t="s">
        <v>313</v>
      </c>
      <c r="B18" s="199" t="s">
        <v>314</v>
      </c>
      <c r="C18" s="547" t="s">
        <v>315</v>
      </c>
      <c r="D18" s="549"/>
      <c r="E18" s="549"/>
      <c r="F18" s="549"/>
      <c r="G18" s="548"/>
      <c r="H18" s="547" t="s">
        <v>316</v>
      </c>
      <c r="I18" s="548"/>
      <c r="J18" s="547" t="s">
        <v>317</v>
      </c>
      <c r="K18" s="548"/>
      <c r="L18" s="199" t="s">
        <v>318</v>
      </c>
    </row>
    <row r="19" spans="1:21" ht="51" customHeight="1" x14ac:dyDescent="0.25">
      <c r="A19" s="194">
        <v>1</v>
      </c>
      <c r="B19" s="195" t="s">
        <v>319</v>
      </c>
      <c r="C19" s="545" t="s">
        <v>348</v>
      </c>
      <c r="D19" s="559"/>
      <c r="E19" s="559"/>
      <c r="F19" s="559"/>
      <c r="G19" s="546"/>
      <c r="H19" s="542" t="s">
        <v>349</v>
      </c>
      <c r="I19" s="544"/>
      <c r="J19" s="545" t="s">
        <v>22</v>
      </c>
      <c r="K19" s="546"/>
      <c r="L19" s="195" t="s">
        <v>350</v>
      </c>
      <c r="O19" s="579"/>
      <c r="P19" s="579"/>
      <c r="Q19" s="579"/>
      <c r="R19" s="579"/>
      <c r="S19" s="579"/>
      <c r="T19" s="589"/>
      <c r="U19" s="589"/>
    </row>
    <row r="20" spans="1:21" ht="87" customHeight="1" x14ac:dyDescent="0.25">
      <c r="A20" s="194">
        <v>2</v>
      </c>
      <c r="B20" s="195" t="s">
        <v>319</v>
      </c>
      <c r="C20" s="542" t="s">
        <v>351</v>
      </c>
      <c r="D20" s="543"/>
      <c r="E20" s="543"/>
      <c r="F20" s="543"/>
      <c r="G20" s="544"/>
      <c r="H20" s="588" t="s">
        <v>352</v>
      </c>
      <c r="I20" s="544"/>
      <c r="J20" s="545" t="s">
        <v>22</v>
      </c>
      <c r="K20" s="546"/>
      <c r="L20" s="195" t="s">
        <v>353</v>
      </c>
      <c r="O20" s="589"/>
      <c r="P20" s="589"/>
      <c r="Q20" s="589"/>
      <c r="R20" s="589"/>
      <c r="S20" s="589"/>
      <c r="T20" s="589"/>
      <c r="U20" s="589"/>
    </row>
    <row r="21" spans="1:21" ht="81.75" customHeight="1" x14ac:dyDescent="0.25">
      <c r="A21" s="194">
        <v>3</v>
      </c>
      <c r="B21" s="195" t="s">
        <v>319</v>
      </c>
      <c r="C21" s="542" t="s">
        <v>354</v>
      </c>
      <c r="D21" s="543"/>
      <c r="E21" s="543"/>
      <c r="F21" s="543"/>
      <c r="G21" s="544"/>
      <c r="H21" s="545" t="s">
        <v>355</v>
      </c>
      <c r="I21" s="546"/>
      <c r="J21" s="545" t="s">
        <v>22</v>
      </c>
      <c r="K21" s="546"/>
      <c r="L21" s="195" t="s">
        <v>356</v>
      </c>
      <c r="O21" s="589"/>
      <c r="P21" s="589"/>
      <c r="Q21" s="589"/>
      <c r="R21" s="589"/>
      <c r="S21" s="589"/>
      <c r="T21" s="579"/>
      <c r="U21" s="579"/>
    </row>
    <row r="22" spans="1:21" ht="54.75" customHeight="1" x14ac:dyDescent="0.25">
      <c r="A22" s="194">
        <v>4</v>
      </c>
      <c r="B22" s="195" t="s">
        <v>319</v>
      </c>
      <c r="C22" s="542" t="s">
        <v>357</v>
      </c>
      <c r="D22" s="543"/>
      <c r="E22" s="543"/>
      <c r="F22" s="543"/>
      <c r="G22" s="544"/>
      <c r="H22" s="542" t="s">
        <v>358</v>
      </c>
      <c r="I22" s="544"/>
      <c r="J22" s="545" t="s">
        <v>22</v>
      </c>
      <c r="K22" s="546"/>
      <c r="L22" s="195" t="s">
        <v>359</v>
      </c>
      <c r="O22" s="589"/>
      <c r="P22" s="589"/>
      <c r="Q22" s="589"/>
      <c r="R22" s="589"/>
      <c r="S22" s="589"/>
      <c r="T22" s="589"/>
      <c r="U22" s="589"/>
    </row>
    <row r="23" spans="1:21" ht="174.75" customHeight="1" x14ac:dyDescent="0.25">
      <c r="A23" s="194">
        <v>5</v>
      </c>
      <c r="B23" s="195" t="s">
        <v>319</v>
      </c>
      <c r="C23" s="542" t="s">
        <v>360</v>
      </c>
      <c r="D23" s="543"/>
      <c r="E23" s="543"/>
      <c r="F23" s="543"/>
      <c r="G23" s="544"/>
      <c r="H23" s="545" t="s">
        <v>361</v>
      </c>
      <c r="I23" s="546"/>
      <c r="J23" s="545" t="s">
        <v>22</v>
      </c>
      <c r="K23" s="546"/>
      <c r="L23" s="195" t="s">
        <v>362</v>
      </c>
      <c r="O23" s="589"/>
      <c r="P23" s="589"/>
      <c r="Q23" s="589"/>
      <c r="R23" s="589"/>
      <c r="S23" s="589"/>
      <c r="T23" s="579"/>
      <c r="U23" s="579"/>
    </row>
    <row r="24" spans="1:21" ht="25.5" customHeight="1" x14ac:dyDescent="0.25">
      <c r="A24" s="199" t="s">
        <v>313</v>
      </c>
      <c r="B24" s="547" t="s">
        <v>335</v>
      </c>
      <c r="C24" s="549"/>
      <c r="D24" s="549"/>
      <c r="E24" s="549"/>
      <c r="F24" s="549"/>
      <c r="G24" s="549"/>
      <c r="H24" s="549"/>
      <c r="I24" s="549"/>
      <c r="J24" s="549"/>
      <c r="K24" s="548"/>
      <c r="L24" s="199" t="s">
        <v>336</v>
      </c>
    </row>
    <row r="25" spans="1:21" ht="72" customHeight="1" x14ac:dyDescent="0.25">
      <c r="A25" s="194">
        <v>1</v>
      </c>
      <c r="B25" s="542" t="s">
        <v>363</v>
      </c>
      <c r="C25" s="543"/>
      <c r="D25" s="543"/>
      <c r="E25" s="543"/>
      <c r="F25" s="543"/>
      <c r="G25" s="543"/>
      <c r="H25" s="543"/>
      <c r="I25" s="543"/>
      <c r="J25" s="543"/>
      <c r="K25" s="544"/>
      <c r="L25" s="195" t="s">
        <v>34</v>
      </c>
    </row>
    <row r="26" spans="1:21" ht="15.75" customHeight="1" x14ac:dyDescent="0.25">
      <c r="A26" s="547" t="s">
        <v>338</v>
      </c>
      <c r="B26" s="549"/>
      <c r="C26" s="549"/>
      <c r="D26" s="549"/>
      <c r="E26" s="549"/>
      <c r="F26" s="550"/>
      <c r="G26" s="550"/>
      <c r="H26" s="549"/>
      <c r="I26" s="550"/>
      <c r="J26" s="550"/>
      <c r="K26" s="549"/>
      <c r="L26" s="551"/>
    </row>
    <row r="27" spans="1:21" ht="26.25" customHeight="1" x14ac:dyDescent="0.25">
      <c r="A27" s="547" t="s">
        <v>339</v>
      </c>
      <c r="B27" s="549"/>
      <c r="C27" s="548"/>
      <c r="D27" s="542">
        <v>100</v>
      </c>
      <c r="E27" s="543"/>
      <c r="F27" s="552" t="s">
        <v>340</v>
      </c>
      <c r="G27" s="552"/>
      <c r="H27" s="206">
        <v>2024</v>
      </c>
      <c r="I27" s="552" t="s">
        <v>341</v>
      </c>
      <c r="J27" s="552"/>
      <c r="L27" s="195" t="s">
        <v>342</v>
      </c>
    </row>
    <row r="28" spans="1:21" ht="26.25" customHeight="1" x14ac:dyDescent="0.25">
      <c r="A28" s="547" t="s">
        <v>343</v>
      </c>
      <c r="B28" s="549"/>
      <c r="C28" s="548"/>
      <c r="D28" s="542"/>
      <c r="E28" s="543"/>
      <c r="F28" s="554"/>
      <c r="G28" s="554"/>
      <c r="H28" s="543"/>
      <c r="I28" s="554"/>
      <c r="J28" s="554"/>
      <c r="K28" s="543"/>
      <c r="L28" s="555"/>
    </row>
    <row r="29" spans="1:21" ht="64.5" customHeight="1" x14ac:dyDescent="0.25">
      <c r="A29" s="547" t="s">
        <v>344</v>
      </c>
      <c r="B29" s="549"/>
      <c r="C29" s="548"/>
      <c r="D29" s="556" t="s">
        <v>364</v>
      </c>
      <c r="E29" s="557"/>
      <c r="F29" s="557"/>
      <c r="G29" s="557"/>
      <c r="H29" s="557"/>
      <c r="I29" s="557"/>
      <c r="J29" s="557"/>
      <c r="K29" s="557"/>
      <c r="L29" s="558"/>
    </row>
    <row r="30" spans="1:21" ht="17.649999999999999" customHeight="1" x14ac:dyDescent="0.25">
      <c r="A30" s="547" t="s">
        <v>346</v>
      </c>
      <c r="B30" s="549"/>
      <c r="C30" s="548"/>
      <c r="D30" s="542"/>
      <c r="E30" s="543"/>
      <c r="F30" s="543"/>
      <c r="G30" s="543"/>
      <c r="H30" s="543"/>
      <c r="I30" s="543"/>
      <c r="J30" s="543"/>
      <c r="K30" s="543"/>
      <c r="L30" s="544"/>
    </row>
  </sheetData>
  <mergeCells count="8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O19:S19"/>
    <mergeCell ref="T19:U19"/>
    <mergeCell ref="J19:K19"/>
    <mergeCell ref="C19:G19"/>
    <mergeCell ref="H19:I19"/>
    <mergeCell ref="O22:S22"/>
    <mergeCell ref="T22:U22"/>
    <mergeCell ref="J22:K22"/>
    <mergeCell ref="O23:S23"/>
    <mergeCell ref="T23:U23"/>
    <mergeCell ref="J23:K23"/>
    <mergeCell ref="O20:S20"/>
    <mergeCell ref="T20:U20"/>
    <mergeCell ref="J20:K20"/>
    <mergeCell ref="O21:S21"/>
    <mergeCell ref="T21:U21"/>
    <mergeCell ref="J21:K21"/>
    <mergeCell ref="B24:K24"/>
    <mergeCell ref="B25:K25"/>
    <mergeCell ref="A26:L26"/>
    <mergeCell ref="A27:C27"/>
    <mergeCell ref="D27:E27"/>
    <mergeCell ref="F27:G27"/>
    <mergeCell ref="I27:J27"/>
    <mergeCell ref="A28:C28"/>
    <mergeCell ref="D28:L28"/>
    <mergeCell ref="A29:C29"/>
    <mergeCell ref="D29:L29"/>
    <mergeCell ref="A30:C30"/>
    <mergeCell ref="D30:L30"/>
    <mergeCell ref="C23:G23"/>
    <mergeCell ref="H23:I23"/>
    <mergeCell ref="C20:G20"/>
    <mergeCell ref="H20:I20"/>
    <mergeCell ref="C21:G21"/>
    <mergeCell ref="H21:I21"/>
    <mergeCell ref="C22:G22"/>
    <mergeCell ref="H22:I22"/>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tabColor rgb="FF92D050"/>
    <pageSetUpPr fitToPage="1"/>
  </sheetPr>
  <dimension ref="A1:O123"/>
  <sheetViews>
    <sheetView showGridLines="0" topLeftCell="A77" zoomScaleNormal="100" zoomScaleSheetLayoutView="80" workbookViewId="0">
      <selection activeCell="D47" sqref="D47:E47"/>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94"/>
      <c r="B1" s="475" t="s">
        <v>182</v>
      </c>
      <c r="C1" s="476"/>
      <c r="D1" s="476"/>
      <c r="E1" s="476"/>
      <c r="F1" s="476"/>
      <c r="G1" s="476"/>
      <c r="H1" s="476"/>
      <c r="I1" s="476"/>
      <c r="J1" s="476"/>
      <c r="K1" s="476"/>
      <c r="L1" s="477"/>
      <c r="M1" s="472" t="s">
        <v>183</v>
      </c>
      <c r="N1" s="473"/>
      <c r="O1" s="474"/>
    </row>
    <row r="2" spans="1:15" s="135" customFormat="1" ht="30.75" customHeight="1" x14ac:dyDescent="0.25">
      <c r="A2" s="495"/>
      <c r="B2" s="478" t="s">
        <v>184</v>
      </c>
      <c r="C2" s="479"/>
      <c r="D2" s="479"/>
      <c r="E2" s="479"/>
      <c r="F2" s="479"/>
      <c r="G2" s="479"/>
      <c r="H2" s="479"/>
      <c r="I2" s="479"/>
      <c r="J2" s="479"/>
      <c r="K2" s="479"/>
      <c r="L2" s="480"/>
      <c r="M2" s="472" t="s">
        <v>185</v>
      </c>
      <c r="N2" s="473"/>
      <c r="O2" s="474"/>
    </row>
    <row r="3" spans="1:15" s="135" customFormat="1" ht="24" customHeight="1" x14ac:dyDescent="0.25">
      <c r="A3" s="495"/>
      <c r="B3" s="478" t="s">
        <v>186</v>
      </c>
      <c r="C3" s="479"/>
      <c r="D3" s="479"/>
      <c r="E3" s="479"/>
      <c r="F3" s="479"/>
      <c r="G3" s="479"/>
      <c r="H3" s="479"/>
      <c r="I3" s="479"/>
      <c r="J3" s="479"/>
      <c r="K3" s="479"/>
      <c r="L3" s="480"/>
      <c r="M3" s="472" t="s">
        <v>187</v>
      </c>
      <c r="N3" s="473"/>
      <c r="O3" s="474"/>
    </row>
    <row r="4" spans="1:15" s="135" customFormat="1" ht="21.75" customHeight="1" x14ac:dyDescent="0.25">
      <c r="A4" s="496"/>
      <c r="B4" s="481" t="s">
        <v>188</v>
      </c>
      <c r="C4" s="482"/>
      <c r="D4" s="482"/>
      <c r="E4" s="482"/>
      <c r="F4" s="482"/>
      <c r="G4" s="482"/>
      <c r="H4" s="482"/>
      <c r="I4" s="482"/>
      <c r="J4" s="482"/>
      <c r="K4" s="482"/>
      <c r="L4" s="483"/>
      <c r="M4" s="472" t="s">
        <v>189</v>
      </c>
      <c r="N4" s="473"/>
      <c r="O4" s="474"/>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8" t="s">
        <v>190</v>
      </c>
      <c r="B6" s="186" t="s">
        <v>191</v>
      </c>
      <c r="C6" s="173"/>
      <c r="D6" s="186" t="s">
        <v>192</v>
      </c>
      <c r="E6" s="173"/>
      <c r="F6" s="186" t="s">
        <v>193</v>
      </c>
      <c r="G6" s="173"/>
      <c r="H6" s="186" t="s">
        <v>194</v>
      </c>
      <c r="I6" s="174"/>
      <c r="J6" s="463" t="s">
        <v>195</v>
      </c>
      <c r="K6" s="497"/>
      <c r="L6" s="185" t="s">
        <v>196</v>
      </c>
      <c r="M6" s="460"/>
      <c r="N6" s="460"/>
      <c r="O6" s="460"/>
    </row>
    <row r="7" spans="1:15" s="135" customFormat="1" ht="21.75" customHeight="1" x14ac:dyDescent="0.25">
      <c r="A7" s="498"/>
      <c r="B7" s="187" t="s">
        <v>197</v>
      </c>
      <c r="C7" s="175" t="s">
        <v>198</v>
      </c>
      <c r="D7" s="186" t="s">
        <v>199</v>
      </c>
      <c r="E7" s="176"/>
      <c r="F7" s="186" t="s">
        <v>200</v>
      </c>
      <c r="G7" s="176"/>
      <c r="H7" s="186" t="s">
        <v>201</v>
      </c>
      <c r="I7" s="174"/>
      <c r="J7" s="463"/>
      <c r="K7" s="497"/>
      <c r="L7" s="185" t="s">
        <v>202</v>
      </c>
      <c r="M7" s="460"/>
      <c r="N7" s="460"/>
      <c r="O7" s="460"/>
    </row>
    <row r="8" spans="1:15" s="135" customFormat="1" ht="21.75" customHeight="1" x14ac:dyDescent="0.25">
      <c r="A8" s="498"/>
      <c r="B8" s="186" t="s">
        <v>203</v>
      </c>
      <c r="C8" s="173"/>
      <c r="D8" s="186" t="s">
        <v>204</v>
      </c>
      <c r="E8" s="176"/>
      <c r="F8" s="186" t="s">
        <v>205</v>
      </c>
      <c r="G8" s="176"/>
      <c r="H8" s="186" t="s">
        <v>206</v>
      </c>
      <c r="I8" s="174"/>
      <c r="J8" s="463"/>
      <c r="K8" s="497"/>
      <c r="L8" s="185" t="s">
        <v>207</v>
      </c>
      <c r="M8" s="460" t="s">
        <v>198</v>
      </c>
      <c r="N8" s="460"/>
      <c r="O8" s="46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03" t="s">
        <v>208</v>
      </c>
      <c r="B11" s="484" t="s">
        <v>365</v>
      </c>
      <c r="C11" s="485"/>
      <c r="D11" s="485"/>
      <c r="E11" s="485"/>
      <c r="F11" s="485"/>
      <c r="G11" s="485"/>
      <c r="H11" s="485"/>
      <c r="I11" s="485"/>
      <c r="J11" s="485"/>
      <c r="K11" s="485"/>
      <c r="L11" s="485"/>
      <c r="M11" s="485"/>
      <c r="N11" s="485"/>
      <c r="O11" s="486"/>
    </row>
    <row r="12" spans="1:15" ht="15" customHeight="1" x14ac:dyDescent="0.25">
      <c r="A12" s="504"/>
      <c r="B12" s="487"/>
      <c r="C12" s="488"/>
      <c r="D12" s="488"/>
      <c r="E12" s="488"/>
      <c r="F12" s="488"/>
      <c r="G12" s="488"/>
      <c r="H12" s="488"/>
      <c r="I12" s="488"/>
      <c r="J12" s="488"/>
      <c r="K12" s="488"/>
      <c r="L12" s="488"/>
      <c r="M12" s="488"/>
      <c r="N12" s="488"/>
      <c r="O12" s="489"/>
    </row>
    <row r="13" spans="1:15" ht="15" customHeight="1" x14ac:dyDescent="0.25">
      <c r="A13" s="505"/>
      <c r="B13" s="490"/>
      <c r="C13" s="491"/>
      <c r="D13" s="491"/>
      <c r="E13" s="491"/>
      <c r="F13" s="491"/>
      <c r="G13" s="491"/>
      <c r="H13" s="491"/>
      <c r="I13" s="491"/>
      <c r="J13" s="491"/>
      <c r="K13" s="491"/>
      <c r="L13" s="491"/>
      <c r="M13" s="491"/>
      <c r="N13" s="491"/>
      <c r="O13" s="492"/>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493" t="s">
        <v>211</v>
      </c>
      <c r="C15" s="493"/>
      <c r="D15" s="493"/>
      <c r="E15" s="493"/>
      <c r="F15" s="493"/>
      <c r="G15" s="498" t="s">
        <v>212</v>
      </c>
      <c r="H15" s="498"/>
      <c r="I15" s="493" t="s">
        <v>366</v>
      </c>
      <c r="J15" s="493"/>
      <c r="K15" s="493"/>
      <c r="L15" s="493"/>
      <c r="M15" s="493"/>
      <c r="N15" s="493"/>
      <c r="O15" s="493"/>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214</v>
      </c>
      <c r="B17" s="493" t="s">
        <v>215</v>
      </c>
      <c r="C17" s="493"/>
      <c r="D17" s="493"/>
      <c r="E17" s="493"/>
      <c r="F17" s="115" t="s">
        <v>216</v>
      </c>
      <c r="G17" s="493" t="s">
        <v>217</v>
      </c>
      <c r="H17" s="493"/>
      <c r="I17" s="493"/>
      <c r="J17" s="115" t="s">
        <v>218</v>
      </c>
      <c r="K17" s="590" t="s">
        <v>219</v>
      </c>
      <c r="L17" s="590"/>
      <c r="M17" s="590"/>
      <c r="N17" s="590"/>
      <c r="O17" s="590"/>
    </row>
    <row r="18" spans="1:15" ht="9" customHeight="1" x14ac:dyDescent="0.25">
      <c r="A18" s="68"/>
      <c r="B18" s="67"/>
      <c r="C18" s="502"/>
      <c r="D18" s="502"/>
      <c r="E18" s="502"/>
      <c r="F18" s="502"/>
      <c r="G18" s="502"/>
      <c r="H18" s="502"/>
      <c r="I18" s="502"/>
      <c r="J18" s="502"/>
      <c r="K18" s="502"/>
      <c r="L18" s="502"/>
      <c r="M18" s="502"/>
      <c r="N18" s="502"/>
      <c r="O18" s="502"/>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461" t="s">
        <v>220</v>
      </c>
      <c r="B21" s="462"/>
      <c r="C21" s="462"/>
      <c r="D21" s="462"/>
      <c r="E21" s="462"/>
      <c r="F21" s="462"/>
      <c r="G21" s="462"/>
      <c r="H21" s="462"/>
      <c r="I21" s="462"/>
      <c r="J21" s="462"/>
      <c r="K21" s="462"/>
      <c r="L21" s="462"/>
      <c r="M21" s="462"/>
      <c r="N21" s="462"/>
      <c r="O21" s="463"/>
    </row>
    <row r="22" spans="1:15" ht="32.1" customHeight="1" x14ac:dyDescent="0.25">
      <c r="A22" s="461" t="s">
        <v>221</v>
      </c>
      <c r="B22" s="462"/>
      <c r="C22" s="462"/>
      <c r="D22" s="462"/>
      <c r="E22" s="462"/>
      <c r="F22" s="462"/>
      <c r="G22" s="462"/>
      <c r="H22" s="462"/>
      <c r="I22" s="462"/>
      <c r="J22" s="462"/>
      <c r="K22" s="462"/>
      <c r="L22" s="462"/>
      <c r="M22" s="462"/>
      <c r="N22" s="462"/>
      <c r="O22" s="463"/>
    </row>
    <row r="23" spans="1:15" ht="32.1" customHeight="1" thickBot="1" x14ac:dyDescent="0.3">
      <c r="A23" s="89"/>
      <c r="B23" s="79" t="s">
        <v>191</v>
      </c>
      <c r="C23" s="79" t="s">
        <v>192</v>
      </c>
      <c r="D23" s="79" t="s">
        <v>193</v>
      </c>
      <c r="E23" s="79" t="s">
        <v>194</v>
      </c>
      <c r="F23" s="79" t="s">
        <v>197</v>
      </c>
      <c r="G23" s="79" t="s">
        <v>199</v>
      </c>
      <c r="H23" s="79" t="s">
        <v>200</v>
      </c>
      <c r="I23" s="79" t="s">
        <v>201</v>
      </c>
      <c r="J23" s="79" t="s">
        <v>203</v>
      </c>
      <c r="K23" s="79" t="s">
        <v>204</v>
      </c>
      <c r="L23" s="79" t="s">
        <v>205</v>
      </c>
      <c r="M23" s="79" t="s">
        <v>206</v>
      </c>
      <c r="N23" s="80" t="s">
        <v>222</v>
      </c>
      <c r="O23" s="80" t="s">
        <v>223</v>
      </c>
    </row>
    <row r="24" spans="1:15" ht="32.1" customHeight="1" x14ac:dyDescent="0.25">
      <c r="A24" s="83" t="s">
        <v>224</v>
      </c>
      <c r="B24" s="84">
        <v>174420000</v>
      </c>
      <c r="C24" s="84">
        <v>267750000</v>
      </c>
      <c r="D24" s="84">
        <v>31993000</v>
      </c>
      <c r="E24" s="84">
        <f>33812000+39000000</f>
        <v>72812000</v>
      </c>
      <c r="F24" s="84"/>
      <c r="G24" s="84"/>
      <c r="H24" s="81"/>
      <c r="I24" s="81"/>
      <c r="J24" s="81"/>
      <c r="K24" s="81"/>
      <c r="L24" s="81"/>
      <c r="M24" s="81"/>
      <c r="N24" s="84">
        <f>SUM(B24:M24)</f>
        <v>546975000</v>
      </c>
      <c r="O24" s="82"/>
    </row>
    <row r="25" spans="1:15" ht="32.1" customHeight="1" x14ac:dyDescent="0.25">
      <c r="A25" s="83" t="s">
        <v>225</v>
      </c>
      <c r="B25" s="84"/>
      <c r="C25" s="84">
        <v>442170000</v>
      </c>
      <c r="D25" s="84"/>
      <c r="E25" s="84">
        <f>17232000-2516000</f>
        <v>14716000</v>
      </c>
      <c r="F25" s="84">
        <v>14906668</v>
      </c>
      <c r="G25" s="84"/>
      <c r="H25" s="84"/>
      <c r="I25" s="84"/>
      <c r="J25" s="84"/>
      <c r="K25" s="84"/>
      <c r="L25" s="84"/>
      <c r="M25" s="84"/>
      <c r="N25" s="84">
        <f t="shared" ref="N25:N29" si="0">SUM(B25:M25)</f>
        <v>471792668</v>
      </c>
      <c r="O25" s="114">
        <f>+(B25+C25+D25+E25+F25+G25+H25+I25+J25+K25+L25+M25)/N24</f>
        <v>0.86254886969239908</v>
      </c>
    </row>
    <row r="26" spans="1:15" ht="32.1" customHeight="1" x14ac:dyDescent="0.25">
      <c r="A26" s="83" t="s">
        <v>226</v>
      </c>
      <c r="B26" s="84"/>
      <c r="C26" s="84">
        <v>1411000</v>
      </c>
      <c r="D26" s="84">
        <v>30430000</v>
      </c>
      <c r="E26" s="84">
        <v>42330000</v>
      </c>
      <c r="F26" s="84">
        <v>42832600</v>
      </c>
      <c r="G26" s="84"/>
      <c r="H26" s="84"/>
      <c r="I26" s="84"/>
      <c r="J26" s="84"/>
      <c r="K26" s="84"/>
      <c r="L26" s="84"/>
      <c r="M26" s="84"/>
      <c r="N26" s="84">
        <f t="shared" si="0"/>
        <v>117003600</v>
      </c>
      <c r="O26" s="114"/>
    </row>
    <row r="27" spans="1:15" ht="32.1" customHeight="1" x14ac:dyDescent="0.25">
      <c r="A27" s="83" t="s">
        <v>227</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228</v>
      </c>
      <c r="B28" s="84">
        <v>0</v>
      </c>
      <c r="C28" s="84"/>
      <c r="D28" s="84"/>
      <c r="E28" s="84"/>
      <c r="F28" s="84"/>
      <c r="G28" s="84"/>
      <c r="H28" s="84"/>
      <c r="I28" s="84"/>
      <c r="J28" s="84"/>
      <c r="K28" s="84"/>
      <c r="L28" s="84"/>
      <c r="M28" s="84"/>
      <c r="N28" s="84">
        <f t="shared" si="0"/>
        <v>0</v>
      </c>
      <c r="O28" s="85"/>
    </row>
    <row r="29" spans="1:15" ht="32.1" customHeight="1" thickBot="1" x14ac:dyDescent="0.3">
      <c r="A29" s="86" t="s">
        <v>229</v>
      </c>
      <c r="B29" s="87">
        <v>0</v>
      </c>
      <c r="C29" s="87">
        <v>8208853</v>
      </c>
      <c r="D29" s="87">
        <v>0</v>
      </c>
      <c r="E29" s="87">
        <v>2759680</v>
      </c>
      <c r="F29" s="87">
        <v>2266880</v>
      </c>
      <c r="G29" s="87"/>
      <c r="H29" s="87"/>
      <c r="I29" s="87"/>
      <c r="J29" s="87"/>
      <c r="K29" s="87"/>
      <c r="L29" s="87"/>
      <c r="M29" s="87"/>
      <c r="N29" s="87">
        <f t="shared" si="0"/>
        <v>13235413</v>
      </c>
      <c r="O29" s="293">
        <f>+N29/N27</f>
        <v>1</v>
      </c>
    </row>
    <row r="30" spans="1:15" s="88" customFormat="1" ht="16.5" customHeight="1" x14ac:dyDescent="0.2"/>
    <row r="31" spans="1:15" s="88" customFormat="1" ht="17.25" customHeight="1" x14ac:dyDescent="0.2"/>
    <row r="32" spans="1:15" ht="5.25" customHeight="1" x14ac:dyDescent="0.25"/>
    <row r="33" spans="1:10" ht="48" customHeight="1" x14ac:dyDescent="0.25">
      <c r="A33" s="598" t="s">
        <v>230</v>
      </c>
      <c r="B33" s="599"/>
      <c r="C33" s="599"/>
      <c r="D33" s="599"/>
      <c r="E33" s="599"/>
      <c r="F33" s="599"/>
      <c r="G33" s="599"/>
      <c r="H33" s="599"/>
      <c r="I33" s="600"/>
      <c r="J33" s="93"/>
    </row>
    <row r="34" spans="1:10" ht="50.25" customHeight="1" x14ac:dyDescent="0.25">
      <c r="A34" s="101" t="s">
        <v>231</v>
      </c>
      <c r="B34" s="601" t="str">
        <f>+B11</f>
        <v>2 - Acompañar el 100% el seguimiento a la implementación de las PPMYEG y PPASP, así como a los compromisos de la SDMujer en otras políticas públicas.</v>
      </c>
      <c r="C34" s="602"/>
      <c r="D34" s="602"/>
      <c r="E34" s="602"/>
      <c r="F34" s="602"/>
      <c r="G34" s="602"/>
      <c r="H34" s="602"/>
      <c r="I34" s="603"/>
      <c r="J34" s="91"/>
    </row>
    <row r="35" spans="1:10" ht="18.75" customHeight="1" x14ac:dyDescent="0.25">
      <c r="A35" s="530" t="s">
        <v>232</v>
      </c>
      <c r="B35" s="143">
        <v>2024</v>
      </c>
      <c r="C35" s="143">
        <v>2025</v>
      </c>
      <c r="D35" s="143">
        <v>2026</v>
      </c>
      <c r="E35" s="143">
        <v>2027</v>
      </c>
      <c r="F35" s="143" t="s">
        <v>233</v>
      </c>
      <c r="G35" s="604" t="s">
        <v>234</v>
      </c>
      <c r="H35" s="604" t="s">
        <v>23</v>
      </c>
      <c r="I35" s="604"/>
      <c r="J35" s="91"/>
    </row>
    <row r="36" spans="1:10" ht="50.25" customHeight="1" x14ac:dyDescent="0.25">
      <c r="A36" s="531"/>
      <c r="B36" s="145">
        <v>1</v>
      </c>
      <c r="C36" s="145">
        <v>1</v>
      </c>
      <c r="D36" s="145">
        <v>1</v>
      </c>
      <c r="E36" s="145">
        <v>1</v>
      </c>
      <c r="F36" s="144">
        <v>1</v>
      </c>
      <c r="G36" s="604"/>
      <c r="H36" s="604"/>
      <c r="I36" s="604"/>
      <c r="J36" s="91"/>
    </row>
    <row r="37" spans="1:10" ht="52.5" customHeight="1" thickBot="1" x14ac:dyDescent="0.3">
      <c r="A37" s="102" t="s">
        <v>235</v>
      </c>
      <c r="B37" s="591">
        <v>0.19</v>
      </c>
      <c r="C37" s="592"/>
      <c r="D37" s="593" t="s">
        <v>236</v>
      </c>
      <c r="E37" s="594"/>
      <c r="F37" s="594"/>
      <c r="G37" s="594"/>
      <c r="H37" s="594"/>
      <c r="I37" s="595"/>
    </row>
    <row r="38" spans="1:10" s="92" customFormat="1" ht="48" hidden="1" customHeight="1" x14ac:dyDescent="0.25">
      <c r="A38" s="530" t="s">
        <v>237</v>
      </c>
      <c r="B38" s="102" t="s">
        <v>238</v>
      </c>
      <c r="C38" s="101" t="s">
        <v>239</v>
      </c>
      <c r="D38" s="506" t="s">
        <v>240</v>
      </c>
      <c r="E38" s="507"/>
      <c r="F38" s="506" t="s">
        <v>241</v>
      </c>
      <c r="G38" s="507"/>
      <c r="H38" s="103" t="s">
        <v>242</v>
      </c>
      <c r="I38" s="105" t="s">
        <v>243</v>
      </c>
    </row>
    <row r="39" spans="1:10" ht="234" hidden="1" customHeight="1" x14ac:dyDescent="0.25">
      <c r="A39" s="531"/>
      <c r="B39" s="241">
        <v>1</v>
      </c>
      <c r="C39" s="292">
        <v>1</v>
      </c>
      <c r="D39" s="596" t="s">
        <v>367</v>
      </c>
      <c r="E39" s="597"/>
      <c r="F39" s="596" t="s">
        <v>368</v>
      </c>
      <c r="G39" s="597"/>
      <c r="H39" s="94" t="s">
        <v>246</v>
      </c>
      <c r="I39" s="298" t="s">
        <v>369</v>
      </c>
    </row>
    <row r="40" spans="1:10" s="92" customFormat="1" ht="54" hidden="1" customHeight="1" x14ac:dyDescent="0.25">
      <c r="A40" s="530" t="s">
        <v>248</v>
      </c>
      <c r="B40" s="104" t="s">
        <v>238</v>
      </c>
      <c r="C40" s="103" t="s">
        <v>239</v>
      </c>
      <c r="D40" s="506" t="s">
        <v>240</v>
      </c>
      <c r="E40" s="507"/>
      <c r="F40" s="506" t="s">
        <v>241</v>
      </c>
      <c r="G40" s="507"/>
      <c r="H40" s="103" t="s">
        <v>242</v>
      </c>
      <c r="I40" s="105" t="s">
        <v>243</v>
      </c>
    </row>
    <row r="41" spans="1:10" ht="303" hidden="1" customHeight="1" x14ac:dyDescent="0.25">
      <c r="A41" s="531"/>
      <c r="B41" s="241">
        <v>1</v>
      </c>
      <c r="C41" s="292">
        <v>1</v>
      </c>
      <c r="D41" s="605" t="s">
        <v>370</v>
      </c>
      <c r="E41" s="606"/>
      <c r="F41" s="596" t="s">
        <v>371</v>
      </c>
      <c r="G41" s="597"/>
      <c r="H41" s="94" t="s">
        <v>246</v>
      </c>
      <c r="I41" s="298" t="s">
        <v>369</v>
      </c>
    </row>
    <row r="42" spans="1:10" s="92" customFormat="1" ht="47.25" hidden="1" customHeight="1" x14ac:dyDescent="0.25">
      <c r="A42" s="530" t="s">
        <v>251</v>
      </c>
      <c r="B42" s="104" t="s">
        <v>238</v>
      </c>
      <c r="C42" s="103" t="s">
        <v>239</v>
      </c>
      <c r="D42" s="506" t="s">
        <v>240</v>
      </c>
      <c r="E42" s="507"/>
      <c r="F42" s="506" t="s">
        <v>241</v>
      </c>
      <c r="G42" s="507"/>
      <c r="H42" s="103" t="s">
        <v>242</v>
      </c>
      <c r="I42" s="105" t="s">
        <v>243</v>
      </c>
    </row>
    <row r="43" spans="1:10" ht="405.75" hidden="1" customHeight="1" x14ac:dyDescent="0.25">
      <c r="A43" s="531"/>
      <c r="B43" s="241">
        <v>1</v>
      </c>
      <c r="C43" s="241">
        <v>1</v>
      </c>
      <c r="D43" s="536" t="s">
        <v>372</v>
      </c>
      <c r="E43" s="606"/>
      <c r="F43" s="536" t="s">
        <v>373</v>
      </c>
      <c r="G43" s="607"/>
      <c r="H43" s="94" t="s">
        <v>246</v>
      </c>
      <c r="I43" s="298" t="s">
        <v>369</v>
      </c>
    </row>
    <row r="44" spans="1:10" s="92" customFormat="1" ht="35.1" customHeight="1" thickBot="1" x14ac:dyDescent="0.3">
      <c r="A44" s="530" t="s">
        <v>254</v>
      </c>
      <c r="B44" s="104" t="s">
        <v>238</v>
      </c>
      <c r="C44" s="104" t="s">
        <v>239</v>
      </c>
      <c r="D44" s="506" t="s">
        <v>240</v>
      </c>
      <c r="E44" s="507"/>
      <c r="F44" s="506" t="s">
        <v>241</v>
      </c>
      <c r="G44" s="507"/>
      <c r="H44" s="103" t="s">
        <v>242</v>
      </c>
      <c r="I44" s="103" t="s">
        <v>243</v>
      </c>
    </row>
    <row r="45" spans="1:10" ht="407.25" customHeight="1" thickBot="1" x14ac:dyDescent="0.3">
      <c r="A45" s="531"/>
      <c r="B45" s="241">
        <v>1</v>
      </c>
      <c r="C45" s="241">
        <v>1</v>
      </c>
      <c r="D45" s="536" t="s">
        <v>374</v>
      </c>
      <c r="E45" s="606"/>
      <c r="F45" s="536" t="s">
        <v>375</v>
      </c>
      <c r="G45" s="606"/>
      <c r="H45" s="94" t="s">
        <v>246</v>
      </c>
      <c r="I45" s="298" t="s">
        <v>369</v>
      </c>
    </row>
    <row r="46" spans="1:10" s="92" customFormat="1" ht="35.1" customHeight="1" x14ac:dyDescent="0.25">
      <c r="A46" s="530" t="s">
        <v>257</v>
      </c>
      <c r="B46" s="104" t="s">
        <v>238</v>
      </c>
      <c r="C46" s="103" t="s">
        <v>239</v>
      </c>
      <c r="D46" s="506" t="s">
        <v>240</v>
      </c>
      <c r="E46" s="507"/>
      <c r="F46" s="506" t="s">
        <v>241</v>
      </c>
      <c r="G46" s="507"/>
      <c r="H46" s="103" t="s">
        <v>242</v>
      </c>
      <c r="I46" s="105" t="s">
        <v>243</v>
      </c>
    </row>
    <row r="47" spans="1:10" ht="409.5" customHeight="1" thickBot="1" x14ac:dyDescent="0.3">
      <c r="A47" s="531"/>
      <c r="B47" s="241">
        <v>1</v>
      </c>
      <c r="C47" s="292">
        <v>1</v>
      </c>
      <c r="D47" s="536" t="s">
        <v>376</v>
      </c>
      <c r="E47" s="608"/>
      <c r="F47" s="536" t="s">
        <v>377</v>
      </c>
      <c r="G47" s="608"/>
      <c r="H47" s="344" t="s">
        <v>246</v>
      </c>
      <c r="I47" s="342" t="s">
        <v>369</v>
      </c>
    </row>
    <row r="48" spans="1:10" s="92" customFormat="1" ht="35.1" hidden="1" customHeight="1" x14ac:dyDescent="0.25">
      <c r="A48" s="530" t="s">
        <v>260</v>
      </c>
      <c r="B48" s="104" t="s">
        <v>238</v>
      </c>
      <c r="C48" s="103" t="s">
        <v>239</v>
      </c>
      <c r="D48" s="506" t="s">
        <v>240</v>
      </c>
      <c r="E48" s="507"/>
      <c r="F48" s="506" t="s">
        <v>241</v>
      </c>
      <c r="G48" s="507"/>
      <c r="H48" s="103" t="s">
        <v>242</v>
      </c>
      <c r="I48" s="105" t="s">
        <v>243</v>
      </c>
    </row>
    <row r="49" spans="1:9" ht="120.75" hidden="1" customHeight="1" x14ac:dyDescent="0.25">
      <c r="A49" s="531"/>
      <c r="B49" s="242">
        <v>1</v>
      </c>
      <c r="C49" s="97"/>
      <c r="D49" s="470"/>
      <c r="E49" s="471"/>
      <c r="F49" s="470"/>
      <c r="G49" s="471"/>
      <c r="H49" s="94"/>
      <c r="I49" s="95"/>
    </row>
    <row r="50" spans="1:9" ht="35.1" hidden="1" customHeight="1" x14ac:dyDescent="0.25">
      <c r="A50" s="530" t="s">
        <v>261</v>
      </c>
      <c r="B50" s="102" t="s">
        <v>238</v>
      </c>
      <c r="C50" s="101" t="s">
        <v>239</v>
      </c>
      <c r="D50" s="506" t="s">
        <v>240</v>
      </c>
      <c r="E50" s="507"/>
      <c r="F50" s="506" t="s">
        <v>241</v>
      </c>
      <c r="G50" s="507"/>
      <c r="H50" s="103" t="s">
        <v>242</v>
      </c>
      <c r="I50" s="105" t="s">
        <v>243</v>
      </c>
    </row>
    <row r="51" spans="1:9" ht="120.75" hidden="1" customHeight="1" x14ac:dyDescent="0.25">
      <c r="A51" s="531"/>
      <c r="B51" s="242">
        <v>1</v>
      </c>
      <c r="C51" s="97"/>
      <c r="D51" s="470"/>
      <c r="E51" s="471"/>
      <c r="F51" s="470"/>
      <c r="G51" s="471"/>
      <c r="H51" s="94"/>
      <c r="I51" s="95"/>
    </row>
    <row r="52" spans="1:9" ht="35.1" hidden="1" customHeight="1" x14ac:dyDescent="0.25">
      <c r="A52" s="530" t="s">
        <v>262</v>
      </c>
      <c r="B52" s="102" t="s">
        <v>238</v>
      </c>
      <c r="C52" s="101" t="s">
        <v>239</v>
      </c>
      <c r="D52" s="506" t="s">
        <v>240</v>
      </c>
      <c r="E52" s="507"/>
      <c r="F52" s="506" t="s">
        <v>241</v>
      </c>
      <c r="G52" s="507"/>
      <c r="H52" s="103" t="s">
        <v>242</v>
      </c>
      <c r="I52" s="105" t="s">
        <v>243</v>
      </c>
    </row>
    <row r="53" spans="1:9" ht="120.75" hidden="1" customHeight="1" x14ac:dyDescent="0.25">
      <c r="A53" s="531"/>
      <c r="B53" s="242">
        <v>1</v>
      </c>
      <c r="C53" s="97"/>
      <c r="D53" s="470"/>
      <c r="E53" s="529"/>
      <c r="F53" s="470"/>
      <c r="G53" s="471"/>
      <c r="H53" s="112"/>
      <c r="I53" s="95"/>
    </row>
    <row r="54" spans="1:9" ht="35.1" hidden="1" customHeight="1" x14ac:dyDescent="0.25">
      <c r="A54" s="530" t="s">
        <v>263</v>
      </c>
      <c r="B54" s="102" t="s">
        <v>238</v>
      </c>
      <c r="C54" s="101" t="s">
        <v>239</v>
      </c>
      <c r="D54" s="506" t="s">
        <v>240</v>
      </c>
      <c r="E54" s="507"/>
      <c r="F54" s="506" t="s">
        <v>241</v>
      </c>
      <c r="G54" s="507"/>
      <c r="H54" s="103" t="s">
        <v>242</v>
      </c>
      <c r="I54" s="105" t="s">
        <v>243</v>
      </c>
    </row>
    <row r="55" spans="1:9" ht="120.75" hidden="1" customHeight="1" x14ac:dyDescent="0.25">
      <c r="A55" s="531"/>
      <c r="B55" s="242">
        <v>1</v>
      </c>
      <c r="C55" s="97"/>
      <c r="D55" s="470"/>
      <c r="E55" s="471"/>
      <c r="F55" s="470"/>
      <c r="G55" s="471"/>
      <c r="H55" s="94"/>
      <c r="I55" s="94"/>
    </row>
    <row r="56" spans="1:9" ht="35.1" hidden="1" customHeight="1" x14ac:dyDescent="0.25">
      <c r="A56" s="530" t="s">
        <v>264</v>
      </c>
      <c r="B56" s="102" t="s">
        <v>238</v>
      </c>
      <c r="C56" s="101" t="s">
        <v>239</v>
      </c>
      <c r="D56" s="506" t="s">
        <v>240</v>
      </c>
      <c r="E56" s="507"/>
      <c r="F56" s="506" t="s">
        <v>241</v>
      </c>
      <c r="G56" s="507"/>
      <c r="H56" s="103" t="s">
        <v>242</v>
      </c>
      <c r="I56" s="105" t="s">
        <v>243</v>
      </c>
    </row>
    <row r="57" spans="1:9" ht="120.75" hidden="1" customHeight="1" x14ac:dyDescent="0.25">
      <c r="A57" s="531"/>
      <c r="B57" s="242">
        <v>1</v>
      </c>
      <c r="C57" s="97"/>
      <c r="D57" s="470"/>
      <c r="E57" s="471"/>
      <c r="F57" s="470"/>
      <c r="G57" s="471"/>
      <c r="H57" s="94"/>
      <c r="I57" s="95"/>
    </row>
    <row r="58" spans="1:9" ht="35.1" hidden="1" customHeight="1" x14ac:dyDescent="0.25">
      <c r="A58" s="530" t="s">
        <v>265</v>
      </c>
      <c r="B58" s="102" t="s">
        <v>238</v>
      </c>
      <c r="C58" s="101" t="s">
        <v>239</v>
      </c>
      <c r="D58" s="506" t="s">
        <v>240</v>
      </c>
      <c r="E58" s="507"/>
      <c r="F58" s="506" t="s">
        <v>241</v>
      </c>
      <c r="G58" s="507"/>
      <c r="H58" s="103" t="s">
        <v>242</v>
      </c>
      <c r="I58" s="105" t="s">
        <v>243</v>
      </c>
    </row>
    <row r="59" spans="1:9" ht="120.75" hidden="1" customHeight="1" x14ac:dyDescent="0.25">
      <c r="A59" s="531"/>
      <c r="B59" s="242">
        <v>1</v>
      </c>
      <c r="C59" s="97"/>
      <c r="D59" s="470"/>
      <c r="E59" s="471"/>
      <c r="F59" s="529"/>
      <c r="G59" s="529"/>
      <c r="H59" s="94"/>
      <c r="I59" s="94"/>
    </row>
    <row r="60" spans="1:9" ht="35.1" hidden="1" customHeight="1" x14ac:dyDescent="0.25">
      <c r="A60" s="530" t="s">
        <v>266</v>
      </c>
      <c r="B60" s="102" t="s">
        <v>238</v>
      </c>
      <c r="C60" s="101" t="s">
        <v>239</v>
      </c>
      <c r="D60" s="506" t="s">
        <v>240</v>
      </c>
      <c r="E60" s="507"/>
      <c r="F60" s="506" t="s">
        <v>241</v>
      </c>
      <c r="G60" s="507"/>
      <c r="H60" s="103" t="s">
        <v>242</v>
      </c>
      <c r="I60" s="105" t="s">
        <v>243</v>
      </c>
    </row>
    <row r="61" spans="1:9" ht="120.75" hidden="1" customHeight="1" x14ac:dyDescent="0.25">
      <c r="A61" s="531"/>
      <c r="B61" s="242">
        <v>1</v>
      </c>
      <c r="C61" s="97"/>
      <c r="D61" s="470"/>
      <c r="E61" s="471"/>
      <c r="F61" s="470"/>
      <c r="G61" s="471"/>
      <c r="H61" s="94"/>
      <c r="I61" s="94"/>
    </row>
    <row r="62" spans="1:9" hidden="1" x14ac:dyDescent="0.25"/>
    <row r="63" spans="1:9" hidden="1" x14ac:dyDescent="0.25"/>
    <row r="65" spans="1:13" ht="18" x14ac:dyDescent="0.25">
      <c r="A65" s="113" t="s">
        <v>378</v>
      </c>
    </row>
    <row r="66" spans="1:13" ht="57.75" customHeight="1" x14ac:dyDescent="0.25">
      <c r="A66" s="98" t="s">
        <v>379</v>
      </c>
    </row>
    <row r="68" spans="1:13" ht="23.25" x14ac:dyDescent="0.25">
      <c r="A68" s="613" t="s">
        <v>380</v>
      </c>
      <c r="B68" s="99" t="s">
        <v>191</v>
      </c>
      <c r="C68" s="99" t="s">
        <v>192</v>
      </c>
      <c r="D68" s="99" t="s">
        <v>193</v>
      </c>
      <c r="E68" s="99" t="s">
        <v>194</v>
      </c>
      <c r="F68" s="99" t="s">
        <v>197</v>
      </c>
      <c r="G68" s="99" t="s">
        <v>199</v>
      </c>
      <c r="H68" s="99" t="s">
        <v>200</v>
      </c>
      <c r="I68" s="99" t="s">
        <v>201</v>
      </c>
      <c r="J68" s="99" t="s">
        <v>203</v>
      </c>
      <c r="K68" s="99" t="s">
        <v>204</v>
      </c>
      <c r="L68" s="99" t="s">
        <v>205</v>
      </c>
      <c r="M68" s="99" t="s">
        <v>206</v>
      </c>
    </row>
    <row r="69" spans="1:13" ht="24.75" customHeight="1" x14ac:dyDescent="0.25">
      <c r="A69" s="613"/>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t="e">
        <f>+(((B100/A100)+(D100/C100)+(F100/E100)+(H100/G100)+(J100/I100))/5)*100</f>
        <v>#DIV/0!</v>
      </c>
      <c r="H69" s="100">
        <f>+(((C100/B100)+(E100/D100)+(G100/F100)+(I100/H100)+(K100/J100))/5)*100</f>
        <v>0</v>
      </c>
      <c r="I69" s="100">
        <f>+(((C104/B104)+(E104/D104)+(G104/F104)+(I104/H104)+(K104/J104))/5)*100</f>
        <v>0</v>
      </c>
      <c r="J69" s="100">
        <f>+(((C108/B108)+(E108/D108)+(G108/F108)+(I108/H108)+(K108/J108))/5)*100</f>
        <v>0</v>
      </c>
      <c r="K69" s="100">
        <f>+(((C112/B112)+(E112/D112)+(G112/F112)+(I112/H112)+(K112/J112))/5)*100</f>
        <v>0</v>
      </c>
      <c r="L69" s="100">
        <f>+(((C116/B116)+(E116/D116)+(G116/F116)+(I116/H116)+(K116/J116))/5)*100</f>
        <v>0</v>
      </c>
      <c r="M69" s="100">
        <f>+(((C120/B120)+(E120/D120)+(G120/F120)+(I120/H120)+(K120/J120))/5)*100</f>
        <v>0</v>
      </c>
    </row>
    <row r="72" spans="1:13" ht="34.5" customHeight="1" x14ac:dyDescent="0.25">
      <c r="A72" s="538" t="s">
        <v>267</v>
      </c>
      <c r="B72" s="538"/>
      <c r="C72" s="538"/>
      <c r="D72" s="538"/>
      <c r="E72" s="538"/>
      <c r="F72" s="538"/>
      <c r="G72" s="538"/>
      <c r="H72" s="538"/>
      <c r="I72" s="538"/>
      <c r="J72" s="538"/>
      <c r="K72" s="538"/>
    </row>
    <row r="73" spans="1:13" ht="112.5" customHeight="1" x14ac:dyDescent="0.25">
      <c r="A73" s="246" t="s">
        <v>268</v>
      </c>
      <c r="B73" s="609" t="s">
        <v>381</v>
      </c>
      <c r="C73" s="610"/>
      <c r="D73" s="609" t="s">
        <v>382</v>
      </c>
      <c r="E73" s="610"/>
      <c r="F73" s="609" t="s">
        <v>383</v>
      </c>
      <c r="G73" s="610"/>
      <c r="H73" s="609" t="s">
        <v>384</v>
      </c>
      <c r="I73" s="610"/>
      <c r="J73" s="609" t="s">
        <v>385</v>
      </c>
      <c r="K73" s="610"/>
    </row>
    <row r="74" spans="1:13" ht="40.5" customHeight="1" x14ac:dyDescent="0.25">
      <c r="A74" s="106" t="s">
        <v>386</v>
      </c>
      <c r="B74" s="611">
        <v>0.03</v>
      </c>
      <c r="C74" s="612"/>
      <c r="D74" s="611">
        <v>0.05</v>
      </c>
      <c r="E74" s="612"/>
      <c r="F74" s="611">
        <v>0.05</v>
      </c>
      <c r="G74" s="612"/>
      <c r="H74" s="611">
        <v>0.04</v>
      </c>
      <c r="I74" s="612"/>
      <c r="J74" s="611">
        <v>0.02</v>
      </c>
      <c r="K74" s="612"/>
    </row>
    <row r="75" spans="1:13" ht="30" customHeight="1" x14ac:dyDescent="0.25">
      <c r="A75" s="614" t="s">
        <v>191</v>
      </c>
      <c r="B75" s="151" t="s">
        <v>99</v>
      </c>
      <c r="C75" s="151" t="s">
        <v>239</v>
      </c>
      <c r="D75" s="151" t="s">
        <v>99</v>
      </c>
      <c r="E75" s="151" t="s">
        <v>239</v>
      </c>
      <c r="F75" s="151" t="s">
        <v>99</v>
      </c>
      <c r="G75" s="151" t="s">
        <v>239</v>
      </c>
      <c r="H75" s="151" t="s">
        <v>99</v>
      </c>
      <c r="I75" s="151" t="s">
        <v>239</v>
      </c>
      <c r="J75" s="151" t="s">
        <v>99</v>
      </c>
      <c r="K75" s="151" t="s">
        <v>239</v>
      </c>
    </row>
    <row r="76" spans="1:13" ht="30" customHeight="1" x14ac:dyDescent="0.25">
      <c r="A76" s="615"/>
      <c r="B76" s="108">
        <v>0.03</v>
      </c>
      <c r="C76" s="108">
        <v>0.03</v>
      </c>
      <c r="D76" s="108">
        <v>0.03</v>
      </c>
      <c r="E76" s="108">
        <v>0.03</v>
      </c>
      <c r="F76" s="108">
        <v>0.03</v>
      </c>
      <c r="G76" s="108">
        <v>0.03</v>
      </c>
      <c r="H76" s="108">
        <v>0.03</v>
      </c>
      <c r="I76" s="108">
        <v>0.03</v>
      </c>
      <c r="J76" s="108">
        <v>0.03</v>
      </c>
      <c r="K76" s="108">
        <v>0.03</v>
      </c>
    </row>
    <row r="77" spans="1:13" ht="108.75" customHeight="1" x14ac:dyDescent="0.25">
      <c r="A77" s="106" t="s">
        <v>273</v>
      </c>
      <c r="B77" s="616" t="s">
        <v>387</v>
      </c>
      <c r="C77" s="617"/>
      <c r="D77" s="618" t="s">
        <v>388</v>
      </c>
      <c r="E77" s="619"/>
      <c r="F77" s="620" t="s">
        <v>389</v>
      </c>
      <c r="G77" s="621"/>
      <c r="H77" s="620" t="s">
        <v>390</v>
      </c>
      <c r="I77" s="621"/>
      <c r="J77" s="618" t="s">
        <v>391</v>
      </c>
      <c r="K77" s="619"/>
    </row>
    <row r="78" spans="1:13" ht="80.25" customHeight="1" x14ac:dyDescent="0.25">
      <c r="A78" s="106" t="s">
        <v>276</v>
      </c>
      <c r="B78" s="622" t="s">
        <v>392</v>
      </c>
      <c r="C78" s="623"/>
      <c r="D78" s="622" t="s">
        <v>393</v>
      </c>
      <c r="E78" s="623"/>
      <c r="F78" s="622" t="s">
        <v>394</v>
      </c>
      <c r="G78" s="624"/>
      <c r="H78" s="622" t="s">
        <v>395</v>
      </c>
      <c r="I78" s="624"/>
      <c r="J78" s="622" t="s">
        <v>396</v>
      </c>
      <c r="K78" s="624"/>
    </row>
    <row r="79" spans="1:13" ht="30.75" customHeight="1" x14ac:dyDescent="0.25">
      <c r="A79" s="614" t="s">
        <v>192</v>
      </c>
      <c r="B79" s="151" t="s">
        <v>99</v>
      </c>
      <c r="C79" s="151" t="s">
        <v>239</v>
      </c>
      <c r="D79" s="151" t="s">
        <v>99</v>
      </c>
      <c r="E79" s="151" t="s">
        <v>239</v>
      </c>
      <c r="F79" s="151" t="s">
        <v>99</v>
      </c>
      <c r="G79" s="151" t="s">
        <v>239</v>
      </c>
      <c r="H79" s="151" t="s">
        <v>99</v>
      </c>
      <c r="I79" s="151" t="s">
        <v>239</v>
      </c>
      <c r="J79" s="151" t="s">
        <v>99</v>
      </c>
      <c r="K79" s="151" t="s">
        <v>239</v>
      </c>
    </row>
    <row r="80" spans="1:13" ht="30.75" customHeight="1" x14ac:dyDescent="0.25">
      <c r="A80" s="615"/>
      <c r="B80" s="108">
        <v>0.04</v>
      </c>
      <c r="C80" s="299">
        <v>0.04</v>
      </c>
      <c r="D80" s="108">
        <v>0.04</v>
      </c>
      <c r="E80" s="108">
        <v>0.04</v>
      </c>
      <c r="F80" s="108">
        <v>0.04</v>
      </c>
      <c r="G80" s="109">
        <v>0.04</v>
      </c>
      <c r="H80" s="108">
        <v>0.04</v>
      </c>
      <c r="I80" s="109">
        <v>0.04</v>
      </c>
      <c r="J80" s="108">
        <v>0.04</v>
      </c>
      <c r="K80" s="300">
        <v>0.04</v>
      </c>
    </row>
    <row r="81" spans="1:11" ht="130.5" customHeight="1" x14ac:dyDescent="0.25">
      <c r="A81" s="106" t="s">
        <v>273</v>
      </c>
      <c r="B81" s="625" t="s">
        <v>397</v>
      </c>
      <c r="C81" s="617"/>
      <c r="D81" s="620" t="s">
        <v>398</v>
      </c>
      <c r="E81" s="621"/>
      <c r="F81" s="626" t="s">
        <v>399</v>
      </c>
      <c r="G81" s="621"/>
      <c r="H81" s="626" t="s">
        <v>400</v>
      </c>
      <c r="I81" s="621"/>
      <c r="J81" s="643" t="s">
        <v>401</v>
      </c>
      <c r="K81" s="644"/>
    </row>
    <row r="82" spans="1:11" ht="80.25" customHeight="1" x14ac:dyDescent="0.25">
      <c r="A82" s="106" t="s">
        <v>276</v>
      </c>
      <c r="B82" s="622" t="s">
        <v>392</v>
      </c>
      <c r="C82" s="623"/>
      <c r="D82" s="622" t="s">
        <v>393</v>
      </c>
      <c r="E82" s="623"/>
      <c r="F82" s="622" t="s">
        <v>394</v>
      </c>
      <c r="G82" s="624"/>
      <c r="H82" s="622" t="s">
        <v>395</v>
      </c>
      <c r="I82" s="624"/>
      <c r="J82" s="622" t="s">
        <v>396</v>
      </c>
      <c r="K82" s="624"/>
    </row>
    <row r="83" spans="1:11" ht="30.75" customHeight="1" x14ac:dyDescent="0.25">
      <c r="A83" s="614" t="s">
        <v>193</v>
      </c>
      <c r="B83" s="151" t="s">
        <v>99</v>
      </c>
      <c r="C83" s="151" t="s">
        <v>239</v>
      </c>
      <c r="D83" s="151" t="s">
        <v>99</v>
      </c>
      <c r="E83" s="151" t="s">
        <v>239</v>
      </c>
      <c r="F83" s="151" t="s">
        <v>99</v>
      </c>
      <c r="G83" s="151" t="s">
        <v>239</v>
      </c>
      <c r="H83" s="151" t="s">
        <v>99</v>
      </c>
      <c r="I83" s="151" t="s">
        <v>239</v>
      </c>
      <c r="J83" s="151" t="s">
        <v>99</v>
      </c>
      <c r="K83" s="151" t="s">
        <v>239</v>
      </c>
    </row>
    <row r="84" spans="1:11" ht="30.75" customHeight="1" x14ac:dyDescent="0.25">
      <c r="A84" s="615"/>
      <c r="B84" s="108">
        <v>0.1</v>
      </c>
      <c r="C84" s="108">
        <v>0.1</v>
      </c>
      <c r="D84" s="108">
        <v>0.1</v>
      </c>
      <c r="E84" s="108">
        <v>0.1</v>
      </c>
      <c r="F84" s="108">
        <v>0.1</v>
      </c>
      <c r="G84" s="108">
        <v>0.1</v>
      </c>
      <c r="H84" s="108">
        <v>0.1</v>
      </c>
      <c r="I84" s="108">
        <v>0.1</v>
      </c>
      <c r="J84" s="108">
        <v>0.1</v>
      </c>
      <c r="K84" s="108">
        <v>0.1</v>
      </c>
    </row>
    <row r="85" spans="1:11" ht="122.25" customHeight="1" x14ac:dyDescent="0.25">
      <c r="A85" s="106" t="s">
        <v>273</v>
      </c>
      <c r="B85" s="627" t="s">
        <v>402</v>
      </c>
      <c r="C85" s="628"/>
      <c r="D85" s="627" t="s">
        <v>403</v>
      </c>
      <c r="E85" s="629"/>
      <c r="F85" s="627" t="s">
        <v>404</v>
      </c>
      <c r="G85" s="629"/>
      <c r="H85" s="627" t="s">
        <v>405</v>
      </c>
      <c r="I85" s="629"/>
      <c r="J85" s="640" t="s">
        <v>406</v>
      </c>
      <c r="K85" s="628"/>
    </row>
    <row r="86" spans="1:11" ht="80.25" customHeight="1" x14ac:dyDescent="0.25">
      <c r="A86" s="106" t="s">
        <v>276</v>
      </c>
      <c r="B86" s="622" t="s">
        <v>392</v>
      </c>
      <c r="C86" s="623"/>
      <c r="D86" s="622" t="s">
        <v>393</v>
      </c>
      <c r="E86" s="623"/>
      <c r="F86" s="622" t="s">
        <v>394</v>
      </c>
      <c r="G86" s="624"/>
      <c r="H86" s="622" t="s">
        <v>395</v>
      </c>
      <c r="I86" s="624"/>
      <c r="J86" s="622" t="s">
        <v>396</v>
      </c>
      <c r="K86" s="641"/>
    </row>
    <row r="87" spans="1:11" ht="30.75" customHeight="1" x14ac:dyDescent="0.25">
      <c r="A87" s="614" t="s">
        <v>194</v>
      </c>
      <c r="B87" s="151" t="s">
        <v>99</v>
      </c>
      <c r="C87" s="151" t="s">
        <v>239</v>
      </c>
      <c r="D87" s="151" t="s">
        <v>99</v>
      </c>
      <c r="E87" s="151" t="s">
        <v>239</v>
      </c>
      <c r="F87" s="151" t="s">
        <v>99</v>
      </c>
      <c r="G87" s="151" t="s">
        <v>239</v>
      </c>
      <c r="H87" s="151" t="s">
        <v>99</v>
      </c>
      <c r="I87" s="151" t="s">
        <v>239</v>
      </c>
      <c r="J87" s="151" t="s">
        <v>99</v>
      </c>
      <c r="K87" s="151" t="s">
        <v>239</v>
      </c>
    </row>
    <row r="88" spans="1:11" ht="30.75" customHeight="1" x14ac:dyDescent="0.25">
      <c r="A88" s="615"/>
      <c r="B88" s="108">
        <v>0.1</v>
      </c>
      <c r="C88" s="108">
        <v>0.1</v>
      </c>
      <c r="D88" s="108">
        <v>0.1</v>
      </c>
      <c r="E88" s="108">
        <v>0.1</v>
      </c>
      <c r="F88" s="108">
        <v>0.1</v>
      </c>
      <c r="G88" s="108">
        <v>0.1</v>
      </c>
      <c r="H88" s="108">
        <v>0.1</v>
      </c>
      <c r="I88" s="108">
        <v>0.1</v>
      </c>
      <c r="J88" s="108">
        <v>0.1</v>
      </c>
      <c r="K88" s="108">
        <v>0.1</v>
      </c>
    </row>
    <row r="89" spans="1:11" ht="119.25" customHeight="1" x14ac:dyDescent="0.25">
      <c r="A89" s="106" t="s">
        <v>273</v>
      </c>
      <c r="B89" s="630" t="s">
        <v>407</v>
      </c>
      <c r="C89" s="631"/>
      <c r="D89" s="630" t="s">
        <v>408</v>
      </c>
      <c r="E89" s="631"/>
      <c r="F89" s="630" t="s">
        <v>409</v>
      </c>
      <c r="G89" s="631"/>
      <c r="H89" s="630" t="s">
        <v>410</v>
      </c>
      <c r="I89" s="631"/>
      <c r="J89" s="630" t="s">
        <v>411</v>
      </c>
      <c r="K89" s="631"/>
    </row>
    <row r="90" spans="1:11" ht="80.25" customHeight="1" x14ac:dyDescent="0.25">
      <c r="A90" s="106" t="s">
        <v>276</v>
      </c>
      <c r="B90" s="622" t="s">
        <v>392</v>
      </c>
      <c r="C90" s="632"/>
      <c r="D90" s="622" t="s">
        <v>393</v>
      </c>
      <c r="E90" s="623"/>
      <c r="F90" s="622" t="s">
        <v>394</v>
      </c>
      <c r="G90" s="624"/>
      <c r="H90" s="622" t="s">
        <v>395</v>
      </c>
      <c r="I90" s="624"/>
      <c r="J90" s="622" t="s">
        <v>396</v>
      </c>
      <c r="K90" s="624"/>
    </row>
    <row r="91" spans="1:11" ht="30" customHeight="1" x14ac:dyDescent="0.25">
      <c r="A91" s="614" t="s">
        <v>197</v>
      </c>
      <c r="B91" s="151" t="s">
        <v>99</v>
      </c>
      <c r="C91" s="151" t="s">
        <v>239</v>
      </c>
      <c r="D91" s="151" t="s">
        <v>99</v>
      </c>
      <c r="E91" s="151" t="s">
        <v>239</v>
      </c>
      <c r="F91" s="151" t="s">
        <v>99</v>
      </c>
      <c r="G91" s="151" t="s">
        <v>239</v>
      </c>
      <c r="H91" s="151" t="s">
        <v>99</v>
      </c>
      <c r="I91" s="151" t="s">
        <v>239</v>
      </c>
      <c r="J91" s="151" t="s">
        <v>99</v>
      </c>
      <c r="K91" s="151" t="s">
        <v>239</v>
      </c>
    </row>
    <row r="92" spans="1:11" ht="30" customHeight="1" x14ac:dyDescent="0.25">
      <c r="A92" s="615"/>
      <c r="B92" s="108">
        <v>0.1</v>
      </c>
      <c r="C92" s="108">
        <v>0.1</v>
      </c>
      <c r="D92" s="108">
        <v>0.1</v>
      </c>
      <c r="E92" s="108">
        <v>0.1</v>
      </c>
      <c r="F92" s="243">
        <v>0.1</v>
      </c>
      <c r="G92" s="108">
        <v>0.1</v>
      </c>
      <c r="H92" s="243">
        <v>0.1</v>
      </c>
      <c r="I92" s="108">
        <v>0.1</v>
      </c>
      <c r="J92" s="243">
        <v>0.1</v>
      </c>
      <c r="K92" s="108">
        <v>0.1</v>
      </c>
    </row>
    <row r="93" spans="1:11" ht="145.5" customHeight="1" x14ac:dyDescent="0.25">
      <c r="A93" s="106" t="s">
        <v>273</v>
      </c>
      <c r="B93" s="633" t="s">
        <v>412</v>
      </c>
      <c r="C93" s="634"/>
      <c r="D93" s="633" t="s">
        <v>413</v>
      </c>
      <c r="E93" s="635"/>
      <c r="F93" s="633" t="s">
        <v>414</v>
      </c>
      <c r="G93" s="635"/>
      <c r="H93" s="630" t="s">
        <v>415</v>
      </c>
      <c r="I93" s="631"/>
      <c r="J93" s="633" t="s">
        <v>416</v>
      </c>
      <c r="K93" s="635"/>
    </row>
    <row r="94" spans="1:11" ht="80.25" customHeight="1" x14ac:dyDescent="0.25">
      <c r="A94" s="106" t="s">
        <v>276</v>
      </c>
      <c r="B94" s="636" t="s">
        <v>392</v>
      </c>
      <c r="C94" s="637"/>
      <c r="D94" s="636" t="s">
        <v>393</v>
      </c>
      <c r="E94" s="637"/>
      <c r="F94" s="636" t="s">
        <v>394</v>
      </c>
      <c r="G94" s="637"/>
      <c r="H94" s="636" t="s">
        <v>395</v>
      </c>
      <c r="I94" s="637"/>
      <c r="J94" s="636" t="s">
        <v>396</v>
      </c>
      <c r="K94" s="637"/>
    </row>
    <row r="95" spans="1:11" ht="29.25" hidden="1" customHeight="1" x14ac:dyDescent="0.25">
      <c r="A95" s="614" t="s">
        <v>199</v>
      </c>
      <c r="B95" s="151" t="s">
        <v>99</v>
      </c>
      <c r="C95" s="151" t="s">
        <v>239</v>
      </c>
      <c r="D95" s="340"/>
      <c r="E95" s="151"/>
      <c r="F95" s="151" t="s">
        <v>99</v>
      </c>
      <c r="G95" s="151" t="s">
        <v>239</v>
      </c>
      <c r="H95" s="151" t="s">
        <v>99</v>
      </c>
      <c r="I95" s="151" t="s">
        <v>239</v>
      </c>
      <c r="J95" s="151" t="s">
        <v>99</v>
      </c>
      <c r="K95" s="151" t="s">
        <v>239</v>
      </c>
    </row>
    <row r="96" spans="1:11" ht="29.25" hidden="1" customHeight="1" x14ac:dyDescent="0.25">
      <c r="A96" s="615"/>
      <c r="B96" s="108">
        <v>0.1</v>
      </c>
      <c r="C96" s="108"/>
      <c r="D96" s="340"/>
      <c r="E96" s="108"/>
      <c r="F96" s="108">
        <v>0.1</v>
      </c>
      <c r="G96" s="108"/>
      <c r="H96" s="108">
        <v>0.1</v>
      </c>
      <c r="I96" s="108"/>
      <c r="J96" s="108">
        <v>0.1</v>
      </c>
      <c r="K96" s="108"/>
    </row>
    <row r="97" spans="1:11" ht="80.25" hidden="1" customHeight="1" x14ac:dyDescent="0.25">
      <c r="A97" s="106" t="s">
        <v>273</v>
      </c>
      <c r="B97" s="638"/>
      <c r="C97" s="638"/>
      <c r="D97" s="638"/>
      <c r="E97" s="638"/>
      <c r="F97" s="638"/>
      <c r="G97" s="638"/>
      <c r="H97" s="638"/>
      <c r="I97" s="638"/>
      <c r="J97" s="638"/>
      <c r="K97" s="638"/>
    </row>
    <row r="98" spans="1:11" ht="80.25" hidden="1" customHeight="1" x14ac:dyDescent="0.25">
      <c r="A98" s="106" t="s">
        <v>276</v>
      </c>
      <c r="B98" s="639"/>
      <c r="C98" s="637"/>
      <c r="D98" s="639"/>
      <c r="E98" s="637"/>
      <c r="F98" s="639"/>
      <c r="G98" s="637"/>
      <c r="H98" s="639"/>
      <c r="I98" s="637"/>
      <c r="J98" s="639"/>
      <c r="K98" s="637"/>
    </row>
    <row r="99" spans="1:11" ht="24.95" hidden="1" customHeight="1" x14ac:dyDescent="0.25">
      <c r="A99" s="614" t="s">
        <v>200</v>
      </c>
      <c r="B99" s="151" t="s">
        <v>99</v>
      </c>
      <c r="C99" s="151" t="s">
        <v>239</v>
      </c>
      <c r="D99" s="151" t="s">
        <v>99</v>
      </c>
      <c r="E99" s="151" t="s">
        <v>239</v>
      </c>
      <c r="F99" s="151" t="s">
        <v>99</v>
      </c>
      <c r="G99" s="151" t="s">
        <v>239</v>
      </c>
      <c r="H99" s="151" t="s">
        <v>99</v>
      </c>
      <c r="I99" s="151" t="s">
        <v>239</v>
      </c>
      <c r="J99" s="151" t="s">
        <v>99</v>
      </c>
      <c r="K99" s="151" t="s">
        <v>239</v>
      </c>
    </row>
    <row r="100" spans="1:11" ht="24.95" hidden="1" customHeight="1" x14ac:dyDescent="0.25">
      <c r="A100" s="615"/>
      <c r="B100" s="108">
        <v>0.1</v>
      </c>
      <c r="C100" s="108"/>
      <c r="D100" s="108">
        <v>0.1</v>
      </c>
      <c r="E100" s="108"/>
      <c r="F100" s="108">
        <v>0.1</v>
      </c>
      <c r="G100" s="108"/>
      <c r="H100" s="108">
        <v>0.1</v>
      </c>
      <c r="I100" s="108"/>
      <c r="J100" s="108">
        <v>0.1</v>
      </c>
      <c r="K100" s="108"/>
    </row>
    <row r="101" spans="1:11" ht="80.25" hidden="1" customHeight="1" x14ac:dyDescent="0.25">
      <c r="A101" s="106" t="s">
        <v>273</v>
      </c>
      <c r="B101" s="638"/>
      <c r="C101" s="638"/>
      <c r="D101" s="638"/>
      <c r="E101" s="638"/>
      <c r="F101" s="638"/>
      <c r="G101" s="638"/>
      <c r="H101" s="638"/>
      <c r="I101" s="638"/>
      <c r="J101" s="638"/>
      <c r="K101" s="638"/>
    </row>
    <row r="102" spans="1:11" ht="80.25" hidden="1" customHeight="1" x14ac:dyDescent="0.25">
      <c r="A102" s="106" t="s">
        <v>276</v>
      </c>
      <c r="B102" s="639"/>
      <c r="C102" s="637"/>
      <c r="D102" s="639"/>
      <c r="E102" s="637"/>
      <c r="F102" s="639"/>
      <c r="G102" s="637"/>
      <c r="H102" s="639"/>
      <c r="I102" s="637"/>
      <c r="J102" s="639"/>
      <c r="K102" s="637"/>
    </row>
    <row r="103" spans="1:11" ht="24.95" hidden="1" customHeight="1" x14ac:dyDescent="0.25">
      <c r="A103" s="614" t="s">
        <v>201</v>
      </c>
      <c r="B103" s="151" t="s">
        <v>99</v>
      </c>
      <c r="C103" s="151" t="s">
        <v>239</v>
      </c>
      <c r="D103" s="151" t="s">
        <v>99</v>
      </c>
      <c r="E103" s="151" t="s">
        <v>239</v>
      </c>
      <c r="F103" s="151" t="s">
        <v>99</v>
      </c>
      <c r="G103" s="151" t="s">
        <v>239</v>
      </c>
      <c r="H103" s="151" t="s">
        <v>99</v>
      </c>
      <c r="I103" s="151" t="s">
        <v>239</v>
      </c>
      <c r="J103" s="151" t="s">
        <v>99</v>
      </c>
      <c r="K103" s="151" t="s">
        <v>239</v>
      </c>
    </row>
    <row r="104" spans="1:11" ht="24.95" hidden="1" customHeight="1" x14ac:dyDescent="0.25">
      <c r="A104" s="615"/>
      <c r="B104" s="108">
        <v>0.1</v>
      </c>
      <c r="C104" s="108"/>
      <c r="D104" s="108">
        <v>0.1</v>
      </c>
      <c r="E104" s="108"/>
      <c r="F104" s="108">
        <v>0.1</v>
      </c>
      <c r="G104" s="108"/>
      <c r="H104" s="108">
        <v>0.1</v>
      </c>
      <c r="I104" s="108"/>
      <c r="J104" s="108">
        <v>0.1</v>
      </c>
      <c r="K104" s="108"/>
    </row>
    <row r="105" spans="1:11" ht="80.25" hidden="1" customHeight="1" x14ac:dyDescent="0.25">
      <c r="A105" s="106" t="s">
        <v>273</v>
      </c>
      <c r="B105" s="638"/>
      <c r="C105" s="638"/>
      <c r="D105" s="638"/>
      <c r="E105" s="638"/>
      <c r="F105" s="638"/>
      <c r="G105" s="638"/>
      <c r="H105" s="638"/>
      <c r="I105" s="638"/>
      <c r="J105" s="638"/>
      <c r="K105" s="638"/>
    </row>
    <row r="106" spans="1:11" ht="80.25" hidden="1" customHeight="1" x14ac:dyDescent="0.25">
      <c r="A106" s="106" t="s">
        <v>276</v>
      </c>
      <c r="B106" s="639"/>
      <c r="C106" s="637"/>
      <c r="D106" s="639"/>
      <c r="E106" s="637"/>
      <c r="F106" s="639"/>
      <c r="G106" s="637"/>
      <c r="H106" s="639"/>
      <c r="I106" s="637"/>
      <c r="J106" s="639"/>
      <c r="K106" s="637"/>
    </row>
    <row r="107" spans="1:11" ht="24.95" hidden="1" customHeight="1" x14ac:dyDescent="0.25">
      <c r="A107" s="614" t="s">
        <v>203</v>
      </c>
      <c r="B107" s="151" t="s">
        <v>99</v>
      </c>
      <c r="C107" s="151" t="s">
        <v>239</v>
      </c>
      <c r="D107" s="151" t="s">
        <v>99</v>
      </c>
      <c r="E107" s="151" t="s">
        <v>239</v>
      </c>
      <c r="F107" s="151" t="s">
        <v>99</v>
      </c>
      <c r="G107" s="151" t="s">
        <v>239</v>
      </c>
      <c r="H107" s="151" t="s">
        <v>99</v>
      </c>
      <c r="I107" s="151" t="s">
        <v>239</v>
      </c>
      <c r="J107" s="151" t="s">
        <v>99</v>
      </c>
      <c r="K107" s="151" t="s">
        <v>239</v>
      </c>
    </row>
    <row r="108" spans="1:11" ht="24.95" hidden="1" customHeight="1" x14ac:dyDescent="0.25">
      <c r="A108" s="615"/>
      <c r="B108" s="108">
        <v>0.1</v>
      </c>
      <c r="C108" s="110"/>
      <c r="D108" s="108">
        <v>0.1</v>
      </c>
      <c r="E108" s="110"/>
      <c r="F108" s="108">
        <v>0.1</v>
      </c>
      <c r="G108" s="110"/>
      <c r="H108" s="108">
        <v>0.1</v>
      </c>
      <c r="I108" s="110"/>
      <c r="J108" s="108">
        <v>0.1</v>
      </c>
      <c r="K108" s="110"/>
    </row>
    <row r="109" spans="1:11" ht="80.25" hidden="1" customHeight="1" x14ac:dyDescent="0.25">
      <c r="A109" s="106" t="s">
        <v>273</v>
      </c>
      <c r="B109" s="638"/>
      <c r="C109" s="638"/>
      <c r="D109" s="638"/>
      <c r="E109" s="638"/>
      <c r="F109" s="638"/>
      <c r="G109" s="638"/>
      <c r="H109" s="638"/>
      <c r="I109" s="638"/>
      <c r="J109" s="638"/>
      <c r="K109" s="638"/>
    </row>
    <row r="110" spans="1:11" ht="80.25" hidden="1" customHeight="1" x14ac:dyDescent="0.25">
      <c r="A110" s="106" t="s">
        <v>276</v>
      </c>
      <c r="B110" s="639"/>
      <c r="C110" s="637"/>
      <c r="D110" s="639"/>
      <c r="E110" s="637"/>
      <c r="F110" s="639"/>
      <c r="G110" s="637"/>
      <c r="H110" s="639"/>
      <c r="I110" s="637"/>
      <c r="J110" s="639"/>
      <c r="K110" s="637"/>
    </row>
    <row r="111" spans="1:11" ht="24.95" hidden="1" customHeight="1" x14ac:dyDescent="0.25">
      <c r="A111" s="614" t="s">
        <v>204</v>
      </c>
      <c r="B111" s="151" t="s">
        <v>99</v>
      </c>
      <c r="C111" s="151" t="s">
        <v>239</v>
      </c>
      <c r="D111" s="151" t="s">
        <v>99</v>
      </c>
      <c r="E111" s="151" t="s">
        <v>239</v>
      </c>
      <c r="F111" s="151" t="s">
        <v>99</v>
      </c>
      <c r="G111" s="151" t="s">
        <v>239</v>
      </c>
      <c r="H111" s="151" t="s">
        <v>99</v>
      </c>
      <c r="I111" s="151" t="s">
        <v>239</v>
      </c>
      <c r="J111" s="151" t="s">
        <v>99</v>
      </c>
      <c r="K111" s="151" t="s">
        <v>239</v>
      </c>
    </row>
    <row r="112" spans="1:11" ht="24.95" hidden="1" customHeight="1" x14ac:dyDescent="0.25">
      <c r="A112" s="615"/>
      <c r="B112" s="108">
        <v>0.1</v>
      </c>
      <c r="C112" s="110"/>
      <c r="D112" s="108">
        <v>0.1</v>
      </c>
      <c r="E112" s="108"/>
      <c r="F112" s="108">
        <v>0.1</v>
      </c>
      <c r="G112" s="109"/>
      <c r="H112" s="108">
        <v>0.1</v>
      </c>
      <c r="I112" s="109"/>
      <c r="J112" s="108">
        <v>0.1</v>
      </c>
      <c r="K112" s="109"/>
    </row>
    <row r="113" spans="1:11" ht="80.25" hidden="1" customHeight="1" x14ac:dyDescent="0.25">
      <c r="A113" s="106" t="s">
        <v>273</v>
      </c>
      <c r="B113" s="638"/>
      <c r="C113" s="638"/>
      <c r="D113" s="638"/>
      <c r="E113" s="638"/>
      <c r="F113" s="638"/>
      <c r="G113" s="638"/>
      <c r="H113" s="638"/>
      <c r="I113" s="638"/>
      <c r="J113" s="638"/>
      <c r="K113" s="638"/>
    </row>
    <row r="114" spans="1:11" ht="80.25" hidden="1" customHeight="1" x14ac:dyDescent="0.25">
      <c r="A114" s="106" t="s">
        <v>276</v>
      </c>
      <c r="B114" s="639"/>
      <c r="C114" s="637"/>
      <c r="D114" s="639"/>
      <c r="E114" s="637"/>
      <c r="F114" s="639"/>
      <c r="G114" s="637"/>
      <c r="H114" s="639"/>
      <c r="I114" s="637"/>
      <c r="J114" s="639"/>
      <c r="K114" s="637"/>
    </row>
    <row r="115" spans="1:11" ht="24.95" hidden="1" customHeight="1" x14ac:dyDescent="0.25">
      <c r="A115" s="614" t="s">
        <v>205</v>
      </c>
      <c r="B115" s="151" t="s">
        <v>99</v>
      </c>
      <c r="C115" s="151" t="s">
        <v>239</v>
      </c>
      <c r="D115" s="151" t="s">
        <v>99</v>
      </c>
      <c r="E115" s="151" t="s">
        <v>239</v>
      </c>
      <c r="F115" s="151" t="s">
        <v>99</v>
      </c>
      <c r="G115" s="151" t="s">
        <v>239</v>
      </c>
      <c r="H115" s="151" t="s">
        <v>99</v>
      </c>
      <c r="I115" s="151" t="s">
        <v>239</v>
      </c>
      <c r="J115" s="151" t="s">
        <v>99</v>
      </c>
      <c r="K115" s="151" t="s">
        <v>239</v>
      </c>
    </row>
    <row r="116" spans="1:11" ht="24.95" hidden="1" customHeight="1" x14ac:dyDescent="0.25">
      <c r="A116" s="615"/>
      <c r="B116" s="108">
        <v>7.0000000000000007E-2</v>
      </c>
      <c r="C116" s="110"/>
      <c r="D116" s="108">
        <v>7.0000000000000007E-2</v>
      </c>
      <c r="E116" s="108"/>
      <c r="F116" s="108">
        <v>7.0000000000000007E-2</v>
      </c>
      <c r="G116" s="109"/>
      <c r="H116" s="108">
        <v>7.0000000000000007E-2</v>
      </c>
      <c r="I116" s="109"/>
      <c r="J116" s="108">
        <v>7.0000000000000007E-2</v>
      </c>
      <c r="K116" s="109"/>
    </row>
    <row r="117" spans="1:11" ht="80.25" hidden="1" customHeight="1" x14ac:dyDescent="0.25">
      <c r="A117" s="106" t="s">
        <v>273</v>
      </c>
      <c r="B117" s="638"/>
      <c r="C117" s="638"/>
      <c r="D117" s="638"/>
      <c r="E117" s="638"/>
      <c r="F117" s="638"/>
      <c r="G117" s="638"/>
      <c r="H117" s="638"/>
      <c r="I117" s="638"/>
      <c r="J117" s="638"/>
      <c r="K117" s="638"/>
    </row>
    <row r="118" spans="1:11" ht="80.25" hidden="1" customHeight="1" x14ac:dyDescent="0.25">
      <c r="A118" s="106" t="s">
        <v>276</v>
      </c>
      <c r="B118" s="639"/>
      <c r="C118" s="637"/>
      <c r="D118" s="639"/>
      <c r="E118" s="637"/>
      <c r="F118" s="639"/>
      <c r="G118" s="637"/>
      <c r="H118" s="639"/>
      <c r="I118" s="637"/>
      <c r="J118" s="639"/>
      <c r="K118" s="637"/>
    </row>
    <row r="119" spans="1:11" ht="24.95" hidden="1" customHeight="1" x14ac:dyDescent="0.25">
      <c r="A119" s="614" t="s">
        <v>206</v>
      </c>
      <c r="B119" s="151" t="s">
        <v>99</v>
      </c>
      <c r="C119" s="151" t="s">
        <v>239</v>
      </c>
      <c r="D119" s="151" t="s">
        <v>99</v>
      </c>
      <c r="E119" s="151" t="s">
        <v>239</v>
      </c>
      <c r="F119" s="151" t="s">
        <v>99</v>
      </c>
      <c r="G119" s="151" t="s">
        <v>239</v>
      </c>
      <c r="H119" s="151" t="s">
        <v>99</v>
      </c>
      <c r="I119" s="151" t="s">
        <v>239</v>
      </c>
      <c r="J119" s="151" t="s">
        <v>99</v>
      </c>
      <c r="K119" s="151" t="s">
        <v>239</v>
      </c>
    </row>
    <row r="120" spans="1:11" ht="24.95" hidden="1" customHeight="1" x14ac:dyDescent="0.25">
      <c r="A120" s="615"/>
      <c r="B120" s="108">
        <v>0.06</v>
      </c>
      <c r="C120" s="108"/>
      <c r="D120" s="108">
        <v>0.06</v>
      </c>
      <c r="E120" s="108"/>
      <c r="F120" s="108">
        <v>0.06</v>
      </c>
      <c r="G120" s="108"/>
      <c r="H120" s="108">
        <v>0.06</v>
      </c>
      <c r="I120" s="108"/>
      <c r="J120" s="108">
        <v>0.06</v>
      </c>
      <c r="K120" s="108"/>
    </row>
    <row r="121" spans="1:11" ht="80.25" hidden="1" customHeight="1" x14ac:dyDescent="0.25">
      <c r="A121" s="106" t="s">
        <v>273</v>
      </c>
      <c r="B121" s="642"/>
      <c r="C121" s="642"/>
      <c r="D121" s="642"/>
      <c r="E121" s="642"/>
      <c r="F121" s="642"/>
      <c r="G121" s="642"/>
      <c r="H121" s="642"/>
      <c r="I121" s="642"/>
      <c r="J121" s="642"/>
      <c r="K121" s="642"/>
    </row>
    <row r="122" spans="1:11" ht="80.25" hidden="1" customHeight="1" x14ac:dyDescent="0.25">
      <c r="A122" s="106" t="s">
        <v>276</v>
      </c>
      <c r="B122" s="639"/>
      <c r="C122" s="637"/>
      <c r="D122" s="639"/>
      <c r="E122" s="637"/>
      <c r="F122" s="639"/>
      <c r="G122" s="637"/>
      <c r="H122" s="639"/>
      <c r="I122" s="637"/>
      <c r="J122" s="639"/>
      <c r="K122" s="637"/>
    </row>
    <row r="123" spans="1:11" ht="16.5" x14ac:dyDescent="0.25">
      <c r="A123" s="107" t="s">
        <v>292</v>
      </c>
      <c r="B123" s="111">
        <f t="shared" ref="B123:I123" si="1">(B76+B80+B84+B88+B92+B96+B100+B104+B108+B112+B116+B120)</f>
        <v>1</v>
      </c>
      <c r="C123" s="111">
        <f t="shared" si="1"/>
        <v>0.37</v>
      </c>
      <c r="D123" s="111">
        <f t="shared" si="1"/>
        <v>0.89999999999999991</v>
      </c>
      <c r="E123" s="111">
        <f t="shared" si="1"/>
        <v>0.37</v>
      </c>
      <c r="F123" s="111">
        <f t="shared" si="1"/>
        <v>1</v>
      </c>
      <c r="G123" s="111">
        <f t="shared" si="1"/>
        <v>0.37</v>
      </c>
      <c r="H123" s="111">
        <f t="shared" si="1"/>
        <v>1</v>
      </c>
      <c r="I123" s="111">
        <f t="shared" si="1"/>
        <v>0.37</v>
      </c>
      <c r="J123" s="111">
        <f t="shared" ref="J123:K123" si="2">(J76+J80+J84+J88+J92+J96+J100+J104+J108+J112+J116+J120)</f>
        <v>1</v>
      </c>
      <c r="K123" s="111">
        <f t="shared" si="2"/>
        <v>0.37</v>
      </c>
    </row>
  </sheetData>
  <mergeCells count="236">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s>
  <pageMargins left="0.25" right="0.25" top="0.75" bottom="0.75" header="0.3" footer="0.3"/>
  <pageSetup scale="20" orientation="landscape" r:id="rId26"/>
  <rowBreaks count="1" manualBreakCount="1">
    <brk id="70" max="14" man="1"/>
  </rowBreaks>
  <drawing r:id="rId27"/>
  <legacyDrawing r:id="rId2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tabColor rgb="FF92D050"/>
    <pageSetUpPr fitToPage="1"/>
  </sheetPr>
  <dimension ref="A1:Q118"/>
  <sheetViews>
    <sheetView showGridLines="0" view="pageBreakPreview" topLeftCell="A47" zoomScale="90" zoomScaleNormal="48" zoomScaleSheetLayoutView="90" workbookViewId="0">
      <selection activeCell="Q25" sqref="Q25"/>
    </sheetView>
  </sheetViews>
  <sheetFormatPr baseColWidth="10" defaultColWidth="10.85546875" defaultRowHeight="14.25" x14ac:dyDescent="0.25"/>
  <cols>
    <col min="1" max="1" width="49.7109375" style="66" customWidth="1"/>
    <col min="2" max="3" width="35.7109375" style="66" customWidth="1"/>
    <col min="4" max="4" width="48.28515625" style="66" customWidth="1"/>
    <col min="5" max="5" width="48" style="66" customWidth="1"/>
    <col min="6" max="6" width="42.5703125" style="66" customWidth="1"/>
    <col min="7" max="7" width="42.42578125" style="66" customWidth="1"/>
    <col min="8" max="10" width="35.7109375" style="66" customWidth="1"/>
    <col min="11" max="11" width="44.42578125" style="66" customWidth="1"/>
    <col min="12" max="12" width="35.7109375" style="66" customWidth="1"/>
    <col min="13" max="13" width="49.57031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94"/>
      <c r="B1" s="475" t="s">
        <v>182</v>
      </c>
      <c r="C1" s="476"/>
      <c r="D1" s="476"/>
      <c r="E1" s="476"/>
      <c r="F1" s="476"/>
      <c r="G1" s="476"/>
      <c r="H1" s="476"/>
      <c r="I1" s="476"/>
      <c r="J1" s="476"/>
      <c r="K1" s="476"/>
      <c r="L1" s="477"/>
      <c r="M1" s="472" t="s">
        <v>183</v>
      </c>
      <c r="N1" s="473"/>
      <c r="O1" s="474"/>
    </row>
    <row r="2" spans="1:15" s="135" customFormat="1" ht="30.75" customHeight="1" x14ac:dyDescent="0.25">
      <c r="A2" s="495"/>
      <c r="B2" s="478" t="s">
        <v>184</v>
      </c>
      <c r="C2" s="479"/>
      <c r="D2" s="479"/>
      <c r="E2" s="479"/>
      <c r="F2" s="479"/>
      <c r="G2" s="479"/>
      <c r="H2" s="479"/>
      <c r="I2" s="479"/>
      <c r="J2" s="479"/>
      <c r="K2" s="479"/>
      <c r="L2" s="480"/>
      <c r="M2" s="472" t="s">
        <v>185</v>
      </c>
      <c r="N2" s="473"/>
      <c r="O2" s="474"/>
    </row>
    <row r="3" spans="1:15" s="135" customFormat="1" ht="24" customHeight="1" x14ac:dyDescent="0.25">
      <c r="A3" s="495"/>
      <c r="B3" s="478" t="s">
        <v>186</v>
      </c>
      <c r="C3" s="479"/>
      <c r="D3" s="479"/>
      <c r="E3" s="479"/>
      <c r="F3" s="479"/>
      <c r="G3" s="479"/>
      <c r="H3" s="479"/>
      <c r="I3" s="479"/>
      <c r="J3" s="479"/>
      <c r="K3" s="479"/>
      <c r="L3" s="480"/>
      <c r="M3" s="472" t="s">
        <v>187</v>
      </c>
      <c r="N3" s="473"/>
      <c r="O3" s="474"/>
    </row>
    <row r="4" spans="1:15" s="135" customFormat="1" ht="21.75" customHeight="1" x14ac:dyDescent="0.25">
      <c r="A4" s="496"/>
      <c r="B4" s="481" t="s">
        <v>188</v>
      </c>
      <c r="C4" s="482"/>
      <c r="D4" s="482"/>
      <c r="E4" s="482"/>
      <c r="F4" s="482"/>
      <c r="G4" s="482"/>
      <c r="H4" s="482"/>
      <c r="I4" s="482"/>
      <c r="J4" s="482"/>
      <c r="K4" s="482"/>
      <c r="L4" s="483"/>
      <c r="M4" s="472" t="s">
        <v>189</v>
      </c>
      <c r="N4" s="473"/>
      <c r="O4" s="474"/>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8" t="s">
        <v>190</v>
      </c>
      <c r="B6" s="186" t="s">
        <v>191</v>
      </c>
      <c r="C6" s="173"/>
      <c r="D6" s="186" t="s">
        <v>192</v>
      </c>
      <c r="E6" s="173"/>
      <c r="F6" s="186" t="s">
        <v>193</v>
      </c>
      <c r="G6" s="173"/>
      <c r="H6" s="186" t="s">
        <v>194</v>
      </c>
      <c r="I6" s="174"/>
      <c r="J6" s="463" t="s">
        <v>195</v>
      </c>
      <c r="K6" s="497"/>
      <c r="L6" s="185" t="s">
        <v>196</v>
      </c>
      <c r="M6" s="460"/>
      <c r="N6" s="460"/>
      <c r="O6" s="460"/>
    </row>
    <row r="7" spans="1:15" s="135" customFormat="1" ht="21.75" customHeight="1" x14ac:dyDescent="0.25">
      <c r="A7" s="498"/>
      <c r="B7" s="187" t="s">
        <v>197</v>
      </c>
      <c r="C7" s="175" t="s">
        <v>198</v>
      </c>
      <c r="D7" s="186" t="s">
        <v>199</v>
      </c>
      <c r="E7" s="176"/>
      <c r="F7" s="186" t="s">
        <v>200</v>
      </c>
      <c r="G7" s="176"/>
      <c r="H7" s="186" t="s">
        <v>201</v>
      </c>
      <c r="I7" s="174"/>
      <c r="J7" s="463"/>
      <c r="K7" s="497"/>
      <c r="L7" s="185" t="s">
        <v>202</v>
      </c>
      <c r="M7" s="460"/>
      <c r="N7" s="460"/>
      <c r="O7" s="460"/>
    </row>
    <row r="8" spans="1:15" s="135" customFormat="1" ht="21.75" customHeight="1" x14ac:dyDescent="0.25">
      <c r="A8" s="498"/>
      <c r="B8" s="186" t="s">
        <v>203</v>
      </c>
      <c r="C8" s="173"/>
      <c r="D8" s="186" t="s">
        <v>204</v>
      </c>
      <c r="E8" s="176"/>
      <c r="F8" s="186" t="s">
        <v>205</v>
      </c>
      <c r="G8" s="176"/>
      <c r="H8" s="186" t="s">
        <v>206</v>
      </c>
      <c r="I8" s="174"/>
      <c r="J8" s="463"/>
      <c r="K8" s="497"/>
      <c r="L8" s="185" t="s">
        <v>207</v>
      </c>
      <c r="M8" s="460" t="s">
        <v>417</v>
      </c>
      <c r="N8" s="460"/>
      <c r="O8" s="46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03" t="s">
        <v>208</v>
      </c>
      <c r="B11" s="484" t="s">
        <v>418</v>
      </c>
      <c r="C11" s="485"/>
      <c r="D11" s="485"/>
      <c r="E11" s="485"/>
      <c r="F11" s="485"/>
      <c r="G11" s="485"/>
      <c r="H11" s="485"/>
      <c r="I11" s="485"/>
      <c r="J11" s="485"/>
      <c r="K11" s="485"/>
      <c r="L11" s="485"/>
      <c r="M11" s="485"/>
      <c r="N11" s="485"/>
      <c r="O11" s="486"/>
    </row>
    <row r="12" spans="1:15" ht="15" customHeight="1" x14ac:dyDescent="0.25">
      <c r="A12" s="504"/>
      <c r="B12" s="487"/>
      <c r="C12" s="488"/>
      <c r="D12" s="488"/>
      <c r="E12" s="488"/>
      <c r="F12" s="488"/>
      <c r="G12" s="488"/>
      <c r="H12" s="488"/>
      <c r="I12" s="488"/>
      <c r="J12" s="488"/>
      <c r="K12" s="488"/>
      <c r="L12" s="488"/>
      <c r="M12" s="488"/>
      <c r="N12" s="488"/>
      <c r="O12" s="489"/>
    </row>
    <row r="13" spans="1:15" ht="15" customHeight="1" x14ac:dyDescent="0.25">
      <c r="A13" s="505"/>
      <c r="B13" s="490"/>
      <c r="C13" s="491"/>
      <c r="D13" s="491"/>
      <c r="E13" s="491"/>
      <c r="F13" s="491"/>
      <c r="G13" s="491"/>
      <c r="H13" s="491"/>
      <c r="I13" s="491"/>
      <c r="J13" s="491"/>
      <c r="K13" s="491"/>
      <c r="L13" s="491"/>
      <c r="M13" s="491"/>
      <c r="N13" s="491"/>
      <c r="O13" s="492"/>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493" t="s">
        <v>419</v>
      </c>
      <c r="C15" s="493"/>
      <c r="D15" s="493"/>
      <c r="E15" s="493"/>
      <c r="F15" s="493"/>
      <c r="G15" s="498" t="s">
        <v>212</v>
      </c>
      <c r="H15" s="498"/>
      <c r="I15" s="493" t="s">
        <v>420</v>
      </c>
      <c r="J15" s="493"/>
      <c r="K15" s="493"/>
      <c r="L15" s="493"/>
      <c r="M15" s="493"/>
      <c r="N15" s="493"/>
      <c r="O15" s="493"/>
    </row>
    <row r="16" spans="1:15" ht="9" customHeight="1" thickBot="1" x14ac:dyDescent="0.3">
      <c r="A16" s="74"/>
      <c r="B16" s="76"/>
      <c r="C16" s="75"/>
      <c r="D16" s="75"/>
      <c r="E16" s="75"/>
      <c r="F16" s="75"/>
      <c r="G16" s="76"/>
      <c r="H16" s="76"/>
      <c r="I16" s="76"/>
      <c r="J16" s="76"/>
      <c r="K16" s="76"/>
      <c r="L16" s="77"/>
      <c r="M16" s="77"/>
      <c r="N16" s="77"/>
      <c r="O16" s="77"/>
    </row>
    <row r="17" spans="1:17" ht="56.25" customHeight="1" thickBot="1" x14ac:dyDescent="0.3">
      <c r="A17" s="115" t="s">
        <v>214</v>
      </c>
      <c r="B17" s="493" t="s">
        <v>215</v>
      </c>
      <c r="C17" s="493"/>
      <c r="D17" s="493"/>
      <c r="E17" s="493"/>
      <c r="F17" s="115" t="s">
        <v>216</v>
      </c>
      <c r="G17" s="493" t="s">
        <v>217</v>
      </c>
      <c r="H17" s="493"/>
      <c r="I17" s="493"/>
      <c r="J17" s="115" t="s">
        <v>218</v>
      </c>
      <c r="K17" s="590" t="s">
        <v>219</v>
      </c>
      <c r="L17" s="590"/>
      <c r="M17" s="590"/>
      <c r="N17" s="590"/>
      <c r="O17" s="590"/>
    </row>
    <row r="18" spans="1:17" ht="9" customHeight="1" x14ac:dyDescent="0.25">
      <c r="A18" s="68"/>
      <c r="B18" s="67"/>
      <c r="C18" s="502"/>
      <c r="D18" s="502"/>
      <c r="E18" s="502"/>
      <c r="F18" s="502"/>
      <c r="G18" s="502"/>
      <c r="H18" s="502"/>
      <c r="I18" s="502"/>
      <c r="J18" s="502"/>
      <c r="K18" s="502"/>
      <c r="L18" s="502"/>
      <c r="M18" s="502"/>
      <c r="N18" s="502"/>
      <c r="O18" s="502"/>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61" t="s">
        <v>220</v>
      </c>
      <c r="B21" s="462"/>
      <c r="C21" s="462"/>
      <c r="D21" s="462"/>
      <c r="E21" s="462"/>
      <c r="F21" s="462"/>
      <c r="G21" s="462"/>
      <c r="H21" s="462"/>
      <c r="I21" s="462"/>
      <c r="J21" s="462"/>
      <c r="K21" s="462"/>
      <c r="L21" s="462"/>
      <c r="M21" s="462"/>
      <c r="N21" s="462"/>
      <c r="O21" s="463"/>
    </row>
    <row r="22" spans="1:17" ht="32.1" customHeight="1" x14ac:dyDescent="0.25">
      <c r="A22" s="461" t="s">
        <v>221</v>
      </c>
      <c r="B22" s="462"/>
      <c r="C22" s="462"/>
      <c r="D22" s="462"/>
      <c r="E22" s="462"/>
      <c r="F22" s="462"/>
      <c r="G22" s="462"/>
      <c r="H22" s="462"/>
      <c r="I22" s="462"/>
      <c r="J22" s="462"/>
      <c r="K22" s="462"/>
      <c r="L22" s="462"/>
      <c r="M22" s="462"/>
      <c r="N22" s="462"/>
      <c r="O22" s="463"/>
    </row>
    <row r="23" spans="1:17" ht="32.1" customHeight="1" thickBot="1" x14ac:dyDescent="0.3">
      <c r="A23" s="89"/>
      <c r="B23" s="79" t="s">
        <v>191</v>
      </c>
      <c r="C23" s="79" t="s">
        <v>192</v>
      </c>
      <c r="D23" s="79" t="s">
        <v>193</v>
      </c>
      <c r="E23" s="79" t="s">
        <v>194</v>
      </c>
      <c r="F23" s="79" t="s">
        <v>197</v>
      </c>
      <c r="G23" s="79" t="s">
        <v>199</v>
      </c>
      <c r="H23" s="79" t="s">
        <v>200</v>
      </c>
      <c r="I23" s="79" t="s">
        <v>201</v>
      </c>
      <c r="J23" s="79" t="s">
        <v>203</v>
      </c>
      <c r="K23" s="79" t="s">
        <v>204</v>
      </c>
      <c r="L23" s="79" t="s">
        <v>205</v>
      </c>
      <c r="M23" s="79" t="s">
        <v>206</v>
      </c>
      <c r="N23" s="80" t="s">
        <v>222</v>
      </c>
      <c r="O23" s="80" t="s">
        <v>223</v>
      </c>
    </row>
    <row r="24" spans="1:17" ht="32.1" customHeight="1" x14ac:dyDescent="0.25">
      <c r="A24" s="83" t="s">
        <v>224</v>
      </c>
      <c r="B24" s="84">
        <v>698700000</v>
      </c>
      <c r="C24" s="84">
        <v>383775000</v>
      </c>
      <c r="D24" s="84">
        <v>198175000</v>
      </c>
      <c r="E24" s="84">
        <f>100129000-9000000</f>
        <v>91129000</v>
      </c>
      <c r="F24" s="84"/>
      <c r="G24" s="84"/>
      <c r="H24" s="81"/>
      <c r="I24" s="81"/>
      <c r="J24" s="81"/>
      <c r="K24" s="81"/>
      <c r="L24" s="81"/>
      <c r="M24" s="81"/>
      <c r="N24" s="84">
        <f>SUM(B24:M24)</f>
        <v>1371779000</v>
      </c>
      <c r="O24" s="82"/>
    </row>
    <row r="25" spans="1:17" ht="32.1" customHeight="1" x14ac:dyDescent="0.25">
      <c r="A25" s="83" t="s">
        <v>225</v>
      </c>
      <c r="B25" s="84"/>
      <c r="C25" s="84">
        <v>1082475000</v>
      </c>
      <c r="D25" s="84">
        <v>160650000</v>
      </c>
      <c r="E25" s="84">
        <f>17232000-4896000</f>
        <v>12336000</v>
      </c>
      <c r="F25" s="84">
        <f>24844446-15300000</f>
        <v>9544446</v>
      </c>
      <c r="G25" s="84"/>
      <c r="H25" s="84"/>
      <c r="I25" s="84"/>
      <c r="J25" s="84"/>
      <c r="K25" s="84"/>
      <c r="L25" s="84"/>
      <c r="M25" s="84"/>
      <c r="N25" s="84">
        <f t="shared" ref="N25:N29" si="0">SUM(B25:M25)</f>
        <v>1265005446</v>
      </c>
      <c r="O25" s="114">
        <f>+(B25+C25+D25+E25+F25+G25+H25+I25+J25+K25+L25+M25)/N24</f>
        <v>0.92216417221724489</v>
      </c>
      <c r="Q25" s="341"/>
    </row>
    <row r="26" spans="1:17" ht="32.1" customHeight="1" x14ac:dyDescent="0.25">
      <c r="A26" s="83" t="s">
        <v>226</v>
      </c>
      <c r="B26" s="84"/>
      <c r="C26" s="84">
        <v>7123000</v>
      </c>
      <c r="D26" s="84">
        <v>80393000</v>
      </c>
      <c r="E26" s="84">
        <v>113730000</v>
      </c>
      <c r="F26" s="84">
        <v>119332600</v>
      </c>
      <c r="G26" s="84"/>
      <c r="H26" s="84"/>
      <c r="I26" s="84"/>
      <c r="J26" s="84"/>
      <c r="K26" s="84"/>
      <c r="L26" s="84"/>
      <c r="M26" s="84"/>
      <c r="N26" s="84">
        <f t="shared" si="0"/>
        <v>320578600</v>
      </c>
      <c r="O26" s="114"/>
    </row>
    <row r="27" spans="1:17" ht="32.1" customHeight="1" x14ac:dyDescent="0.25">
      <c r="A27" s="83" t="s">
        <v>227</v>
      </c>
      <c r="B27" s="84">
        <v>0</v>
      </c>
      <c r="C27" s="84">
        <v>7210147</v>
      </c>
      <c r="D27" s="84" t="s">
        <v>421</v>
      </c>
      <c r="E27" s="84">
        <v>2365440</v>
      </c>
      <c r="F27" s="84">
        <v>1943040</v>
      </c>
      <c r="G27" s="84"/>
      <c r="H27" s="84"/>
      <c r="I27" s="84"/>
      <c r="J27" s="84"/>
      <c r="K27" s="84"/>
      <c r="L27" s="84"/>
      <c r="M27" s="84"/>
      <c r="N27" s="84">
        <f t="shared" si="0"/>
        <v>11518627</v>
      </c>
      <c r="O27" s="85"/>
    </row>
    <row r="28" spans="1:17" ht="32.1" customHeight="1" x14ac:dyDescent="0.25">
      <c r="A28" s="83" t="s">
        <v>228</v>
      </c>
      <c r="B28" s="84">
        <v>0</v>
      </c>
      <c r="C28" s="84">
        <v>0</v>
      </c>
      <c r="D28" s="84"/>
      <c r="E28" s="84"/>
      <c r="F28" s="84"/>
      <c r="G28" s="84"/>
      <c r="H28" s="84"/>
      <c r="I28" s="84"/>
      <c r="J28" s="84"/>
      <c r="K28" s="84"/>
      <c r="L28" s="84"/>
      <c r="M28" s="84"/>
      <c r="N28" s="84">
        <f t="shared" si="0"/>
        <v>0</v>
      </c>
      <c r="O28" s="85"/>
    </row>
    <row r="29" spans="1:17" ht="32.1" customHeight="1" thickBot="1" x14ac:dyDescent="0.3">
      <c r="A29" s="86" t="s">
        <v>229</v>
      </c>
      <c r="B29" s="87">
        <v>0</v>
      </c>
      <c r="C29" s="87">
        <v>7210147</v>
      </c>
      <c r="D29" s="87"/>
      <c r="E29" s="87">
        <v>2365440</v>
      </c>
      <c r="F29" s="87">
        <v>1943040</v>
      </c>
      <c r="G29" s="87"/>
      <c r="H29" s="87"/>
      <c r="I29" s="87"/>
      <c r="J29" s="87"/>
      <c r="K29" s="87"/>
      <c r="L29" s="87"/>
      <c r="M29" s="87"/>
      <c r="N29" s="87">
        <f t="shared" si="0"/>
        <v>11518627</v>
      </c>
      <c r="O29" s="293">
        <f>+N29/N27</f>
        <v>1</v>
      </c>
    </row>
    <row r="30" spans="1:17" s="88" customFormat="1" ht="16.5" customHeight="1" x14ac:dyDescent="0.2"/>
    <row r="31" spans="1:17" s="88" customFormat="1" ht="17.25" customHeight="1" x14ac:dyDescent="0.2"/>
    <row r="32" spans="1:17" ht="5.25" customHeight="1" x14ac:dyDescent="0.25"/>
    <row r="33" spans="1:10" ht="48" customHeight="1" x14ac:dyDescent="0.25">
      <c r="A33" s="598" t="s">
        <v>230</v>
      </c>
      <c r="B33" s="599"/>
      <c r="C33" s="599"/>
      <c r="D33" s="599"/>
      <c r="E33" s="599"/>
      <c r="F33" s="599"/>
      <c r="G33" s="599"/>
      <c r="H33" s="599"/>
      <c r="I33" s="600"/>
      <c r="J33" s="93"/>
    </row>
    <row r="34" spans="1:10" ht="50.25" customHeight="1" x14ac:dyDescent="0.25">
      <c r="A34" s="101" t="s">
        <v>231</v>
      </c>
      <c r="B34" s="601"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602"/>
      <c r="D34" s="602"/>
      <c r="E34" s="602"/>
      <c r="F34" s="602"/>
      <c r="G34" s="602"/>
      <c r="H34" s="602"/>
      <c r="I34" s="603"/>
      <c r="J34" s="91"/>
    </row>
    <row r="35" spans="1:10" ht="18.75" customHeight="1" x14ac:dyDescent="0.25">
      <c r="A35" s="530" t="s">
        <v>232</v>
      </c>
      <c r="B35" s="143">
        <v>2024</v>
      </c>
      <c r="C35" s="143">
        <v>2025</v>
      </c>
      <c r="D35" s="143">
        <v>2026</v>
      </c>
      <c r="E35" s="143">
        <v>2027</v>
      </c>
      <c r="F35" s="143" t="s">
        <v>233</v>
      </c>
      <c r="G35" s="604" t="s">
        <v>234</v>
      </c>
      <c r="H35" s="604" t="s">
        <v>23</v>
      </c>
      <c r="I35" s="604"/>
      <c r="J35" s="91"/>
    </row>
    <row r="36" spans="1:10" ht="50.25" customHeight="1" x14ac:dyDescent="0.25">
      <c r="A36" s="531"/>
      <c r="B36" s="321">
        <v>15</v>
      </c>
      <c r="C36" s="321">
        <v>15</v>
      </c>
      <c r="D36" s="321">
        <v>15</v>
      </c>
      <c r="E36" s="321">
        <v>15</v>
      </c>
      <c r="F36" s="322">
        <v>15</v>
      </c>
      <c r="G36" s="604"/>
      <c r="H36" s="604"/>
      <c r="I36" s="604"/>
      <c r="J36" s="91"/>
    </row>
    <row r="37" spans="1:10" ht="52.5" customHeight="1" thickBot="1" x14ac:dyDescent="0.3">
      <c r="A37" s="102" t="s">
        <v>235</v>
      </c>
      <c r="B37" s="591">
        <v>0.52</v>
      </c>
      <c r="C37" s="592"/>
      <c r="D37" s="593" t="s">
        <v>236</v>
      </c>
      <c r="E37" s="594"/>
      <c r="F37" s="594"/>
      <c r="G37" s="594"/>
      <c r="H37" s="594"/>
      <c r="I37" s="595"/>
    </row>
    <row r="38" spans="1:10" s="92" customFormat="1" ht="90" hidden="1" customHeight="1" x14ac:dyDescent="0.25">
      <c r="A38" s="530" t="s">
        <v>237</v>
      </c>
      <c r="B38" s="102" t="s">
        <v>238</v>
      </c>
      <c r="C38" s="101" t="s">
        <v>239</v>
      </c>
      <c r="D38" s="506" t="s">
        <v>240</v>
      </c>
      <c r="E38" s="507"/>
      <c r="F38" s="506" t="s">
        <v>241</v>
      </c>
      <c r="G38" s="507"/>
      <c r="H38" s="103" t="s">
        <v>242</v>
      </c>
      <c r="I38" s="105" t="s">
        <v>243</v>
      </c>
    </row>
    <row r="39" spans="1:10" ht="277.5" hidden="1" customHeight="1" x14ac:dyDescent="0.25">
      <c r="A39" s="531"/>
      <c r="B39" s="263">
        <v>15</v>
      </c>
      <c r="C39" s="96">
        <v>15</v>
      </c>
      <c r="D39" s="647" t="s">
        <v>422</v>
      </c>
      <c r="E39" s="621"/>
      <c r="F39" s="647" t="s">
        <v>423</v>
      </c>
      <c r="G39" s="621"/>
      <c r="H39" s="94" t="s">
        <v>246</v>
      </c>
      <c r="I39" s="298" t="s">
        <v>247</v>
      </c>
    </row>
    <row r="40" spans="1:10" s="92" customFormat="1" ht="54" hidden="1" customHeight="1" x14ac:dyDescent="0.25">
      <c r="A40" s="530" t="s">
        <v>248</v>
      </c>
      <c r="B40" s="103" t="s">
        <v>238</v>
      </c>
      <c r="C40" s="103" t="s">
        <v>239</v>
      </c>
      <c r="D40" s="506" t="s">
        <v>240</v>
      </c>
      <c r="E40" s="507"/>
      <c r="F40" s="506" t="s">
        <v>241</v>
      </c>
      <c r="G40" s="507"/>
      <c r="H40" s="103" t="s">
        <v>242</v>
      </c>
      <c r="I40" s="105" t="s">
        <v>243</v>
      </c>
    </row>
    <row r="41" spans="1:10" ht="409.5" hidden="1" customHeight="1" x14ac:dyDescent="0.25">
      <c r="A41" s="658"/>
      <c r="B41" s="96">
        <v>15</v>
      </c>
      <c r="C41" s="96">
        <v>15</v>
      </c>
      <c r="D41" s="659" t="s">
        <v>424</v>
      </c>
      <c r="E41" s="660"/>
      <c r="F41" s="661" t="s">
        <v>425</v>
      </c>
      <c r="G41" s="662"/>
      <c r="H41" s="94" t="s">
        <v>246</v>
      </c>
      <c r="I41" s="298" t="s">
        <v>247</v>
      </c>
    </row>
    <row r="42" spans="1:10" s="92" customFormat="1" ht="35.1" hidden="1" customHeight="1" x14ac:dyDescent="0.25">
      <c r="A42" s="665" t="s">
        <v>251</v>
      </c>
      <c r="B42" s="323" t="s">
        <v>238</v>
      </c>
      <c r="C42" s="302" t="s">
        <v>239</v>
      </c>
      <c r="D42" s="663" t="s">
        <v>240</v>
      </c>
      <c r="E42" s="664"/>
      <c r="F42" s="663" t="s">
        <v>241</v>
      </c>
      <c r="G42" s="664"/>
      <c r="H42" s="103" t="s">
        <v>242</v>
      </c>
      <c r="I42" s="105" t="s">
        <v>243</v>
      </c>
    </row>
    <row r="43" spans="1:10" ht="407.25" hidden="1" customHeight="1" x14ac:dyDescent="0.25">
      <c r="A43" s="666"/>
      <c r="B43" s="668">
        <v>15</v>
      </c>
      <c r="C43" s="668">
        <v>15</v>
      </c>
      <c r="D43" s="670" t="s">
        <v>426</v>
      </c>
      <c r="E43" s="671"/>
      <c r="F43" s="674" t="s">
        <v>427</v>
      </c>
      <c r="G43" s="675"/>
      <c r="H43" s="711" t="s">
        <v>246</v>
      </c>
      <c r="I43" s="713" t="s">
        <v>428</v>
      </c>
    </row>
    <row r="44" spans="1:10" ht="409.5" hidden="1" customHeight="1" x14ac:dyDescent="0.25">
      <c r="A44" s="667"/>
      <c r="B44" s="669"/>
      <c r="C44" s="669"/>
      <c r="D44" s="672"/>
      <c r="E44" s="673"/>
      <c r="F44" s="676"/>
      <c r="G44" s="677"/>
      <c r="H44" s="712"/>
      <c r="I44" s="714"/>
    </row>
    <row r="45" spans="1:10" s="92" customFormat="1" ht="35.1" customHeight="1" thickBot="1" x14ac:dyDescent="0.3">
      <c r="A45" s="684" t="s">
        <v>254</v>
      </c>
      <c r="B45" s="101" t="s">
        <v>238</v>
      </c>
      <c r="C45" s="102" t="s">
        <v>239</v>
      </c>
      <c r="D45" s="678" t="s">
        <v>240</v>
      </c>
      <c r="E45" s="679"/>
      <c r="F45" s="678" t="s">
        <v>241</v>
      </c>
      <c r="G45" s="679"/>
      <c r="H45" s="103" t="s">
        <v>242</v>
      </c>
      <c r="I45" s="103" t="s">
        <v>243</v>
      </c>
    </row>
    <row r="46" spans="1:10" ht="399.75" customHeight="1" x14ac:dyDescent="0.25">
      <c r="A46" s="658"/>
      <c r="B46" s="685">
        <v>15</v>
      </c>
      <c r="C46" s="687">
        <v>15</v>
      </c>
      <c r="D46" s="689" t="s">
        <v>429</v>
      </c>
      <c r="E46" s="690"/>
      <c r="F46" s="693" t="s">
        <v>430</v>
      </c>
      <c r="G46" s="694"/>
      <c r="H46" s="711" t="s">
        <v>246</v>
      </c>
      <c r="I46" s="713" t="s">
        <v>428</v>
      </c>
    </row>
    <row r="47" spans="1:10" ht="246.75" customHeight="1" x14ac:dyDescent="0.25">
      <c r="A47" s="531"/>
      <c r="B47" s="686"/>
      <c r="C47" s="688"/>
      <c r="D47" s="691"/>
      <c r="E47" s="692"/>
      <c r="F47" s="695"/>
      <c r="G47" s="696"/>
      <c r="H47" s="712"/>
      <c r="I47" s="714"/>
    </row>
    <row r="48" spans="1:10" s="92" customFormat="1" ht="35.1" customHeight="1" x14ac:dyDescent="0.25">
      <c r="A48" s="530" t="s">
        <v>257</v>
      </c>
      <c r="B48" s="103" t="s">
        <v>238</v>
      </c>
      <c r="C48" s="103" t="s">
        <v>239</v>
      </c>
      <c r="D48" s="506" t="s">
        <v>240</v>
      </c>
      <c r="E48" s="507"/>
      <c r="F48" s="506" t="s">
        <v>241</v>
      </c>
      <c r="G48" s="507"/>
      <c r="H48" s="103" t="s">
        <v>242</v>
      </c>
      <c r="I48" s="105" t="s">
        <v>243</v>
      </c>
    </row>
    <row r="49" spans="1:9" ht="407.25" customHeight="1" thickBot="1" x14ac:dyDescent="0.3">
      <c r="A49" s="531"/>
      <c r="B49" s="96">
        <v>15</v>
      </c>
      <c r="C49" s="96">
        <v>15</v>
      </c>
      <c r="D49" s="680" t="s">
        <v>431</v>
      </c>
      <c r="E49" s="681"/>
      <c r="F49" s="682" t="s">
        <v>432</v>
      </c>
      <c r="G49" s="683"/>
      <c r="H49" s="94"/>
      <c r="I49" s="95"/>
    </row>
    <row r="50" spans="1:9" s="92" customFormat="1" ht="35.1" hidden="1" customHeight="1" thickBot="1" x14ac:dyDescent="0.3">
      <c r="A50" s="530" t="s">
        <v>260</v>
      </c>
      <c r="B50" s="103" t="s">
        <v>238</v>
      </c>
      <c r="C50" s="103" t="s">
        <v>239</v>
      </c>
      <c r="D50" s="506" t="s">
        <v>240</v>
      </c>
      <c r="E50" s="507"/>
      <c r="F50" s="506" t="s">
        <v>241</v>
      </c>
      <c r="G50" s="507"/>
      <c r="H50" s="103" t="s">
        <v>242</v>
      </c>
      <c r="I50" s="105" t="s">
        <v>243</v>
      </c>
    </row>
    <row r="51" spans="1:9" ht="120.75" hidden="1" customHeight="1" thickBot="1" x14ac:dyDescent="0.3">
      <c r="A51" s="531"/>
      <c r="B51" s="96">
        <v>15</v>
      </c>
      <c r="C51" s="97"/>
      <c r="D51" s="470"/>
      <c r="E51" s="471"/>
      <c r="F51" s="470"/>
      <c r="G51" s="471"/>
      <c r="H51" s="94"/>
      <c r="I51" s="95"/>
    </row>
    <row r="52" spans="1:9" ht="35.1" hidden="1" customHeight="1" thickBot="1" x14ac:dyDescent="0.3">
      <c r="A52" s="530" t="s">
        <v>261</v>
      </c>
      <c r="B52" s="103" t="s">
        <v>238</v>
      </c>
      <c r="C52" s="101" t="s">
        <v>239</v>
      </c>
      <c r="D52" s="506" t="s">
        <v>240</v>
      </c>
      <c r="E52" s="507"/>
      <c r="F52" s="506" t="s">
        <v>241</v>
      </c>
      <c r="G52" s="507"/>
      <c r="H52" s="103" t="s">
        <v>242</v>
      </c>
      <c r="I52" s="105" t="s">
        <v>243</v>
      </c>
    </row>
    <row r="53" spans="1:9" ht="120.75" hidden="1" customHeight="1" thickBot="1" x14ac:dyDescent="0.3">
      <c r="A53" s="531"/>
      <c r="B53" s="96">
        <v>15</v>
      </c>
      <c r="C53" s="97"/>
      <c r="D53" s="470"/>
      <c r="E53" s="529"/>
      <c r="F53" s="470"/>
      <c r="G53" s="471"/>
      <c r="H53" s="94"/>
      <c r="I53" s="95"/>
    </row>
    <row r="54" spans="1:9" ht="35.1" hidden="1" customHeight="1" thickBot="1" x14ac:dyDescent="0.3">
      <c r="A54" s="530" t="s">
        <v>262</v>
      </c>
      <c r="B54" s="103" t="s">
        <v>238</v>
      </c>
      <c r="C54" s="101" t="s">
        <v>239</v>
      </c>
      <c r="D54" s="506" t="s">
        <v>240</v>
      </c>
      <c r="E54" s="507"/>
      <c r="F54" s="506" t="s">
        <v>241</v>
      </c>
      <c r="G54" s="507"/>
      <c r="H54" s="103" t="s">
        <v>242</v>
      </c>
      <c r="I54" s="105" t="s">
        <v>243</v>
      </c>
    </row>
    <row r="55" spans="1:9" ht="120.75" hidden="1" customHeight="1" thickBot="1" x14ac:dyDescent="0.3">
      <c r="A55" s="531"/>
      <c r="B55" s="96">
        <v>15</v>
      </c>
      <c r="C55" s="97"/>
      <c r="D55" s="470"/>
      <c r="E55" s="529"/>
      <c r="F55" s="470"/>
      <c r="G55" s="471"/>
      <c r="H55" s="112"/>
      <c r="I55" s="95"/>
    </row>
    <row r="56" spans="1:9" ht="35.1" hidden="1" customHeight="1" thickBot="1" x14ac:dyDescent="0.3">
      <c r="A56" s="530" t="s">
        <v>263</v>
      </c>
      <c r="B56" s="103" t="s">
        <v>238</v>
      </c>
      <c r="C56" s="101" t="s">
        <v>239</v>
      </c>
      <c r="D56" s="506" t="s">
        <v>240</v>
      </c>
      <c r="E56" s="507"/>
      <c r="F56" s="506" t="s">
        <v>241</v>
      </c>
      <c r="G56" s="507"/>
      <c r="H56" s="103" t="s">
        <v>242</v>
      </c>
      <c r="I56" s="105" t="s">
        <v>243</v>
      </c>
    </row>
    <row r="57" spans="1:9" ht="120.75" hidden="1" customHeight="1" thickBot="1" x14ac:dyDescent="0.3">
      <c r="A57" s="531"/>
      <c r="B57" s="96">
        <v>15</v>
      </c>
      <c r="C57" s="97"/>
      <c r="D57" s="470"/>
      <c r="E57" s="471"/>
      <c r="F57" s="470"/>
      <c r="G57" s="471"/>
      <c r="H57" s="94"/>
      <c r="I57" s="94"/>
    </row>
    <row r="58" spans="1:9" ht="35.1" hidden="1" customHeight="1" thickBot="1" x14ac:dyDescent="0.3">
      <c r="A58" s="530" t="s">
        <v>264</v>
      </c>
      <c r="B58" s="103" t="s">
        <v>238</v>
      </c>
      <c r="C58" s="101" t="s">
        <v>239</v>
      </c>
      <c r="D58" s="506" t="s">
        <v>240</v>
      </c>
      <c r="E58" s="507"/>
      <c r="F58" s="506" t="s">
        <v>241</v>
      </c>
      <c r="G58" s="507"/>
      <c r="H58" s="103" t="s">
        <v>242</v>
      </c>
      <c r="I58" s="105" t="s">
        <v>243</v>
      </c>
    </row>
    <row r="59" spans="1:9" ht="120.75" hidden="1" customHeight="1" thickBot="1" x14ac:dyDescent="0.3">
      <c r="A59" s="531"/>
      <c r="B59" s="96">
        <v>15</v>
      </c>
      <c r="C59" s="97"/>
      <c r="D59" s="470"/>
      <c r="E59" s="471"/>
      <c r="F59" s="470"/>
      <c r="G59" s="471"/>
      <c r="H59" s="94"/>
      <c r="I59" s="95"/>
    </row>
    <row r="60" spans="1:9" ht="35.1" hidden="1" customHeight="1" thickBot="1" x14ac:dyDescent="0.3">
      <c r="A60" s="530" t="s">
        <v>265</v>
      </c>
      <c r="B60" s="103" t="s">
        <v>238</v>
      </c>
      <c r="C60" s="101" t="s">
        <v>239</v>
      </c>
      <c r="D60" s="506" t="s">
        <v>240</v>
      </c>
      <c r="E60" s="507"/>
      <c r="F60" s="506" t="s">
        <v>241</v>
      </c>
      <c r="G60" s="507"/>
      <c r="H60" s="103" t="s">
        <v>242</v>
      </c>
      <c r="I60" s="105" t="s">
        <v>243</v>
      </c>
    </row>
    <row r="61" spans="1:9" ht="120.75" hidden="1" customHeight="1" thickBot="1" x14ac:dyDescent="0.3">
      <c r="A61" s="531"/>
      <c r="B61" s="96">
        <v>15</v>
      </c>
      <c r="C61" s="97"/>
      <c r="D61" s="470"/>
      <c r="E61" s="471"/>
      <c r="F61" s="529"/>
      <c r="G61" s="529"/>
      <c r="H61" s="94"/>
      <c r="I61" s="94"/>
    </row>
    <row r="62" spans="1:9" ht="35.1" hidden="1" customHeight="1" thickBot="1" x14ac:dyDescent="0.3">
      <c r="A62" s="530" t="s">
        <v>266</v>
      </c>
      <c r="B62" s="103" t="s">
        <v>238</v>
      </c>
      <c r="C62" s="101" t="s">
        <v>239</v>
      </c>
      <c r="D62" s="506" t="s">
        <v>240</v>
      </c>
      <c r="E62" s="507"/>
      <c r="F62" s="506" t="s">
        <v>241</v>
      </c>
      <c r="G62" s="507"/>
      <c r="H62" s="103" t="s">
        <v>242</v>
      </c>
      <c r="I62" s="105" t="s">
        <v>243</v>
      </c>
    </row>
    <row r="63" spans="1:9" ht="120.75" hidden="1" customHeight="1" thickBot="1" x14ac:dyDescent="0.3">
      <c r="A63" s="531"/>
      <c r="B63" s="97">
        <v>15</v>
      </c>
      <c r="C63" s="97"/>
      <c r="D63" s="470"/>
      <c r="E63" s="471"/>
      <c r="F63" s="470"/>
      <c r="G63" s="471"/>
      <c r="H63" s="94"/>
      <c r="I63" s="94"/>
    </row>
    <row r="64" spans="1:9" hidden="1" x14ac:dyDescent="0.25">
      <c r="D64" s="66" t="s">
        <v>433</v>
      </c>
    </row>
    <row r="65" spans="1:13" hidden="1" x14ac:dyDescent="0.25"/>
    <row r="66" spans="1:13" s="91" customFormat="1" ht="30" customHeight="1" x14ac:dyDescent="0.25">
      <c r="A66" s="66"/>
      <c r="B66" s="66"/>
      <c r="C66" s="66"/>
      <c r="D66" s="66"/>
      <c r="E66" s="66"/>
      <c r="F66" s="66"/>
      <c r="G66" s="66"/>
      <c r="H66" s="66"/>
      <c r="I66" s="66"/>
    </row>
    <row r="67" spans="1:13" ht="34.5" customHeight="1" x14ac:dyDescent="0.25">
      <c r="A67" s="538" t="s">
        <v>267</v>
      </c>
      <c r="B67" s="538"/>
      <c r="C67" s="538"/>
      <c r="D67" s="538"/>
      <c r="E67" s="538"/>
      <c r="F67" s="538"/>
      <c r="G67" s="538"/>
      <c r="H67" s="538"/>
      <c r="I67" s="538"/>
      <c r="J67" s="538"/>
      <c r="K67" s="538"/>
      <c r="L67" s="538"/>
      <c r="M67" s="538"/>
    </row>
    <row r="68" spans="1:13" ht="180" customHeight="1" x14ac:dyDescent="0.25">
      <c r="A68" s="246" t="s">
        <v>268</v>
      </c>
      <c r="B68" s="609" t="s">
        <v>434</v>
      </c>
      <c r="C68" s="610"/>
      <c r="D68" s="609" t="s">
        <v>435</v>
      </c>
      <c r="E68" s="610"/>
      <c r="F68" s="609" t="s">
        <v>436</v>
      </c>
      <c r="G68" s="610"/>
      <c r="H68" s="609" t="s">
        <v>437</v>
      </c>
      <c r="I68" s="610"/>
      <c r="J68" s="609" t="s">
        <v>438</v>
      </c>
      <c r="K68" s="610"/>
      <c r="L68" s="609" t="s">
        <v>439</v>
      </c>
      <c r="M68" s="610"/>
    </row>
    <row r="69" spans="1:13" ht="40.5" customHeight="1" x14ac:dyDescent="0.25">
      <c r="A69" s="106" t="s">
        <v>272</v>
      </c>
      <c r="B69" s="611">
        <v>0.1</v>
      </c>
      <c r="C69" s="612"/>
      <c r="D69" s="611">
        <v>0.08</v>
      </c>
      <c r="E69" s="612"/>
      <c r="F69" s="611">
        <v>0.1</v>
      </c>
      <c r="G69" s="612"/>
      <c r="H69" s="611">
        <v>7.0000000000000007E-2</v>
      </c>
      <c r="I69" s="612"/>
      <c r="J69" s="611">
        <v>0.1</v>
      </c>
      <c r="K69" s="612"/>
      <c r="L69" s="611">
        <v>7.0000000000000007E-2</v>
      </c>
      <c r="M69" s="612"/>
    </row>
    <row r="70" spans="1:13" ht="30" customHeight="1" x14ac:dyDescent="0.25">
      <c r="A70" s="614" t="s">
        <v>191</v>
      </c>
      <c r="B70" s="151" t="s">
        <v>99</v>
      </c>
      <c r="C70" s="151" t="s">
        <v>239</v>
      </c>
      <c r="D70" s="151" t="s">
        <v>99</v>
      </c>
      <c r="E70" s="151" t="s">
        <v>239</v>
      </c>
      <c r="F70" s="151" t="s">
        <v>99</v>
      </c>
      <c r="G70" s="151" t="s">
        <v>239</v>
      </c>
      <c r="H70" s="151" t="s">
        <v>99</v>
      </c>
      <c r="I70" s="151" t="s">
        <v>239</v>
      </c>
      <c r="J70" s="151" t="s">
        <v>99</v>
      </c>
      <c r="K70" s="151" t="s">
        <v>239</v>
      </c>
      <c r="L70" s="151" t="s">
        <v>99</v>
      </c>
      <c r="M70" s="151" t="s">
        <v>239</v>
      </c>
    </row>
    <row r="71" spans="1:13" ht="30" customHeight="1" x14ac:dyDescent="0.25">
      <c r="A71" s="615"/>
      <c r="B71" s="108">
        <v>0.03</v>
      </c>
      <c r="C71" s="108">
        <v>0.03</v>
      </c>
      <c r="D71" s="108">
        <v>0</v>
      </c>
      <c r="E71" s="108">
        <v>0</v>
      </c>
      <c r="F71" s="108">
        <v>0.03</v>
      </c>
      <c r="G71" s="108">
        <v>0.03</v>
      </c>
      <c r="H71" s="297">
        <v>0</v>
      </c>
      <c r="I71" s="108">
        <v>0.01</v>
      </c>
      <c r="J71" s="108">
        <v>0</v>
      </c>
      <c r="K71" s="108">
        <v>0</v>
      </c>
      <c r="L71" s="108">
        <v>0.01</v>
      </c>
      <c r="M71" s="108">
        <v>0.01</v>
      </c>
    </row>
    <row r="72" spans="1:13" s="294" customFormat="1" ht="137.25" customHeight="1" x14ac:dyDescent="0.25">
      <c r="A72" s="295" t="s">
        <v>273</v>
      </c>
      <c r="B72" s="618" t="s">
        <v>440</v>
      </c>
      <c r="C72" s="619"/>
      <c r="D72" s="620" t="s">
        <v>441</v>
      </c>
      <c r="E72" s="621"/>
      <c r="F72" s="653" t="s">
        <v>442</v>
      </c>
      <c r="G72" s="621"/>
      <c r="H72" s="653" t="s">
        <v>443</v>
      </c>
      <c r="I72" s="621"/>
      <c r="J72" s="625" t="s">
        <v>444</v>
      </c>
      <c r="K72" s="619"/>
      <c r="L72" s="647" t="s">
        <v>445</v>
      </c>
      <c r="M72" s="621"/>
    </row>
    <row r="73" spans="1:13" s="73" customFormat="1" ht="80.25" customHeight="1" x14ac:dyDescent="0.25">
      <c r="A73" s="106" t="s">
        <v>276</v>
      </c>
      <c r="B73" s="645" t="s">
        <v>446</v>
      </c>
      <c r="C73" s="652"/>
      <c r="D73" s="654" t="s">
        <v>246</v>
      </c>
      <c r="E73" s="655"/>
      <c r="F73" s="656" t="s">
        <v>447</v>
      </c>
      <c r="G73" s="646"/>
      <c r="H73" s="656" t="s">
        <v>448</v>
      </c>
      <c r="I73" s="646"/>
      <c r="J73" s="717" t="s">
        <v>246</v>
      </c>
      <c r="K73" s="718"/>
      <c r="L73" s="645" t="s">
        <v>449</v>
      </c>
      <c r="M73" s="646"/>
    </row>
    <row r="74" spans="1:13" ht="30.75" customHeight="1" x14ac:dyDescent="0.25">
      <c r="A74" s="614" t="s">
        <v>192</v>
      </c>
      <c r="B74" s="151" t="s">
        <v>99</v>
      </c>
      <c r="C74" s="151" t="s">
        <v>239</v>
      </c>
      <c r="D74" s="151" t="s">
        <v>99</v>
      </c>
      <c r="E74" s="151" t="s">
        <v>239</v>
      </c>
      <c r="F74" s="151" t="s">
        <v>99</v>
      </c>
      <c r="G74" s="151" t="s">
        <v>239</v>
      </c>
      <c r="H74" s="151" t="s">
        <v>99</v>
      </c>
      <c r="I74" s="151" t="s">
        <v>239</v>
      </c>
      <c r="J74" s="151" t="s">
        <v>99</v>
      </c>
      <c r="K74" s="151" t="s">
        <v>239</v>
      </c>
      <c r="L74" s="151" t="s">
        <v>99</v>
      </c>
      <c r="M74" s="151" t="s">
        <v>239</v>
      </c>
    </row>
    <row r="75" spans="1:13" ht="30.75" customHeight="1" x14ac:dyDescent="0.25">
      <c r="A75" s="615"/>
      <c r="B75" s="108">
        <v>0.04</v>
      </c>
      <c r="C75" s="108">
        <v>0.04</v>
      </c>
      <c r="D75" s="108">
        <v>0</v>
      </c>
      <c r="E75" s="108">
        <v>0</v>
      </c>
      <c r="F75" s="108">
        <v>0.04</v>
      </c>
      <c r="G75" s="108">
        <v>0.04</v>
      </c>
      <c r="H75" s="297">
        <v>0</v>
      </c>
      <c r="I75" s="108">
        <v>0.01</v>
      </c>
      <c r="J75" s="108">
        <v>0.01</v>
      </c>
      <c r="K75" s="109">
        <v>0.01</v>
      </c>
      <c r="L75" s="108">
        <v>0.04</v>
      </c>
      <c r="M75" s="108">
        <v>0.04</v>
      </c>
    </row>
    <row r="76" spans="1:13" ht="213.75" customHeight="1" x14ac:dyDescent="0.25">
      <c r="A76" s="106" t="s">
        <v>273</v>
      </c>
      <c r="B76" s="616" t="s">
        <v>450</v>
      </c>
      <c r="C76" s="617"/>
      <c r="D76" s="697" t="s">
        <v>451</v>
      </c>
      <c r="E76" s="698"/>
      <c r="F76" s="647" t="s">
        <v>452</v>
      </c>
      <c r="G76" s="621"/>
      <c r="H76" s="620" t="s">
        <v>453</v>
      </c>
      <c r="I76" s="621"/>
      <c r="J76" s="719" t="s">
        <v>454</v>
      </c>
      <c r="K76" s="720"/>
      <c r="L76" s="647" t="s">
        <v>455</v>
      </c>
      <c r="M76" s="621"/>
    </row>
    <row r="77" spans="1:13" s="73" customFormat="1" ht="80.25" customHeight="1" x14ac:dyDescent="0.25">
      <c r="A77" s="106" t="s">
        <v>276</v>
      </c>
      <c r="B77" s="645" t="s">
        <v>446</v>
      </c>
      <c r="C77" s="652"/>
      <c r="D77" s="654" t="s">
        <v>246</v>
      </c>
      <c r="E77" s="655"/>
      <c r="F77" s="622" t="s">
        <v>447</v>
      </c>
      <c r="G77" s="641"/>
      <c r="H77" s="645" t="s">
        <v>448</v>
      </c>
      <c r="I77" s="646"/>
      <c r="J77" s="622" t="s">
        <v>456</v>
      </c>
      <c r="K77" s="641"/>
      <c r="L77" s="648" t="s">
        <v>449</v>
      </c>
      <c r="M77" s="649"/>
    </row>
    <row r="78" spans="1:13" ht="30.75" customHeight="1" x14ac:dyDescent="0.25">
      <c r="A78" s="614" t="s">
        <v>193</v>
      </c>
      <c r="B78" s="151" t="s">
        <v>99</v>
      </c>
      <c r="C78" s="151" t="s">
        <v>239</v>
      </c>
      <c r="D78" s="151" t="s">
        <v>99</v>
      </c>
      <c r="E78" s="151" t="s">
        <v>239</v>
      </c>
      <c r="F78" s="151" t="s">
        <v>99</v>
      </c>
      <c r="G78" s="151" t="s">
        <v>239</v>
      </c>
      <c r="H78" s="151" t="s">
        <v>99</v>
      </c>
      <c r="I78" s="151" t="s">
        <v>239</v>
      </c>
      <c r="J78" s="151" t="s">
        <v>99</v>
      </c>
      <c r="K78" s="151" t="s">
        <v>239</v>
      </c>
      <c r="L78" s="151" t="s">
        <v>99</v>
      </c>
      <c r="M78" s="151" t="s">
        <v>239</v>
      </c>
    </row>
    <row r="79" spans="1:13" ht="30.75" customHeight="1" x14ac:dyDescent="0.25">
      <c r="A79" s="615"/>
      <c r="B79" s="108">
        <v>0.1</v>
      </c>
      <c r="C79" s="108">
        <v>0.1</v>
      </c>
      <c r="D79" s="108">
        <v>0.25</v>
      </c>
      <c r="E79" s="108">
        <v>0.25</v>
      </c>
      <c r="F79" s="108">
        <v>0.1</v>
      </c>
      <c r="G79" s="109">
        <v>0.1</v>
      </c>
      <c r="H79" s="108">
        <v>0.25</v>
      </c>
      <c r="I79" s="109">
        <v>0.25</v>
      </c>
      <c r="J79" s="108">
        <v>0.1</v>
      </c>
      <c r="K79" s="109">
        <v>0.1</v>
      </c>
      <c r="L79" s="108">
        <v>0.1</v>
      </c>
      <c r="M79" s="109">
        <v>0.1</v>
      </c>
    </row>
    <row r="80" spans="1:13" ht="322.5" customHeight="1" x14ac:dyDescent="0.25">
      <c r="A80" s="106" t="s">
        <v>273</v>
      </c>
      <c r="B80" s="616" t="s">
        <v>457</v>
      </c>
      <c r="C80" s="617"/>
      <c r="D80" s="650" t="s">
        <v>458</v>
      </c>
      <c r="E80" s="651"/>
      <c r="F80" s="627" t="s">
        <v>459</v>
      </c>
      <c r="G80" s="651"/>
      <c r="H80" s="699" t="s">
        <v>460</v>
      </c>
      <c r="I80" s="700"/>
      <c r="J80" s="640" t="s">
        <v>461</v>
      </c>
      <c r="K80" s="651"/>
      <c r="L80" s="650" t="s">
        <v>462</v>
      </c>
      <c r="M80" s="651"/>
    </row>
    <row r="81" spans="1:13" ht="80.25" customHeight="1" x14ac:dyDescent="0.25">
      <c r="A81" s="106" t="s">
        <v>276</v>
      </c>
      <c r="B81" s="645" t="s">
        <v>446</v>
      </c>
      <c r="C81" s="652"/>
      <c r="D81" s="645" t="s">
        <v>463</v>
      </c>
      <c r="E81" s="652"/>
      <c r="F81" s="645" t="s">
        <v>447</v>
      </c>
      <c r="G81" s="652"/>
      <c r="H81" s="645" t="s">
        <v>448</v>
      </c>
      <c r="I81" s="624"/>
      <c r="J81" s="645" t="s">
        <v>456</v>
      </c>
      <c r="K81" s="652"/>
      <c r="L81" s="645" t="s">
        <v>449</v>
      </c>
      <c r="M81" s="652"/>
    </row>
    <row r="82" spans="1:13" ht="30.75" customHeight="1" x14ac:dyDescent="0.25">
      <c r="A82" s="614" t="s">
        <v>194</v>
      </c>
      <c r="B82" s="151" t="s">
        <v>99</v>
      </c>
      <c r="C82" s="151" t="s">
        <v>239</v>
      </c>
      <c r="D82" s="151" t="s">
        <v>99</v>
      </c>
      <c r="E82" s="151" t="s">
        <v>239</v>
      </c>
      <c r="F82" s="151" t="s">
        <v>99</v>
      </c>
      <c r="G82" s="151" t="s">
        <v>239</v>
      </c>
      <c r="H82" s="151" t="s">
        <v>99</v>
      </c>
      <c r="I82" s="151" t="s">
        <v>239</v>
      </c>
      <c r="J82" s="151" t="s">
        <v>99</v>
      </c>
      <c r="K82" s="151" t="s">
        <v>239</v>
      </c>
      <c r="L82" s="151" t="s">
        <v>99</v>
      </c>
      <c r="M82" s="151" t="s">
        <v>239</v>
      </c>
    </row>
    <row r="83" spans="1:13" ht="30.75" customHeight="1" x14ac:dyDescent="0.25">
      <c r="A83" s="615"/>
      <c r="B83" s="108">
        <v>0.1</v>
      </c>
      <c r="C83" s="108">
        <v>0.1</v>
      </c>
      <c r="D83" s="108">
        <v>0</v>
      </c>
      <c r="E83" s="108">
        <v>0</v>
      </c>
      <c r="F83" s="108">
        <v>0.1</v>
      </c>
      <c r="G83" s="108">
        <v>0.1</v>
      </c>
      <c r="H83" s="108">
        <v>0</v>
      </c>
      <c r="I83" s="108">
        <v>0</v>
      </c>
      <c r="J83" s="108">
        <v>0.1</v>
      </c>
      <c r="K83" s="109">
        <v>0.1</v>
      </c>
      <c r="L83" s="108">
        <v>0.1</v>
      </c>
      <c r="M83" s="108">
        <v>0.1</v>
      </c>
    </row>
    <row r="84" spans="1:13" ht="363.75" customHeight="1" x14ac:dyDescent="0.25">
      <c r="A84" s="106" t="s">
        <v>273</v>
      </c>
      <c r="B84" s="630" t="s">
        <v>464</v>
      </c>
      <c r="C84" s="617"/>
      <c r="D84" s="701" t="s">
        <v>465</v>
      </c>
      <c r="E84" s="702"/>
      <c r="F84" s="703" t="s">
        <v>466</v>
      </c>
      <c r="G84" s="704"/>
      <c r="H84" s="705" t="s">
        <v>467</v>
      </c>
      <c r="I84" s="706"/>
      <c r="J84" s="715" t="s">
        <v>468</v>
      </c>
      <c r="K84" s="716"/>
      <c r="L84" s="630" t="s">
        <v>469</v>
      </c>
      <c r="M84" s="617"/>
    </row>
    <row r="85" spans="1:13" ht="30" customHeight="1" x14ac:dyDescent="0.25">
      <c r="A85" s="614" t="s">
        <v>197</v>
      </c>
      <c r="B85" s="151" t="s">
        <v>99</v>
      </c>
      <c r="C85" s="151" t="s">
        <v>239</v>
      </c>
      <c r="D85" s="151" t="s">
        <v>99</v>
      </c>
      <c r="E85" s="151" t="s">
        <v>239</v>
      </c>
      <c r="F85" s="151" t="s">
        <v>99</v>
      </c>
      <c r="G85" s="151" t="s">
        <v>239</v>
      </c>
      <c r="H85" s="151" t="s">
        <v>99</v>
      </c>
      <c r="I85" s="151" t="s">
        <v>239</v>
      </c>
      <c r="J85" s="151" t="s">
        <v>99</v>
      </c>
      <c r="K85" s="151" t="s">
        <v>239</v>
      </c>
      <c r="L85" s="151" t="s">
        <v>99</v>
      </c>
      <c r="M85" s="151" t="s">
        <v>239</v>
      </c>
    </row>
    <row r="86" spans="1:13" ht="30" customHeight="1" x14ac:dyDescent="0.25">
      <c r="A86" s="615"/>
      <c r="B86" s="108">
        <v>0.1</v>
      </c>
      <c r="C86" s="108">
        <v>0.1</v>
      </c>
      <c r="D86" s="108">
        <v>0</v>
      </c>
      <c r="E86" s="108">
        <v>0</v>
      </c>
      <c r="F86" s="243">
        <v>0.1</v>
      </c>
      <c r="G86" s="243">
        <v>0.1</v>
      </c>
      <c r="H86" s="243">
        <v>0</v>
      </c>
      <c r="I86" s="243">
        <v>0</v>
      </c>
      <c r="J86" s="243">
        <v>0.1</v>
      </c>
      <c r="K86" s="243">
        <v>0.1</v>
      </c>
      <c r="L86" s="243">
        <v>0.1</v>
      </c>
      <c r="M86" s="243">
        <v>0.1</v>
      </c>
    </row>
    <row r="87" spans="1:13" ht="347.25" customHeight="1" x14ac:dyDescent="0.25">
      <c r="A87" s="106" t="s">
        <v>273</v>
      </c>
      <c r="B87" s="630" t="s">
        <v>470</v>
      </c>
      <c r="C87" s="708"/>
      <c r="D87" s="701" t="s">
        <v>471</v>
      </c>
      <c r="E87" s="702"/>
      <c r="F87" s="709" t="s">
        <v>472</v>
      </c>
      <c r="G87" s="710"/>
      <c r="H87" s="705" t="s">
        <v>473</v>
      </c>
      <c r="I87" s="706"/>
      <c r="J87" s="633" t="s">
        <v>474</v>
      </c>
      <c r="K87" s="635"/>
      <c r="L87" s="630" t="s">
        <v>475</v>
      </c>
      <c r="M87" s="657"/>
    </row>
    <row r="88" spans="1:13" ht="80.25" customHeight="1" x14ac:dyDescent="0.25">
      <c r="A88" s="106" t="s">
        <v>276</v>
      </c>
      <c r="B88" s="636" t="s">
        <v>446</v>
      </c>
      <c r="C88" s="637"/>
      <c r="D88" s="639" t="s">
        <v>246</v>
      </c>
      <c r="E88" s="637"/>
      <c r="F88" s="636" t="s">
        <v>447</v>
      </c>
      <c r="G88" s="637"/>
      <c r="H88" s="639" t="s">
        <v>246</v>
      </c>
      <c r="I88" s="637"/>
      <c r="J88" s="636" t="s">
        <v>456</v>
      </c>
      <c r="K88" s="637"/>
      <c r="L88" s="636" t="s">
        <v>449</v>
      </c>
      <c r="M88" s="637"/>
    </row>
    <row r="89" spans="1:13" ht="29.25" hidden="1" customHeight="1" x14ac:dyDescent="0.25">
      <c r="A89" s="614" t="s">
        <v>199</v>
      </c>
      <c r="B89" s="151" t="s">
        <v>99</v>
      </c>
      <c r="C89" s="151" t="s">
        <v>239</v>
      </c>
      <c r="D89" s="151" t="s">
        <v>99</v>
      </c>
      <c r="E89" s="151" t="s">
        <v>239</v>
      </c>
      <c r="F89" s="151" t="s">
        <v>99</v>
      </c>
      <c r="G89" s="151" t="s">
        <v>239</v>
      </c>
      <c r="H89" s="151" t="s">
        <v>99</v>
      </c>
      <c r="I89" s="151" t="s">
        <v>239</v>
      </c>
      <c r="J89" s="151" t="s">
        <v>99</v>
      </c>
      <c r="K89" s="151" t="s">
        <v>239</v>
      </c>
      <c r="L89" s="151" t="s">
        <v>99</v>
      </c>
      <c r="M89" s="151" t="s">
        <v>239</v>
      </c>
    </row>
    <row r="90" spans="1:13" ht="29.25" hidden="1" customHeight="1" x14ac:dyDescent="0.25">
      <c r="A90" s="615"/>
      <c r="B90" s="108">
        <v>0.1</v>
      </c>
      <c r="C90" s="110"/>
      <c r="D90" s="108">
        <v>0.25</v>
      </c>
      <c r="E90" s="108"/>
      <c r="F90" s="108">
        <v>0.1</v>
      </c>
      <c r="G90" s="109"/>
      <c r="H90" s="108">
        <v>0.25</v>
      </c>
      <c r="I90" s="109"/>
      <c r="J90" s="108">
        <v>0.1</v>
      </c>
      <c r="K90" s="109"/>
      <c r="L90" s="108">
        <v>0.1</v>
      </c>
      <c r="M90" s="109"/>
    </row>
    <row r="91" spans="1:13" ht="80.25" hidden="1" customHeight="1" x14ac:dyDescent="0.25">
      <c r="A91" s="106" t="s">
        <v>273</v>
      </c>
      <c r="B91" s="638"/>
      <c r="C91" s="638"/>
      <c r="D91" s="638"/>
      <c r="E91" s="638"/>
      <c r="F91" s="638"/>
      <c r="G91" s="638"/>
      <c r="H91" s="638"/>
      <c r="I91" s="638"/>
      <c r="J91" s="638"/>
      <c r="K91" s="638"/>
      <c r="L91" s="638"/>
      <c r="M91" s="638"/>
    </row>
    <row r="92" spans="1:13" ht="80.25" hidden="1" customHeight="1" x14ac:dyDescent="0.25">
      <c r="A92" s="106" t="s">
        <v>276</v>
      </c>
      <c r="B92" s="639"/>
      <c r="C92" s="637"/>
      <c r="D92" s="639"/>
      <c r="E92" s="637"/>
      <c r="F92" s="639"/>
      <c r="G92" s="637"/>
      <c r="H92" s="639"/>
      <c r="I92" s="637"/>
      <c r="J92" s="639"/>
      <c r="K92" s="637"/>
      <c r="L92" s="639"/>
      <c r="M92" s="637"/>
    </row>
    <row r="93" spans="1:13" ht="24.95" hidden="1" customHeight="1" x14ac:dyDescent="0.25">
      <c r="A93" s="614" t="s">
        <v>200</v>
      </c>
      <c r="B93" s="151" t="s">
        <v>99</v>
      </c>
      <c r="C93" s="151" t="s">
        <v>239</v>
      </c>
      <c r="D93" s="151" t="s">
        <v>99</v>
      </c>
      <c r="E93" s="151" t="s">
        <v>239</v>
      </c>
      <c r="F93" s="151" t="s">
        <v>99</v>
      </c>
      <c r="G93" s="151" t="s">
        <v>239</v>
      </c>
      <c r="H93" s="151" t="s">
        <v>99</v>
      </c>
      <c r="I93" s="151" t="s">
        <v>239</v>
      </c>
      <c r="J93" s="151" t="s">
        <v>99</v>
      </c>
      <c r="K93" s="151" t="s">
        <v>239</v>
      </c>
      <c r="L93" s="151" t="s">
        <v>99</v>
      </c>
      <c r="M93" s="151" t="s">
        <v>239</v>
      </c>
    </row>
    <row r="94" spans="1:13" ht="24.95" hidden="1" customHeight="1" x14ac:dyDescent="0.25">
      <c r="A94" s="615"/>
      <c r="B94" s="108">
        <v>0.1</v>
      </c>
      <c r="C94" s="110"/>
      <c r="D94" s="108">
        <v>0</v>
      </c>
      <c r="E94" s="108"/>
      <c r="F94" s="108">
        <v>0.1</v>
      </c>
      <c r="G94" s="109"/>
      <c r="H94" s="108">
        <v>0</v>
      </c>
      <c r="I94" s="109"/>
      <c r="J94" s="108">
        <v>0.1</v>
      </c>
      <c r="K94" s="109"/>
      <c r="L94" s="108">
        <v>0.1</v>
      </c>
      <c r="M94" s="109"/>
    </row>
    <row r="95" spans="1:13" ht="80.25" hidden="1" customHeight="1" x14ac:dyDescent="0.25">
      <c r="A95" s="106" t="s">
        <v>273</v>
      </c>
      <c r="B95" s="638"/>
      <c r="C95" s="638"/>
      <c r="D95" s="638"/>
      <c r="E95" s="638"/>
      <c r="F95" s="638"/>
      <c r="G95" s="638"/>
      <c r="H95" s="638"/>
      <c r="I95" s="638"/>
      <c r="J95" s="638"/>
      <c r="K95" s="638"/>
      <c r="L95" s="638"/>
      <c r="M95" s="638"/>
    </row>
    <row r="96" spans="1:13" ht="80.25" hidden="1" customHeight="1" x14ac:dyDescent="0.25">
      <c r="A96" s="106" t="s">
        <v>276</v>
      </c>
      <c r="B96" s="639"/>
      <c r="C96" s="637"/>
      <c r="D96" s="639"/>
      <c r="E96" s="637"/>
      <c r="F96" s="639"/>
      <c r="G96" s="637"/>
      <c r="H96" s="639"/>
      <c r="I96" s="637"/>
      <c r="J96" s="639"/>
      <c r="K96" s="637"/>
      <c r="L96" s="639"/>
      <c r="M96" s="637"/>
    </row>
    <row r="97" spans="1:13" ht="24.95" hidden="1" customHeight="1" x14ac:dyDescent="0.25">
      <c r="A97" s="614" t="s">
        <v>201</v>
      </c>
      <c r="B97" s="151" t="s">
        <v>99</v>
      </c>
      <c r="C97" s="151" t="s">
        <v>239</v>
      </c>
      <c r="D97" s="151" t="s">
        <v>99</v>
      </c>
      <c r="E97" s="151" t="s">
        <v>239</v>
      </c>
      <c r="F97" s="151" t="s">
        <v>99</v>
      </c>
      <c r="G97" s="151" t="s">
        <v>239</v>
      </c>
      <c r="H97" s="151" t="s">
        <v>99</v>
      </c>
      <c r="I97" s="151" t="s">
        <v>239</v>
      </c>
      <c r="J97" s="151" t="s">
        <v>99</v>
      </c>
      <c r="K97" s="151" t="s">
        <v>239</v>
      </c>
      <c r="L97" s="151" t="s">
        <v>99</v>
      </c>
      <c r="M97" s="151" t="s">
        <v>239</v>
      </c>
    </row>
    <row r="98" spans="1:13" ht="24.95" hidden="1" customHeight="1" x14ac:dyDescent="0.25">
      <c r="A98" s="615"/>
      <c r="B98" s="108">
        <v>0.1</v>
      </c>
      <c r="C98" s="110"/>
      <c r="D98" s="108">
        <v>0</v>
      </c>
      <c r="E98" s="108"/>
      <c r="F98" s="108">
        <v>0.1</v>
      </c>
      <c r="G98" s="109"/>
      <c r="H98" s="108">
        <v>0</v>
      </c>
      <c r="I98" s="109"/>
      <c r="J98" s="108">
        <v>0.1</v>
      </c>
      <c r="K98" s="109"/>
      <c r="L98" s="108">
        <v>0.1</v>
      </c>
      <c r="M98" s="109"/>
    </row>
    <row r="99" spans="1:13" ht="80.25" hidden="1" customHeight="1" x14ac:dyDescent="0.25">
      <c r="A99" s="106" t="s">
        <v>273</v>
      </c>
      <c r="B99" s="638"/>
      <c r="C99" s="638"/>
      <c r="D99" s="638"/>
      <c r="E99" s="638"/>
      <c r="F99" s="638"/>
      <c r="G99" s="638"/>
      <c r="H99" s="638"/>
      <c r="I99" s="638"/>
      <c r="J99" s="638"/>
      <c r="K99" s="638"/>
      <c r="L99" s="638"/>
      <c r="M99" s="638"/>
    </row>
    <row r="100" spans="1:13" ht="80.25" hidden="1" customHeight="1" x14ac:dyDescent="0.25">
      <c r="A100" s="106" t="s">
        <v>276</v>
      </c>
      <c r="B100" s="639"/>
      <c r="C100" s="637"/>
      <c r="D100" s="639"/>
      <c r="E100" s="637"/>
      <c r="F100" s="639"/>
      <c r="G100" s="637"/>
      <c r="H100" s="639"/>
      <c r="I100" s="637"/>
      <c r="J100" s="639"/>
      <c r="K100" s="637"/>
      <c r="L100" s="639"/>
      <c r="M100" s="637"/>
    </row>
    <row r="101" spans="1:13" ht="24.95" hidden="1" customHeight="1" x14ac:dyDescent="0.25">
      <c r="A101" s="614" t="s">
        <v>203</v>
      </c>
      <c r="B101" s="151" t="s">
        <v>99</v>
      </c>
      <c r="C101" s="151" t="s">
        <v>239</v>
      </c>
      <c r="D101" s="151" t="s">
        <v>99</v>
      </c>
      <c r="E101" s="151" t="s">
        <v>239</v>
      </c>
      <c r="F101" s="151" t="s">
        <v>99</v>
      </c>
      <c r="G101" s="151" t="s">
        <v>239</v>
      </c>
      <c r="H101" s="151" t="s">
        <v>99</v>
      </c>
      <c r="I101" s="151" t="s">
        <v>239</v>
      </c>
      <c r="J101" s="151" t="s">
        <v>99</v>
      </c>
      <c r="K101" s="151" t="s">
        <v>239</v>
      </c>
      <c r="L101" s="151" t="s">
        <v>99</v>
      </c>
      <c r="M101" s="151" t="s">
        <v>239</v>
      </c>
    </row>
    <row r="102" spans="1:13" ht="24.95" hidden="1" customHeight="1" x14ac:dyDescent="0.25">
      <c r="A102" s="615"/>
      <c r="B102" s="108">
        <v>0.1</v>
      </c>
      <c r="C102" s="110"/>
      <c r="D102" s="108">
        <v>0.25</v>
      </c>
      <c r="E102" s="108"/>
      <c r="F102" s="108">
        <v>0.1</v>
      </c>
      <c r="G102" s="109"/>
      <c r="H102" s="108">
        <v>0.25</v>
      </c>
      <c r="I102" s="109"/>
      <c r="J102" s="108">
        <v>0.1</v>
      </c>
      <c r="K102" s="109"/>
      <c r="L102" s="108">
        <v>0.1</v>
      </c>
      <c r="M102" s="109"/>
    </row>
    <row r="103" spans="1:13" ht="80.25" hidden="1" customHeight="1" x14ac:dyDescent="0.25">
      <c r="A103" s="106" t="s">
        <v>273</v>
      </c>
      <c r="B103" s="638"/>
      <c r="C103" s="638"/>
      <c r="D103" s="638"/>
      <c r="E103" s="638"/>
      <c r="F103" s="638"/>
      <c r="G103" s="638"/>
      <c r="H103" s="638"/>
      <c r="I103" s="638"/>
      <c r="J103" s="638"/>
      <c r="K103" s="638"/>
      <c r="L103" s="638"/>
      <c r="M103" s="638"/>
    </row>
    <row r="104" spans="1:13" ht="80.25" hidden="1" customHeight="1" x14ac:dyDescent="0.25">
      <c r="A104" s="106" t="s">
        <v>276</v>
      </c>
      <c r="B104" s="639"/>
      <c r="C104" s="637"/>
      <c r="D104" s="639"/>
      <c r="E104" s="637"/>
      <c r="F104" s="639"/>
      <c r="G104" s="637"/>
      <c r="H104" s="639"/>
      <c r="I104" s="637"/>
      <c r="J104" s="639"/>
      <c r="K104" s="637"/>
      <c r="L104" s="639"/>
      <c r="M104" s="637"/>
    </row>
    <row r="105" spans="1:13" ht="24.95" hidden="1" customHeight="1" x14ac:dyDescent="0.25">
      <c r="A105" s="614" t="s">
        <v>204</v>
      </c>
      <c r="B105" s="151" t="s">
        <v>99</v>
      </c>
      <c r="C105" s="151" t="s">
        <v>239</v>
      </c>
      <c r="D105" s="151" t="s">
        <v>99</v>
      </c>
      <c r="E105" s="151" t="s">
        <v>239</v>
      </c>
      <c r="F105" s="151" t="s">
        <v>99</v>
      </c>
      <c r="G105" s="151" t="s">
        <v>239</v>
      </c>
      <c r="H105" s="151" t="s">
        <v>99</v>
      </c>
      <c r="I105" s="151" t="s">
        <v>239</v>
      </c>
      <c r="J105" s="151" t="s">
        <v>99</v>
      </c>
      <c r="K105" s="151" t="s">
        <v>239</v>
      </c>
      <c r="L105" s="151" t="s">
        <v>99</v>
      </c>
      <c r="M105" s="151" t="s">
        <v>239</v>
      </c>
    </row>
    <row r="106" spans="1:13" ht="24.95" hidden="1" customHeight="1" x14ac:dyDescent="0.25">
      <c r="A106" s="615"/>
      <c r="B106" s="108">
        <v>0.1</v>
      </c>
      <c r="C106" s="110"/>
      <c r="D106" s="108">
        <v>0</v>
      </c>
      <c r="E106" s="108"/>
      <c r="F106" s="108">
        <v>0.1</v>
      </c>
      <c r="G106" s="109"/>
      <c r="H106" s="108">
        <v>0</v>
      </c>
      <c r="I106" s="109"/>
      <c r="J106" s="108">
        <v>0.1</v>
      </c>
      <c r="K106" s="109"/>
      <c r="L106" s="108">
        <v>0.1</v>
      </c>
      <c r="M106" s="109"/>
    </row>
    <row r="107" spans="1:13" ht="80.25" hidden="1" customHeight="1" x14ac:dyDescent="0.25">
      <c r="A107" s="106" t="s">
        <v>273</v>
      </c>
      <c r="B107" s="638"/>
      <c r="C107" s="638"/>
      <c r="D107" s="638"/>
      <c r="E107" s="638"/>
      <c r="F107" s="638"/>
      <c r="G107" s="638"/>
      <c r="H107" s="638"/>
      <c r="I107" s="638"/>
      <c r="J107" s="638"/>
      <c r="K107" s="638"/>
      <c r="L107" s="638"/>
      <c r="M107" s="638"/>
    </row>
    <row r="108" spans="1:13" ht="80.25" hidden="1" customHeight="1" x14ac:dyDescent="0.25">
      <c r="A108" s="106" t="s">
        <v>276</v>
      </c>
      <c r="B108" s="639"/>
      <c r="C108" s="637"/>
      <c r="D108" s="639"/>
      <c r="E108" s="637"/>
      <c r="F108" s="639"/>
      <c r="G108" s="637"/>
      <c r="H108" s="639"/>
      <c r="I108" s="637"/>
      <c r="J108" s="639"/>
      <c r="K108" s="637"/>
      <c r="L108" s="639"/>
      <c r="M108" s="637"/>
    </row>
    <row r="109" spans="1:13" ht="24.95" hidden="1" customHeight="1" x14ac:dyDescent="0.25">
      <c r="A109" s="614" t="s">
        <v>205</v>
      </c>
      <c r="B109" s="151" t="s">
        <v>99</v>
      </c>
      <c r="C109" s="151" t="s">
        <v>239</v>
      </c>
      <c r="D109" s="151" t="s">
        <v>99</v>
      </c>
      <c r="E109" s="151" t="s">
        <v>239</v>
      </c>
      <c r="F109" s="151" t="s">
        <v>99</v>
      </c>
      <c r="G109" s="151" t="s">
        <v>239</v>
      </c>
      <c r="H109" s="151" t="s">
        <v>99</v>
      </c>
      <c r="I109" s="151" t="s">
        <v>239</v>
      </c>
      <c r="J109" s="151" t="s">
        <v>99</v>
      </c>
      <c r="K109" s="151" t="s">
        <v>239</v>
      </c>
      <c r="L109" s="151" t="s">
        <v>99</v>
      </c>
      <c r="M109" s="151" t="s">
        <v>239</v>
      </c>
    </row>
    <row r="110" spans="1:13" ht="24.95" hidden="1" customHeight="1" x14ac:dyDescent="0.25">
      <c r="A110" s="615"/>
      <c r="B110" s="108">
        <v>7.0000000000000007E-2</v>
      </c>
      <c r="C110" s="110"/>
      <c r="D110" s="108">
        <v>0</v>
      </c>
      <c r="E110" s="108"/>
      <c r="F110" s="108">
        <v>7.0000000000000007E-2</v>
      </c>
      <c r="G110" s="109"/>
      <c r="H110" s="108">
        <v>0</v>
      </c>
      <c r="I110" s="109"/>
      <c r="J110" s="108">
        <v>0.09</v>
      </c>
      <c r="K110" s="109"/>
      <c r="L110" s="108">
        <v>0.09</v>
      </c>
      <c r="M110" s="109"/>
    </row>
    <row r="111" spans="1:13" ht="80.25" hidden="1" customHeight="1" x14ac:dyDescent="0.25">
      <c r="A111" s="106" t="s">
        <v>273</v>
      </c>
      <c r="B111" s="638"/>
      <c r="C111" s="638"/>
      <c r="D111" s="638"/>
      <c r="E111" s="638"/>
      <c r="F111" s="638"/>
      <c r="G111" s="638"/>
      <c r="H111" s="638"/>
      <c r="I111" s="638"/>
      <c r="J111" s="638"/>
      <c r="K111" s="638"/>
      <c r="L111" s="638"/>
      <c r="M111" s="638"/>
    </row>
    <row r="112" spans="1:13" ht="80.25" hidden="1" customHeight="1" x14ac:dyDescent="0.25">
      <c r="A112" s="106" t="s">
        <v>276</v>
      </c>
      <c r="B112" s="639"/>
      <c r="C112" s="637"/>
      <c r="D112" s="639"/>
      <c r="E112" s="637"/>
      <c r="F112" s="639"/>
      <c r="G112" s="637"/>
      <c r="H112" s="639"/>
      <c r="I112" s="637"/>
      <c r="J112" s="639"/>
      <c r="K112" s="637"/>
      <c r="L112" s="639"/>
      <c r="M112" s="637"/>
    </row>
    <row r="113" spans="1:13" ht="24.95" hidden="1" customHeight="1" x14ac:dyDescent="0.25">
      <c r="A113" s="614" t="s">
        <v>206</v>
      </c>
      <c r="B113" s="151" t="s">
        <v>99</v>
      </c>
      <c r="C113" s="151" t="s">
        <v>239</v>
      </c>
      <c r="D113" s="151" t="s">
        <v>99</v>
      </c>
      <c r="E113" s="151" t="s">
        <v>239</v>
      </c>
      <c r="F113" s="151" t="s">
        <v>99</v>
      </c>
      <c r="G113" s="151" t="s">
        <v>239</v>
      </c>
      <c r="H113" s="151" t="s">
        <v>99</v>
      </c>
      <c r="I113" s="151" t="s">
        <v>239</v>
      </c>
      <c r="J113" s="151" t="s">
        <v>99</v>
      </c>
      <c r="K113" s="151" t="s">
        <v>239</v>
      </c>
      <c r="L113" s="151" t="s">
        <v>99</v>
      </c>
      <c r="M113" s="151" t="s">
        <v>239</v>
      </c>
    </row>
    <row r="114" spans="1:13" ht="24.95" hidden="1" customHeight="1" x14ac:dyDescent="0.25">
      <c r="A114" s="615"/>
      <c r="B114" s="108">
        <v>0.06</v>
      </c>
      <c r="C114" s="204"/>
      <c r="D114" s="108">
        <v>0.25</v>
      </c>
      <c r="E114" s="204"/>
      <c r="F114" s="108">
        <v>0.06</v>
      </c>
      <c r="G114" s="205"/>
      <c r="H114" s="108">
        <v>0.25</v>
      </c>
      <c r="I114" s="205"/>
      <c r="J114" s="108">
        <v>0.1</v>
      </c>
      <c r="K114" s="205"/>
      <c r="L114" s="108">
        <v>0.06</v>
      </c>
      <c r="M114" s="205"/>
    </row>
    <row r="115" spans="1:13" ht="80.25" hidden="1" customHeight="1" x14ac:dyDescent="0.25">
      <c r="A115" s="106" t="s">
        <v>273</v>
      </c>
      <c r="B115" s="642"/>
      <c r="C115" s="642"/>
      <c r="D115" s="642"/>
      <c r="E115" s="642"/>
      <c r="F115" s="642"/>
      <c r="G115" s="642"/>
      <c r="H115" s="642"/>
      <c r="I115" s="642"/>
      <c r="J115" s="642"/>
      <c r="K115" s="642"/>
      <c r="L115" s="642"/>
      <c r="M115" s="642"/>
    </row>
    <row r="116" spans="1:13" ht="80.25" hidden="1" customHeight="1" x14ac:dyDescent="0.25">
      <c r="A116" s="106" t="s">
        <v>276</v>
      </c>
      <c r="B116" s="639"/>
      <c r="C116" s="637"/>
      <c r="D116" s="639"/>
      <c r="E116" s="637"/>
      <c r="F116" s="639"/>
      <c r="G116" s="637"/>
      <c r="H116" s="639"/>
      <c r="I116" s="637"/>
      <c r="J116" s="639"/>
      <c r="K116" s="637"/>
      <c r="L116" s="639"/>
      <c r="M116" s="637"/>
    </row>
    <row r="117" spans="1:13" ht="80.25" hidden="1" customHeight="1" x14ac:dyDescent="0.25">
      <c r="A117" s="106" t="s">
        <v>276</v>
      </c>
      <c r="B117" s="622" t="s">
        <v>446</v>
      </c>
      <c r="C117" s="632"/>
      <c r="D117" s="654" t="s">
        <v>246</v>
      </c>
      <c r="E117" s="655"/>
      <c r="F117" s="707" t="s">
        <v>447</v>
      </c>
      <c r="G117" s="641"/>
      <c r="H117" s="654" t="s">
        <v>246</v>
      </c>
      <c r="I117" s="655"/>
      <c r="J117" s="622" t="s">
        <v>456</v>
      </c>
      <c r="K117" s="624"/>
      <c r="L117" s="622" t="s">
        <v>449</v>
      </c>
      <c r="M117" s="624"/>
    </row>
    <row r="118" spans="1:13" ht="16.5" x14ac:dyDescent="0.25">
      <c r="A118" s="107" t="s">
        <v>292</v>
      </c>
      <c r="B118" s="111">
        <f t="shared" ref="B118:M118" si="1">(B71+B75+B79+B83+B86+B90+B94+B98+B102+B106+B110+B114)</f>
        <v>1</v>
      </c>
      <c r="C118" s="111">
        <f t="shared" si="1"/>
        <v>0.37</v>
      </c>
      <c r="D118" s="111">
        <f t="shared" si="1"/>
        <v>1</v>
      </c>
      <c r="E118" s="111">
        <f t="shared" si="1"/>
        <v>0.25</v>
      </c>
      <c r="F118" s="111">
        <f t="shared" si="1"/>
        <v>1</v>
      </c>
      <c r="G118" s="111">
        <f t="shared" si="1"/>
        <v>0.37</v>
      </c>
      <c r="H118" s="111">
        <f t="shared" si="1"/>
        <v>1</v>
      </c>
      <c r="I118" s="111">
        <f t="shared" si="1"/>
        <v>0.27</v>
      </c>
      <c r="J118" s="111">
        <f t="shared" si="1"/>
        <v>0.99999999999999989</v>
      </c>
      <c r="K118" s="111">
        <f t="shared" si="1"/>
        <v>0.31000000000000005</v>
      </c>
      <c r="L118" s="111">
        <f t="shared" si="1"/>
        <v>0.99999999999999978</v>
      </c>
      <c r="M118" s="111">
        <f t="shared" si="1"/>
        <v>0.35</v>
      </c>
    </row>
  </sheetData>
  <mergeCells count="269">
    <mergeCell ref="J117:K117"/>
    <mergeCell ref="J87:K87"/>
    <mergeCell ref="J88:K88"/>
    <mergeCell ref="J68:K68"/>
    <mergeCell ref="J69:K69"/>
    <mergeCell ref="J72:K72"/>
    <mergeCell ref="J73:K73"/>
    <mergeCell ref="J76:K76"/>
    <mergeCell ref="J77:K77"/>
    <mergeCell ref="J91:K91"/>
    <mergeCell ref="J92:K92"/>
    <mergeCell ref="J95:K95"/>
    <mergeCell ref="J96:K96"/>
    <mergeCell ref="J99:K99"/>
    <mergeCell ref="J100:K100"/>
    <mergeCell ref="H43:H44"/>
    <mergeCell ref="I43:I44"/>
    <mergeCell ref="J80:K80"/>
    <mergeCell ref="J81:K81"/>
    <mergeCell ref="J84:K84"/>
    <mergeCell ref="H46:H47"/>
    <mergeCell ref="I46:I47"/>
    <mergeCell ref="B116:C116"/>
    <mergeCell ref="D116:E116"/>
    <mergeCell ref="F116:G116"/>
    <mergeCell ref="H116:I116"/>
    <mergeCell ref="J115:K115"/>
    <mergeCell ref="J116:K116"/>
    <mergeCell ref="J103:K103"/>
    <mergeCell ref="J104:K104"/>
    <mergeCell ref="J107:K107"/>
    <mergeCell ref="J108:K108"/>
    <mergeCell ref="J111:K111"/>
    <mergeCell ref="J112:K112"/>
    <mergeCell ref="B112:C112"/>
    <mergeCell ref="D112:E112"/>
    <mergeCell ref="F112:G112"/>
    <mergeCell ref="H112:I112"/>
    <mergeCell ref="B104:C104"/>
    <mergeCell ref="A113:A114"/>
    <mergeCell ref="B115:C115"/>
    <mergeCell ref="D115:E115"/>
    <mergeCell ref="F115:G115"/>
    <mergeCell ref="H115:I115"/>
    <mergeCell ref="B108:C108"/>
    <mergeCell ref="D108:E108"/>
    <mergeCell ref="F108:G108"/>
    <mergeCell ref="H108:I108"/>
    <mergeCell ref="A109:A110"/>
    <mergeCell ref="B111:C111"/>
    <mergeCell ref="D111:E111"/>
    <mergeCell ref="F111:G111"/>
    <mergeCell ref="H111:I111"/>
    <mergeCell ref="B107:C107"/>
    <mergeCell ref="D107:E107"/>
    <mergeCell ref="F107:G107"/>
    <mergeCell ref="H107:I107"/>
    <mergeCell ref="B100:C100"/>
    <mergeCell ref="D100:E100"/>
    <mergeCell ref="F100:G100"/>
    <mergeCell ref="H100:I100"/>
    <mergeCell ref="A101:A102"/>
    <mergeCell ref="B103:C103"/>
    <mergeCell ref="D103:E103"/>
    <mergeCell ref="F103:G103"/>
    <mergeCell ref="H103:I103"/>
    <mergeCell ref="A97:A98"/>
    <mergeCell ref="B99:C99"/>
    <mergeCell ref="D99:E99"/>
    <mergeCell ref="F99:G99"/>
    <mergeCell ref="H99:I99"/>
    <mergeCell ref="D104:E104"/>
    <mergeCell ref="F104:G104"/>
    <mergeCell ref="H104:I104"/>
    <mergeCell ref="A105:A106"/>
    <mergeCell ref="D92:E92"/>
    <mergeCell ref="F92:G92"/>
    <mergeCell ref="H92:I92"/>
    <mergeCell ref="A93:A94"/>
    <mergeCell ref="B95:C95"/>
    <mergeCell ref="D95:E95"/>
    <mergeCell ref="F95:G95"/>
    <mergeCell ref="H95:I95"/>
    <mergeCell ref="B96:C96"/>
    <mergeCell ref="D96:E96"/>
    <mergeCell ref="F96:G96"/>
    <mergeCell ref="H96:I96"/>
    <mergeCell ref="A82:A83"/>
    <mergeCell ref="B84:C84"/>
    <mergeCell ref="D84:E84"/>
    <mergeCell ref="F84:G84"/>
    <mergeCell ref="H84:I84"/>
    <mergeCell ref="B117:C117"/>
    <mergeCell ref="D117:E117"/>
    <mergeCell ref="F117:G117"/>
    <mergeCell ref="H117:I117"/>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A78:A79"/>
    <mergeCell ref="B80:C80"/>
    <mergeCell ref="D80:E80"/>
    <mergeCell ref="F80:G80"/>
    <mergeCell ref="H80:I80"/>
    <mergeCell ref="B81:C81"/>
    <mergeCell ref="D81:E81"/>
    <mergeCell ref="F81:G81"/>
    <mergeCell ref="H81:I81"/>
    <mergeCell ref="A74:A75"/>
    <mergeCell ref="B76:C76"/>
    <mergeCell ref="D76:E76"/>
    <mergeCell ref="F76:G76"/>
    <mergeCell ref="H76:I76"/>
    <mergeCell ref="B77:C77"/>
    <mergeCell ref="D77:E77"/>
    <mergeCell ref="F77:G77"/>
    <mergeCell ref="H77:I77"/>
    <mergeCell ref="A62:A63"/>
    <mergeCell ref="D62:E62"/>
    <mergeCell ref="F62:G62"/>
    <mergeCell ref="D63:E63"/>
    <mergeCell ref="F63:G63"/>
    <mergeCell ref="A70:A71"/>
    <mergeCell ref="B72:C72"/>
    <mergeCell ref="D72:E72"/>
    <mergeCell ref="F72:G72"/>
    <mergeCell ref="A67:M67"/>
    <mergeCell ref="L68:M68"/>
    <mergeCell ref="L69:M69"/>
    <mergeCell ref="L72:M72"/>
    <mergeCell ref="A58:A59"/>
    <mergeCell ref="D58:E58"/>
    <mergeCell ref="F58:G58"/>
    <mergeCell ref="D59:E59"/>
    <mergeCell ref="F59:G59"/>
    <mergeCell ref="A60:A61"/>
    <mergeCell ref="D60:E60"/>
    <mergeCell ref="F60:G60"/>
    <mergeCell ref="D61:E61"/>
    <mergeCell ref="F61:G61"/>
    <mergeCell ref="A54:A55"/>
    <mergeCell ref="D54:E54"/>
    <mergeCell ref="F54:G54"/>
    <mergeCell ref="D55:E55"/>
    <mergeCell ref="F55:G55"/>
    <mergeCell ref="A56:A57"/>
    <mergeCell ref="D56:E56"/>
    <mergeCell ref="F56:G56"/>
    <mergeCell ref="D57:E57"/>
    <mergeCell ref="F57:G57"/>
    <mergeCell ref="A50:A51"/>
    <mergeCell ref="D50:E50"/>
    <mergeCell ref="F50:G50"/>
    <mergeCell ref="D51:E51"/>
    <mergeCell ref="F51:G51"/>
    <mergeCell ref="A52:A53"/>
    <mergeCell ref="D52:E52"/>
    <mergeCell ref="F52:G52"/>
    <mergeCell ref="D53:E53"/>
    <mergeCell ref="F53:G53"/>
    <mergeCell ref="D45:E45"/>
    <mergeCell ref="F45:G45"/>
    <mergeCell ref="A48:A49"/>
    <mergeCell ref="D48:E48"/>
    <mergeCell ref="F48:G48"/>
    <mergeCell ref="D49:E49"/>
    <mergeCell ref="F49:G49"/>
    <mergeCell ref="A45:A47"/>
    <mergeCell ref="B46:B47"/>
    <mergeCell ref="C46:C47"/>
    <mergeCell ref="D46:E47"/>
    <mergeCell ref="F46:G47"/>
    <mergeCell ref="A40:A41"/>
    <mergeCell ref="D40:E40"/>
    <mergeCell ref="F40:G40"/>
    <mergeCell ref="D41:E41"/>
    <mergeCell ref="F41:G41"/>
    <mergeCell ref="D42:E42"/>
    <mergeCell ref="F42:G42"/>
    <mergeCell ref="A42:A44"/>
    <mergeCell ref="B43:B44"/>
    <mergeCell ref="C43:C44"/>
    <mergeCell ref="D43:E44"/>
    <mergeCell ref="F43:G44"/>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 ref="L117:M117"/>
    <mergeCell ref="L87:M87"/>
    <mergeCell ref="L88:M88"/>
    <mergeCell ref="L91:M91"/>
    <mergeCell ref="L92:M92"/>
    <mergeCell ref="L95:M95"/>
    <mergeCell ref="L96:M96"/>
    <mergeCell ref="L99:M99"/>
    <mergeCell ref="L100:M100"/>
    <mergeCell ref="L103:M103"/>
    <mergeCell ref="L104:M104"/>
    <mergeCell ref="L107:M107"/>
    <mergeCell ref="L108:M108"/>
    <mergeCell ref="L111:M111"/>
    <mergeCell ref="L112:M112"/>
    <mergeCell ref="L115:M115"/>
    <mergeCell ref="L116:M116"/>
    <mergeCell ref="L73:M73"/>
    <mergeCell ref="L76:M76"/>
    <mergeCell ref="L77:M77"/>
    <mergeCell ref="L80:M80"/>
    <mergeCell ref="L81:M81"/>
    <mergeCell ref="L84:M84"/>
    <mergeCell ref="B68:C68"/>
    <mergeCell ref="D68:E68"/>
    <mergeCell ref="F68:G68"/>
    <mergeCell ref="H68:I68"/>
    <mergeCell ref="B69:C69"/>
    <mergeCell ref="D69:E69"/>
    <mergeCell ref="F69:G69"/>
    <mergeCell ref="H69:I69"/>
    <mergeCell ref="H72:I72"/>
    <mergeCell ref="B73:C73"/>
    <mergeCell ref="D73:E73"/>
    <mergeCell ref="F73:G73"/>
    <mergeCell ref="H73:I73"/>
  </mergeCells>
  <phoneticPr fontId="44" type="noConversion"/>
  <hyperlinks>
    <hyperlink ref="B73" r:id="rId1" xr:uid="{81109A05-DBB0-417F-89B3-86A44435D032}"/>
    <hyperlink ref="F73" r:id="rId2" xr:uid="{B58FDAFD-77D2-4F76-B891-FF24077CBF95}"/>
    <hyperlink ref="H73" r:id="rId3" xr:uid="{C90D775D-A096-4AC9-83F0-FCADB5799BCC}"/>
    <hyperlink ref="L73" r:id="rId4" xr:uid="{FC35F9F6-D496-49C2-803C-8EEE21046A87}"/>
    <hyperlink ref="B77" r:id="rId5" xr:uid="{8EF6EC19-D970-4D30-BFFA-C600634D2526}"/>
    <hyperlink ref="F77" r:id="rId6" xr:uid="{0EB8E888-5E7D-4692-9616-BB752B8F41B0}"/>
    <hyperlink ref="H77" r:id="rId7" xr:uid="{93409ECC-68CE-4881-A56B-C99F2847DAAB}"/>
    <hyperlink ref="L77" r:id="rId8" xr:uid="{B92B738C-D0AA-466F-A8B7-D9587C724DEB}"/>
    <hyperlink ref="J77" r:id="rId9" xr:uid="{08787F3F-DD80-4461-9683-392607ADD88A}"/>
    <hyperlink ref="B81" r:id="rId10" xr:uid="{150E0116-A571-4CF4-B0F6-CF12FE4CD9E4}"/>
    <hyperlink ref="J81" r:id="rId11" xr:uid="{545D202A-D942-454E-9A4D-437939E2B4BF}"/>
    <hyperlink ref="F81" r:id="rId12" xr:uid="{DC6CD61C-9788-4D42-8524-DA368BFFD9E8}"/>
    <hyperlink ref="D81" r:id="rId13" xr:uid="{A3375DAB-024D-4788-B631-EFCD6902125A}"/>
    <hyperlink ref="L81" r:id="rId14" xr:uid="{5082BA1A-8DE8-4808-B1BF-8593D7D84483}"/>
    <hyperlink ref="H81" r:id="rId15" xr:uid="{0D1C6743-4320-4C26-8214-7785D2C7E897}"/>
    <hyperlink ref="B117" r:id="rId16" xr:uid="{18EDB381-7DDE-40A8-93D3-EB76A0E8A2FE}"/>
    <hyperlink ref="J117" r:id="rId17" xr:uid="{73830E37-AB29-4412-81D9-FE6A2838E4EE}"/>
    <hyperlink ref="L117" r:id="rId18" xr:uid="{754468BA-BE67-4233-A245-90CF71F3AE60}"/>
    <hyperlink ref="F117" r:id="rId19" xr:uid="{BDEDEA38-DA69-4F2E-BEA4-D75B745375F6}"/>
    <hyperlink ref="B88" r:id="rId20" xr:uid="{D62E6EAE-D4C5-4404-B6F3-1AEA5FA49534}"/>
    <hyperlink ref="L88" r:id="rId21" xr:uid="{1EC069A1-E3B3-4397-B584-E49BDB4D129C}"/>
    <hyperlink ref="J88" r:id="rId22" xr:uid="{6EA99860-F05C-4106-B2B4-2DD8B557EF39}"/>
    <hyperlink ref="F88" r:id="rId23" xr:uid="{D034D311-29FD-41A1-BDEA-DFE09234D241}"/>
  </hyperlinks>
  <pageMargins left="0.25" right="0.25" top="0.75" bottom="0.75" header="0.3" footer="0.3"/>
  <pageSetup scale="11" orientation="landscape" r:id="rId24"/>
  <rowBreaks count="1" manualBreakCount="1">
    <brk id="65" max="14" man="1"/>
  </rowBreaks>
  <drawing r:id="rId25"/>
  <legacyDrawing r:id="rId26"/>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tabColor rgb="FF92D050"/>
    <pageSetUpPr fitToPage="1"/>
  </sheetPr>
  <dimension ref="A1:Q115"/>
  <sheetViews>
    <sheetView showGridLines="0" topLeftCell="A73" zoomScale="80" zoomScaleNormal="80" zoomScaleSheetLayoutView="70" workbookViewId="0">
      <selection activeCell="F85" sqref="F85:G85"/>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94"/>
      <c r="B1" s="475" t="s">
        <v>182</v>
      </c>
      <c r="C1" s="476"/>
      <c r="D1" s="476"/>
      <c r="E1" s="476"/>
      <c r="F1" s="476"/>
      <c r="G1" s="476"/>
      <c r="H1" s="476"/>
      <c r="I1" s="476"/>
      <c r="J1" s="476"/>
      <c r="K1" s="476"/>
      <c r="L1" s="477"/>
      <c r="M1" s="472" t="s">
        <v>183</v>
      </c>
      <c r="N1" s="473"/>
      <c r="O1" s="474"/>
    </row>
    <row r="2" spans="1:15" s="135" customFormat="1" ht="30.75" customHeight="1" x14ac:dyDescent="0.25">
      <c r="A2" s="495"/>
      <c r="B2" s="478" t="s">
        <v>184</v>
      </c>
      <c r="C2" s="479"/>
      <c r="D2" s="479"/>
      <c r="E2" s="479"/>
      <c r="F2" s="479"/>
      <c r="G2" s="479"/>
      <c r="H2" s="479"/>
      <c r="I2" s="479"/>
      <c r="J2" s="479"/>
      <c r="K2" s="479"/>
      <c r="L2" s="480"/>
      <c r="M2" s="472" t="s">
        <v>185</v>
      </c>
      <c r="N2" s="473"/>
      <c r="O2" s="474"/>
    </row>
    <row r="3" spans="1:15" s="135" customFormat="1" ht="24" customHeight="1" x14ac:dyDescent="0.25">
      <c r="A3" s="495"/>
      <c r="B3" s="478" t="s">
        <v>186</v>
      </c>
      <c r="C3" s="479"/>
      <c r="D3" s="479"/>
      <c r="E3" s="479"/>
      <c r="F3" s="479"/>
      <c r="G3" s="479"/>
      <c r="H3" s="479"/>
      <c r="I3" s="479"/>
      <c r="J3" s="479"/>
      <c r="K3" s="479"/>
      <c r="L3" s="480"/>
      <c r="M3" s="472" t="s">
        <v>187</v>
      </c>
      <c r="N3" s="473"/>
      <c r="O3" s="474"/>
    </row>
    <row r="4" spans="1:15" s="135" customFormat="1" ht="21.75" customHeight="1" x14ac:dyDescent="0.25">
      <c r="A4" s="496"/>
      <c r="B4" s="481" t="s">
        <v>188</v>
      </c>
      <c r="C4" s="482"/>
      <c r="D4" s="482"/>
      <c r="E4" s="482"/>
      <c r="F4" s="482"/>
      <c r="G4" s="482"/>
      <c r="H4" s="482"/>
      <c r="I4" s="482"/>
      <c r="J4" s="482"/>
      <c r="K4" s="482"/>
      <c r="L4" s="483"/>
      <c r="M4" s="472" t="s">
        <v>189</v>
      </c>
      <c r="N4" s="473"/>
      <c r="O4" s="474"/>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8" t="s">
        <v>190</v>
      </c>
      <c r="B6" s="186" t="s">
        <v>191</v>
      </c>
      <c r="C6" s="173"/>
      <c r="D6" s="186" t="s">
        <v>192</v>
      </c>
      <c r="E6" s="173"/>
      <c r="F6" s="186" t="s">
        <v>193</v>
      </c>
      <c r="G6" s="173"/>
      <c r="H6" s="186" t="s">
        <v>194</v>
      </c>
      <c r="I6" s="174"/>
      <c r="J6" s="463" t="s">
        <v>195</v>
      </c>
      <c r="K6" s="497"/>
      <c r="L6" s="185" t="s">
        <v>196</v>
      </c>
      <c r="M6" s="460"/>
      <c r="N6" s="460"/>
      <c r="O6" s="460"/>
    </row>
    <row r="7" spans="1:15" s="135" customFormat="1" ht="21.75" customHeight="1" x14ac:dyDescent="0.25">
      <c r="A7" s="498"/>
      <c r="B7" s="187" t="s">
        <v>197</v>
      </c>
      <c r="C7" s="175" t="s">
        <v>198</v>
      </c>
      <c r="D7" s="186" t="s">
        <v>199</v>
      </c>
      <c r="E7" s="176"/>
      <c r="F7" s="186" t="s">
        <v>200</v>
      </c>
      <c r="G7" s="176"/>
      <c r="H7" s="186" t="s">
        <v>201</v>
      </c>
      <c r="I7" s="174"/>
      <c r="J7" s="463"/>
      <c r="K7" s="497"/>
      <c r="L7" s="185" t="s">
        <v>202</v>
      </c>
      <c r="M7" s="460"/>
      <c r="N7" s="460"/>
      <c r="O7" s="460"/>
    </row>
    <row r="8" spans="1:15" s="135" customFormat="1" ht="21.75" customHeight="1" x14ac:dyDescent="0.25">
      <c r="A8" s="498"/>
      <c r="B8" s="186" t="s">
        <v>203</v>
      </c>
      <c r="C8" s="173"/>
      <c r="D8" s="186" t="s">
        <v>204</v>
      </c>
      <c r="E8" s="176"/>
      <c r="F8" s="186" t="s">
        <v>205</v>
      </c>
      <c r="G8" s="176"/>
      <c r="H8" s="186" t="s">
        <v>206</v>
      </c>
      <c r="I8" s="174"/>
      <c r="J8" s="463"/>
      <c r="K8" s="497"/>
      <c r="L8" s="185" t="s">
        <v>207</v>
      </c>
      <c r="M8" s="460" t="s">
        <v>198</v>
      </c>
      <c r="N8" s="460"/>
      <c r="O8" s="460"/>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03" t="s">
        <v>208</v>
      </c>
      <c r="B11" s="484" t="s">
        <v>476</v>
      </c>
      <c r="C11" s="485"/>
      <c r="D11" s="485"/>
      <c r="E11" s="485"/>
      <c r="F11" s="485"/>
      <c r="G11" s="485"/>
      <c r="H11" s="485"/>
      <c r="I11" s="485"/>
      <c r="J11" s="485"/>
      <c r="K11" s="485"/>
      <c r="L11" s="485"/>
      <c r="M11" s="485"/>
      <c r="N11" s="485"/>
      <c r="O11" s="486"/>
    </row>
    <row r="12" spans="1:15" ht="15" customHeight="1" x14ac:dyDescent="0.25">
      <c r="A12" s="504"/>
      <c r="B12" s="487"/>
      <c r="C12" s="488"/>
      <c r="D12" s="488"/>
      <c r="E12" s="488"/>
      <c r="F12" s="488"/>
      <c r="G12" s="488"/>
      <c r="H12" s="488"/>
      <c r="I12" s="488"/>
      <c r="J12" s="488"/>
      <c r="K12" s="488"/>
      <c r="L12" s="488"/>
      <c r="M12" s="488"/>
      <c r="N12" s="488"/>
      <c r="O12" s="489"/>
    </row>
    <row r="13" spans="1:15" ht="15" customHeight="1" x14ac:dyDescent="0.25">
      <c r="A13" s="505"/>
      <c r="B13" s="490"/>
      <c r="C13" s="491"/>
      <c r="D13" s="491"/>
      <c r="E13" s="491"/>
      <c r="F13" s="491"/>
      <c r="G13" s="491"/>
      <c r="H13" s="491"/>
      <c r="I13" s="491"/>
      <c r="J13" s="491"/>
      <c r="K13" s="491"/>
      <c r="L13" s="491"/>
      <c r="M13" s="491"/>
      <c r="N13" s="491"/>
      <c r="O13" s="492"/>
    </row>
    <row r="14" spans="1:15" ht="9" customHeight="1" thickBot="1" x14ac:dyDescent="0.3">
      <c r="A14" s="74"/>
      <c r="B14" s="134"/>
      <c r="C14" s="75"/>
      <c r="D14" s="75"/>
      <c r="E14" s="75"/>
      <c r="F14" s="75"/>
      <c r="G14" s="76"/>
      <c r="H14" s="76"/>
      <c r="I14" s="76"/>
      <c r="J14" s="76"/>
      <c r="K14" s="76"/>
      <c r="L14" s="77"/>
      <c r="M14" s="77"/>
      <c r="N14" s="77"/>
      <c r="O14" s="77"/>
    </row>
    <row r="15" spans="1:15" s="78" customFormat="1" ht="52.5" customHeight="1" thickBot="1" x14ac:dyDescent="0.3">
      <c r="A15" s="115" t="s">
        <v>210</v>
      </c>
      <c r="B15" s="493" t="s">
        <v>419</v>
      </c>
      <c r="C15" s="493"/>
      <c r="D15" s="493"/>
      <c r="E15" s="493"/>
      <c r="F15" s="493"/>
      <c r="G15" s="498" t="s">
        <v>212</v>
      </c>
      <c r="H15" s="498"/>
      <c r="I15" s="493" t="s">
        <v>477</v>
      </c>
      <c r="J15" s="493"/>
      <c r="K15" s="493"/>
      <c r="L15" s="493"/>
      <c r="M15" s="493"/>
      <c r="N15" s="493"/>
      <c r="O15" s="493"/>
    </row>
    <row r="16" spans="1:15" ht="9" customHeight="1" thickBot="1" x14ac:dyDescent="0.3">
      <c r="A16" s="74"/>
      <c r="B16" s="76"/>
      <c r="C16" s="75"/>
      <c r="D16" s="75"/>
      <c r="E16" s="75"/>
      <c r="F16" s="75"/>
      <c r="G16" s="76"/>
      <c r="H16" s="76"/>
      <c r="I16" s="76"/>
      <c r="J16" s="76"/>
      <c r="K16" s="76"/>
      <c r="L16" s="77"/>
      <c r="M16" s="77"/>
      <c r="N16" s="77"/>
      <c r="O16" s="77"/>
    </row>
    <row r="17" spans="1:17" ht="65.25" customHeight="1" thickBot="1" x14ac:dyDescent="0.3">
      <c r="A17" s="115" t="s">
        <v>214</v>
      </c>
      <c r="B17" s="493" t="s">
        <v>215</v>
      </c>
      <c r="C17" s="493"/>
      <c r="D17" s="493"/>
      <c r="E17" s="493"/>
      <c r="F17" s="115" t="s">
        <v>216</v>
      </c>
      <c r="G17" s="493" t="s">
        <v>217</v>
      </c>
      <c r="H17" s="493"/>
      <c r="I17" s="493"/>
      <c r="J17" s="115" t="s">
        <v>218</v>
      </c>
      <c r="K17" s="590" t="s">
        <v>219</v>
      </c>
      <c r="L17" s="590"/>
      <c r="M17" s="590"/>
      <c r="N17" s="590"/>
      <c r="O17" s="590"/>
    </row>
    <row r="18" spans="1:17" ht="9" customHeight="1" x14ac:dyDescent="0.25">
      <c r="A18" s="68"/>
      <c r="B18" s="67"/>
      <c r="C18" s="502"/>
      <c r="D18" s="502"/>
      <c r="E18" s="502"/>
      <c r="F18" s="502"/>
      <c r="G18" s="502"/>
      <c r="H18" s="502"/>
      <c r="I18" s="502"/>
      <c r="J18" s="502"/>
      <c r="K18" s="502"/>
      <c r="L18" s="502"/>
      <c r="M18" s="502"/>
      <c r="N18" s="502"/>
      <c r="O18" s="502"/>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61" t="s">
        <v>220</v>
      </c>
      <c r="B21" s="462"/>
      <c r="C21" s="462"/>
      <c r="D21" s="462"/>
      <c r="E21" s="462"/>
      <c r="F21" s="462"/>
      <c r="G21" s="462"/>
      <c r="H21" s="462"/>
      <c r="I21" s="462"/>
      <c r="J21" s="462"/>
      <c r="K21" s="462"/>
      <c r="L21" s="462"/>
      <c r="M21" s="462"/>
      <c r="N21" s="462"/>
      <c r="O21" s="463"/>
    </row>
    <row r="22" spans="1:17" ht="32.1" customHeight="1" x14ac:dyDescent="0.25">
      <c r="A22" s="461" t="s">
        <v>221</v>
      </c>
      <c r="B22" s="462"/>
      <c r="C22" s="462"/>
      <c r="D22" s="462"/>
      <c r="E22" s="462"/>
      <c r="F22" s="462"/>
      <c r="G22" s="462"/>
      <c r="H22" s="462"/>
      <c r="I22" s="462"/>
      <c r="J22" s="462"/>
      <c r="K22" s="462"/>
      <c r="L22" s="462"/>
      <c r="M22" s="462"/>
      <c r="N22" s="462"/>
      <c r="O22" s="463"/>
    </row>
    <row r="23" spans="1:17" ht="32.1" customHeight="1" thickBot="1" x14ac:dyDescent="0.3">
      <c r="A23" s="89"/>
      <c r="B23" s="79" t="s">
        <v>191</v>
      </c>
      <c r="C23" s="79" t="s">
        <v>192</v>
      </c>
      <c r="D23" s="79" t="s">
        <v>193</v>
      </c>
      <c r="E23" s="79" t="s">
        <v>194</v>
      </c>
      <c r="F23" s="79" t="s">
        <v>197</v>
      </c>
      <c r="G23" s="79" t="s">
        <v>199</v>
      </c>
      <c r="H23" s="79" t="s">
        <v>200</v>
      </c>
      <c r="I23" s="79" t="s">
        <v>201</v>
      </c>
      <c r="J23" s="79" t="s">
        <v>203</v>
      </c>
      <c r="K23" s="79" t="s">
        <v>204</v>
      </c>
      <c r="L23" s="79" t="s">
        <v>205</v>
      </c>
      <c r="M23" s="79" t="s">
        <v>206</v>
      </c>
      <c r="N23" s="80" t="s">
        <v>222</v>
      </c>
      <c r="O23" s="80" t="s">
        <v>223</v>
      </c>
    </row>
    <row r="24" spans="1:17" ht="32.1" customHeight="1" x14ac:dyDescent="0.25">
      <c r="A24" s="83" t="s">
        <v>224</v>
      </c>
      <c r="B24" s="84">
        <v>109650000</v>
      </c>
      <c r="C24" s="84">
        <v>284278000</v>
      </c>
      <c r="D24" s="84">
        <v>26463000</v>
      </c>
      <c r="E24" s="84">
        <f>58681000-15000000</f>
        <v>43681000</v>
      </c>
      <c r="F24" s="84"/>
      <c r="G24" s="84"/>
      <c r="H24" s="81"/>
      <c r="I24" s="81"/>
      <c r="J24" s="81"/>
      <c r="K24" s="81"/>
      <c r="L24" s="81"/>
      <c r="M24" s="81"/>
      <c r="N24" s="84">
        <f>SUM(B24:M24)</f>
        <v>464072000</v>
      </c>
      <c r="O24" s="82"/>
    </row>
    <row r="25" spans="1:17" ht="32.1" customHeight="1" x14ac:dyDescent="0.25">
      <c r="A25" s="83" t="s">
        <v>225</v>
      </c>
      <c r="B25" s="84"/>
      <c r="C25" s="84">
        <v>393750000</v>
      </c>
      <c r="D25" s="84"/>
      <c r="E25" s="84">
        <f>17232000-2341333</f>
        <v>14890667</v>
      </c>
      <c r="F25" s="84">
        <v>4968889</v>
      </c>
      <c r="G25" s="84"/>
      <c r="H25" s="84"/>
      <c r="I25" s="84"/>
      <c r="J25" s="84"/>
      <c r="K25" s="84"/>
      <c r="L25" s="84"/>
      <c r="M25" s="84"/>
      <c r="N25" s="84">
        <f t="shared" ref="N25:N29" si="0">SUM(B25:M25)</f>
        <v>413609556</v>
      </c>
      <c r="O25" s="114">
        <f>+(B25+C25+D25+E25+F25+G25+H25+I25+J25+K25+L25+M25)/N24</f>
        <v>0.89126160595769621</v>
      </c>
    </row>
    <row r="26" spans="1:17" ht="32.1" customHeight="1" x14ac:dyDescent="0.25">
      <c r="A26" s="83" t="s">
        <v>226</v>
      </c>
      <c r="B26" s="84"/>
      <c r="C26" s="84">
        <v>459000</v>
      </c>
      <c r="D26" s="84">
        <v>23476667</v>
      </c>
      <c r="E26" s="84">
        <v>38690000</v>
      </c>
      <c r="F26" s="84">
        <v>39192600</v>
      </c>
      <c r="G26" s="84"/>
      <c r="H26" s="84"/>
      <c r="I26" s="84"/>
      <c r="J26" s="84"/>
      <c r="K26" s="84"/>
      <c r="L26" s="84"/>
      <c r="M26" s="84"/>
      <c r="N26" s="84">
        <f t="shared" si="0"/>
        <v>101818267</v>
      </c>
      <c r="O26" s="114"/>
    </row>
    <row r="27" spans="1:17" ht="32.1" customHeight="1" x14ac:dyDescent="0.25">
      <c r="A27" s="83" t="s">
        <v>227</v>
      </c>
      <c r="B27" s="84">
        <v>0</v>
      </c>
      <c r="C27" s="84">
        <v>5935710</v>
      </c>
      <c r="D27" s="84">
        <v>0</v>
      </c>
      <c r="E27" s="84">
        <v>197120</v>
      </c>
      <c r="F27" s="84">
        <v>520960</v>
      </c>
      <c r="G27" s="84"/>
      <c r="H27" s="84"/>
      <c r="I27" s="84"/>
      <c r="J27" s="84"/>
      <c r="K27" s="84"/>
      <c r="L27" s="84"/>
      <c r="M27" s="84"/>
      <c r="N27" s="84">
        <f t="shared" si="0"/>
        <v>6653790</v>
      </c>
      <c r="O27" s="85"/>
    </row>
    <row r="28" spans="1:17" ht="32.1" customHeight="1" x14ac:dyDescent="0.25">
      <c r="A28" s="83" t="s">
        <v>228</v>
      </c>
      <c r="B28" s="84">
        <v>0</v>
      </c>
      <c r="C28" s="84"/>
      <c r="D28" s="84"/>
      <c r="E28" s="84"/>
      <c r="F28" s="84"/>
      <c r="G28" s="84"/>
      <c r="H28" s="84"/>
      <c r="I28" s="84"/>
      <c r="J28" s="84"/>
      <c r="K28" s="84"/>
      <c r="L28" s="84"/>
      <c r="M28" s="84"/>
      <c r="N28" s="84">
        <f t="shared" si="0"/>
        <v>0</v>
      </c>
      <c r="O28" s="85"/>
    </row>
    <row r="29" spans="1:17" ht="32.1" customHeight="1" thickBot="1" x14ac:dyDescent="0.3">
      <c r="A29" s="86" t="s">
        <v>229</v>
      </c>
      <c r="B29" s="87">
        <v>0</v>
      </c>
      <c r="C29" s="87">
        <v>4352441</v>
      </c>
      <c r="D29" s="87"/>
      <c r="E29" s="87">
        <v>1909954</v>
      </c>
      <c r="F29" s="87">
        <v>323840</v>
      </c>
      <c r="G29" s="87"/>
      <c r="H29" s="87"/>
      <c r="I29" s="87"/>
      <c r="J29" s="87"/>
      <c r="K29" s="87"/>
      <c r="L29" s="87"/>
      <c r="M29" s="87"/>
      <c r="N29" s="87">
        <f t="shared" si="0"/>
        <v>6586235</v>
      </c>
      <c r="O29" s="293">
        <f>+N29/N27</f>
        <v>0.98984713975042793</v>
      </c>
      <c r="Q29" s="341"/>
    </row>
    <row r="30" spans="1:17" s="88" customFormat="1" ht="16.5" customHeight="1" x14ac:dyDescent="0.2"/>
    <row r="31" spans="1:17" s="88" customFormat="1" ht="17.25" customHeight="1" x14ac:dyDescent="0.2"/>
    <row r="32" spans="1:17" ht="5.25" customHeight="1" x14ac:dyDescent="0.25"/>
    <row r="33" spans="1:10" ht="48" customHeight="1" x14ac:dyDescent="0.25">
      <c r="A33" s="598" t="s">
        <v>230</v>
      </c>
      <c r="B33" s="599"/>
      <c r="C33" s="599"/>
      <c r="D33" s="599"/>
      <c r="E33" s="599"/>
      <c r="F33" s="599"/>
      <c r="G33" s="599"/>
      <c r="H33" s="599"/>
      <c r="I33" s="600"/>
      <c r="J33" s="93"/>
    </row>
    <row r="34" spans="1:10" ht="50.25" customHeight="1" x14ac:dyDescent="0.25">
      <c r="A34" s="101" t="s">
        <v>231</v>
      </c>
      <c r="B34" s="601"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602"/>
      <c r="D34" s="602"/>
      <c r="E34" s="602"/>
      <c r="F34" s="602"/>
      <c r="G34" s="602"/>
      <c r="H34" s="602"/>
      <c r="I34" s="603"/>
      <c r="J34" s="91"/>
    </row>
    <row r="35" spans="1:10" ht="18.75" customHeight="1" x14ac:dyDescent="0.25">
      <c r="A35" s="530" t="s">
        <v>232</v>
      </c>
      <c r="B35" s="143">
        <v>2024</v>
      </c>
      <c r="C35" s="143">
        <v>2025</v>
      </c>
      <c r="D35" s="143">
        <v>2026</v>
      </c>
      <c r="E35" s="143">
        <v>2027</v>
      </c>
      <c r="F35" s="143" t="s">
        <v>233</v>
      </c>
      <c r="G35" s="604" t="s">
        <v>234</v>
      </c>
      <c r="H35" s="604" t="s">
        <v>23</v>
      </c>
      <c r="I35" s="604"/>
      <c r="J35" s="91"/>
    </row>
    <row r="36" spans="1:10" ht="50.25" customHeight="1" x14ac:dyDescent="0.25">
      <c r="A36" s="531"/>
      <c r="B36" s="94">
        <v>1</v>
      </c>
      <c r="C36" s="94">
        <v>1</v>
      </c>
      <c r="D36" s="94">
        <v>1</v>
      </c>
      <c r="E36" s="94">
        <v>1</v>
      </c>
      <c r="F36" s="143">
        <v>1</v>
      </c>
      <c r="G36" s="604"/>
      <c r="H36" s="604"/>
      <c r="I36" s="604"/>
      <c r="J36" s="91"/>
    </row>
    <row r="37" spans="1:10" ht="52.5" customHeight="1" thickBot="1" x14ac:dyDescent="0.3">
      <c r="A37" s="102" t="s">
        <v>235</v>
      </c>
      <c r="B37" s="591">
        <v>0.18</v>
      </c>
      <c r="C37" s="592"/>
      <c r="D37" s="593" t="s">
        <v>236</v>
      </c>
      <c r="E37" s="594"/>
      <c r="F37" s="594"/>
      <c r="G37" s="594"/>
      <c r="H37" s="594"/>
      <c r="I37" s="595"/>
    </row>
    <row r="38" spans="1:10" s="92" customFormat="1" ht="48" hidden="1" customHeight="1" x14ac:dyDescent="0.25">
      <c r="A38" s="530" t="s">
        <v>237</v>
      </c>
      <c r="B38" s="102" t="s">
        <v>238</v>
      </c>
      <c r="C38" s="101" t="s">
        <v>239</v>
      </c>
      <c r="D38" s="506" t="s">
        <v>240</v>
      </c>
      <c r="E38" s="507"/>
      <c r="F38" s="506" t="s">
        <v>241</v>
      </c>
      <c r="G38" s="507"/>
      <c r="H38" s="103" t="s">
        <v>242</v>
      </c>
      <c r="I38" s="105" t="s">
        <v>243</v>
      </c>
    </row>
    <row r="39" spans="1:10" ht="252" hidden="1" customHeight="1" x14ac:dyDescent="0.25">
      <c r="A39" s="531"/>
      <c r="B39" s="244">
        <v>1</v>
      </c>
      <c r="C39" s="244">
        <v>1</v>
      </c>
      <c r="D39" s="747" t="s">
        <v>478</v>
      </c>
      <c r="E39" s="744"/>
      <c r="F39" s="745" t="s">
        <v>479</v>
      </c>
      <c r="G39" s="734"/>
      <c r="H39" s="94" t="s">
        <v>246</v>
      </c>
      <c r="I39" s="298" t="s">
        <v>247</v>
      </c>
    </row>
    <row r="40" spans="1:10" s="92" customFormat="1" ht="54" hidden="1" customHeight="1" x14ac:dyDescent="0.25">
      <c r="A40" s="530" t="s">
        <v>248</v>
      </c>
      <c r="B40" s="104" t="s">
        <v>238</v>
      </c>
      <c r="C40" s="103" t="s">
        <v>239</v>
      </c>
      <c r="D40" s="506" t="s">
        <v>240</v>
      </c>
      <c r="E40" s="507"/>
      <c r="F40" s="506" t="s">
        <v>241</v>
      </c>
      <c r="G40" s="507"/>
      <c r="H40" s="103" t="s">
        <v>242</v>
      </c>
      <c r="I40" s="105" t="s">
        <v>243</v>
      </c>
    </row>
    <row r="41" spans="1:10" ht="255.75" hidden="1" customHeight="1" thickBot="1" x14ac:dyDescent="0.3">
      <c r="A41" s="531"/>
      <c r="B41" s="244">
        <v>1</v>
      </c>
      <c r="C41" s="244">
        <v>1</v>
      </c>
      <c r="D41" s="743" t="s">
        <v>480</v>
      </c>
      <c r="E41" s="744"/>
      <c r="F41" s="745" t="s">
        <v>481</v>
      </c>
      <c r="G41" s="744"/>
      <c r="H41" s="94" t="s">
        <v>246</v>
      </c>
      <c r="I41" s="301" t="s">
        <v>247</v>
      </c>
    </row>
    <row r="42" spans="1:10" s="92" customFormat="1" ht="35.1" hidden="1" customHeight="1" x14ac:dyDescent="0.25">
      <c r="A42" s="530" t="s">
        <v>251</v>
      </c>
      <c r="B42" s="104" t="s">
        <v>238</v>
      </c>
      <c r="C42" s="103" t="s">
        <v>239</v>
      </c>
      <c r="D42" s="506" t="s">
        <v>240</v>
      </c>
      <c r="E42" s="507"/>
      <c r="F42" s="506" t="s">
        <v>241</v>
      </c>
      <c r="G42" s="507"/>
      <c r="H42" s="103" t="s">
        <v>242</v>
      </c>
      <c r="I42" s="105" t="s">
        <v>243</v>
      </c>
    </row>
    <row r="43" spans="1:10" ht="243" hidden="1" customHeight="1" x14ac:dyDescent="0.25">
      <c r="A43" s="531"/>
      <c r="B43" s="244">
        <v>1</v>
      </c>
      <c r="C43" s="96">
        <v>1</v>
      </c>
      <c r="D43" s="746" t="s">
        <v>482</v>
      </c>
      <c r="E43" s="606"/>
      <c r="F43" s="605" t="s">
        <v>483</v>
      </c>
      <c r="G43" s="608"/>
      <c r="H43" s="94" t="s">
        <v>246</v>
      </c>
      <c r="I43" s="301" t="s">
        <v>247</v>
      </c>
    </row>
    <row r="44" spans="1:10" s="92" customFormat="1" ht="35.1" customHeight="1" thickBot="1" x14ac:dyDescent="0.3">
      <c r="A44" s="530" t="s">
        <v>254</v>
      </c>
      <c r="B44" s="104" t="s">
        <v>238</v>
      </c>
      <c r="C44" s="104" t="s">
        <v>239</v>
      </c>
      <c r="D44" s="506" t="s">
        <v>240</v>
      </c>
      <c r="E44" s="507"/>
      <c r="F44" s="506" t="s">
        <v>241</v>
      </c>
      <c r="G44" s="507"/>
      <c r="H44" s="103" t="s">
        <v>242</v>
      </c>
      <c r="I44" s="103" t="s">
        <v>243</v>
      </c>
    </row>
    <row r="45" spans="1:10" ht="348.75" customHeight="1" thickBot="1" x14ac:dyDescent="0.3">
      <c r="A45" s="531"/>
      <c r="B45" s="244">
        <v>1</v>
      </c>
      <c r="C45" s="96">
        <v>1</v>
      </c>
      <c r="D45" s="735" t="s">
        <v>484</v>
      </c>
      <c r="E45" s="736"/>
      <c r="F45" s="737" t="s">
        <v>485</v>
      </c>
      <c r="G45" s="738"/>
      <c r="H45" s="94" t="s">
        <v>246</v>
      </c>
      <c r="I45" s="301" t="s">
        <v>247</v>
      </c>
    </row>
    <row r="46" spans="1:10" s="92" customFormat="1" ht="35.1" customHeight="1" x14ac:dyDescent="0.25">
      <c r="A46" s="530" t="s">
        <v>257</v>
      </c>
      <c r="B46" s="104" t="s">
        <v>238</v>
      </c>
      <c r="C46" s="103" t="s">
        <v>239</v>
      </c>
      <c r="D46" s="506" t="s">
        <v>240</v>
      </c>
      <c r="E46" s="507"/>
      <c r="F46" s="506" t="s">
        <v>241</v>
      </c>
      <c r="G46" s="507"/>
      <c r="H46" s="103" t="s">
        <v>242</v>
      </c>
      <c r="I46" s="105" t="s">
        <v>243</v>
      </c>
    </row>
    <row r="47" spans="1:10" ht="384.75" customHeight="1" thickBot="1" x14ac:dyDescent="0.3">
      <c r="A47" s="531"/>
      <c r="B47" s="263">
        <v>1</v>
      </c>
      <c r="C47" s="263">
        <v>1</v>
      </c>
      <c r="D47" s="739" t="s">
        <v>486</v>
      </c>
      <c r="E47" s="740"/>
      <c r="F47" s="741" t="s">
        <v>487</v>
      </c>
      <c r="G47" s="742"/>
      <c r="H47" s="94"/>
      <c r="I47" s="95"/>
    </row>
    <row r="48" spans="1:10" s="92" customFormat="1" ht="35.1" hidden="1" customHeight="1" x14ac:dyDescent="0.25">
      <c r="A48" s="530" t="s">
        <v>260</v>
      </c>
      <c r="B48" s="103" t="s">
        <v>238</v>
      </c>
      <c r="C48" s="103" t="s">
        <v>239</v>
      </c>
      <c r="D48" s="506" t="s">
        <v>240</v>
      </c>
      <c r="E48" s="507"/>
      <c r="F48" s="506" t="s">
        <v>241</v>
      </c>
      <c r="G48" s="507"/>
      <c r="H48" s="103" t="s">
        <v>242</v>
      </c>
      <c r="I48" s="105" t="s">
        <v>243</v>
      </c>
    </row>
    <row r="49" spans="1:13" ht="120.75" hidden="1" customHeight="1" x14ac:dyDescent="0.25">
      <c r="A49" s="531"/>
      <c r="B49" s="96">
        <v>1</v>
      </c>
      <c r="C49" s="97"/>
      <c r="D49" s="470"/>
      <c r="E49" s="471"/>
      <c r="F49" s="470"/>
      <c r="G49" s="471"/>
      <c r="H49" s="94"/>
      <c r="I49" s="95"/>
    </row>
    <row r="50" spans="1:13" ht="35.1" hidden="1" customHeight="1" x14ac:dyDescent="0.25">
      <c r="A50" s="530" t="s">
        <v>261</v>
      </c>
      <c r="B50" s="103" t="s">
        <v>238</v>
      </c>
      <c r="C50" s="101" t="s">
        <v>239</v>
      </c>
      <c r="D50" s="506" t="s">
        <v>240</v>
      </c>
      <c r="E50" s="507"/>
      <c r="F50" s="506" t="s">
        <v>241</v>
      </c>
      <c r="G50" s="507"/>
      <c r="H50" s="103" t="s">
        <v>242</v>
      </c>
      <c r="I50" s="105" t="s">
        <v>243</v>
      </c>
    </row>
    <row r="51" spans="1:13" ht="120.75" hidden="1" customHeight="1" x14ac:dyDescent="0.25">
      <c r="A51" s="531"/>
      <c r="B51" s="96">
        <v>1</v>
      </c>
      <c r="C51" s="97"/>
      <c r="D51" s="470"/>
      <c r="E51" s="471"/>
      <c r="F51" s="470"/>
      <c r="G51" s="471"/>
      <c r="H51" s="94"/>
      <c r="I51" s="95"/>
    </row>
    <row r="52" spans="1:13" ht="35.1" hidden="1" customHeight="1" x14ac:dyDescent="0.25">
      <c r="A52" s="530" t="s">
        <v>262</v>
      </c>
      <c r="B52" s="103" t="s">
        <v>238</v>
      </c>
      <c r="C52" s="101" t="s">
        <v>239</v>
      </c>
      <c r="D52" s="506" t="s">
        <v>240</v>
      </c>
      <c r="E52" s="507"/>
      <c r="F52" s="506" t="s">
        <v>241</v>
      </c>
      <c r="G52" s="507"/>
      <c r="H52" s="103" t="s">
        <v>242</v>
      </c>
      <c r="I52" s="105" t="s">
        <v>243</v>
      </c>
    </row>
    <row r="53" spans="1:13" ht="120.75" hidden="1" customHeight="1" x14ac:dyDescent="0.25">
      <c r="A53" s="531"/>
      <c r="B53" s="96">
        <v>1</v>
      </c>
      <c r="C53" s="97"/>
      <c r="D53" s="470"/>
      <c r="E53" s="471"/>
      <c r="F53" s="470"/>
      <c r="G53" s="471"/>
      <c r="H53" s="112"/>
      <c r="I53" s="95"/>
    </row>
    <row r="54" spans="1:13" ht="35.1" hidden="1" customHeight="1" x14ac:dyDescent="0.25">
      <c r="A54" s="530" t="s">
        <v>263</v>
      </c>
      <c r="B54" s="103" t="s">
        <v>238</v>
      </c>
      <c r="C54" s="101" t="s">
        <v>239</v>
      </c>
      <c r="D54" s="506" t="s">
        <v>240</v>
      </c>
      <c r="E54" s="507"/>
      <c r="F54" s="506" t="s">
        <v>241</v>
      </c>
      <c r="G54" s="507"/>
      <c r="H54" s="103" t="s">
        <v>242</v>
      </c>
      <c r="I54" s="105" t="s">
        <v>243</v>
      </c>
    </row>
    <row r="55" spans="1:13" ht="120.75" hidden="1" customHeight="1" x14ac:dyDescent="0.25">
      <c r="A55" s="531"/>
      <c r="B55" s="96">
        <v>1</v>
      </c>
      <c r="C55" s="97"/>
      <c r="D55" s="470"/>
      <c r="E55" s="471"/>
      <c r="F55" s="470"/>
      <c r="G55" s="471"/>
      <c r="H55" s="94"/>
      <c r="I55" s="94"/>
    </row>
    <row r="56" spans="1:13" ht="35.1" hidden="1" customHeight="1" x14ac:dyDescent="0.25">
      <c r="A56" s="530" t="s">
        <v>264</v>
      </c>
      <c r="B56" s="103" t="s">
        <v>238</v>
      </c>
      <c r="C56" s="101" t="s">
        <v>239</v>
      </c>
      <c r="D56" s="506" t="s">
        <v>240</v>
      </c>
      <c r="E56" s="507"/>
      <c r="F56" s="506" t="s">
        <v>241</v>
      </c>
      <c r="G56" s="507"/>
      <c r="H56" s="103" t="s">
        <v>242</v>
      </c>
      <c r="I56" s="105" t="s">
        <v>243</v>
      </c>
    </row>
    <row r="57" spans="1:13" ht="120.75" hidden="1" customHeight="1" x14ac:dyDescent="0.25">
      <c r="A57" s="531"/>
      <c r="B57" s="96">
        <v>1</v>
      </c>
      <c r="C57" s="97"/>
      <c r="D57" s="470"/>
      <c r="E57" s="471"/>
      <c r="F57" s="470"/>
      <c r="G57" s="471"/>
      <c r="H57" s="94"/>
      <c r="I57" s="95"/>
    </row>
    <row r="58" spans="1:13" ht="35.1" hidden="1" customHeight="1" x14ac:dyDescent="0.25">
      <c r="A58" s="530" t="s">
        <v>265</v>
      </c>
      <c r="B58" s="103" t="s">
        <v>238</v>
      </c>
      <c r="C58" s="101" t="s">
        <v>239</v>
      </c>
      <c r="D58" s="506" t="s">
        <v>240</v>
      </c>
      <c r="E58" s="507"/>
      <c r="F58" s="506" t="s">
        <v>241</v>
      </c>
      <c r="G58" s="507"/>
      <c r="H58" s="103" t="s">
        <v>242</v>
      </c>
      <c r="I58" s="105" t="s">
        <v>243</v>
      </c>
    </row>
    <row r="59" spans="1:13" ht="120.75" hidden="1" customHeight="1" x14ac:dyDescent="0.25">
      <c r="A59" s="531"/>
      <c r="B59" s="96">
        <v>1</v>
      </c>
      <c r="C59" s="97"/>
      <c r="D59" s="470"/>
      <c r="E59" s="471"/>
      <c r="F59" s="529"/>
      <c r="G59" s="529"/>
      <c r="H59" s="94"/>
      <c r="I59" s="94"/>
    </row>
    <row r="60" spans="1:13" ht="35.1" hidden="1" customHeight="1" x14ac:dyDescent="0.25">
      <c r="A60" s="530" t="s">
        <v>266</v>
      </c>
      <c r="B60" s="103" t="s">
        <v>238</v>
      </c>
      <c r="C60" s="101" t="s">
        <v>239</v>
      </c>
      <c r="D60" s="506" t="s">
        <v>240</v>
      </c>
      <c r="E60" s="507"/>
      <c r="F60" s="506" t="s">
        <v>241</v>
      </c>
      <c r="G60" s="507"/>
      <c r="H60" s="103" t="s">
        <v>242</v>
      </c>
      <c r="I60" s="105" t="s">
        <v>243</v>
      </c>
    </row>
    <row r="61" spans="1:13" ht="18" hidden="1" customHeight="1" x14ac:dyDescent="0.25">
      <c r="A61" s="531"/>
      <c r="B61" s="97">
        <v>1</v>
      </c>
      <c r="C61" s="97"/>
      <c r="D61" s="470"/>
      <c r="E61" s="471"/>
      <c r="F61" s="470"/>
      <c r="G61" s="471"/>
      <c r="H61" s="94"/>
      <c r="I61" s="94"/>
    </row>
    <row r="62" spans="1:13" hidden="1" x14ac:dyDescent="0.25"/>
    <row r="63" spans="1:13" s="91" customFormat="1" ht="30" customHeight="1" x14ac:dyDescent="0.25">
      <c r="A63" s="66"/>
      <c r="B63" s="66"/>
      <c r="C63" s="66"/>
      <c r="D63" s="66"/>
      <c r="E63" s="66"/>
      <c r="F63" s="66"/>
      <c r="G63" s="66"/>
      <c r="H63" s="66"/>
      <c r="I63" s="66"/>
    </row>
    <row r="64" spans="1:13" ht="34.5" customHeight="1" x14ac:dyDescent="0.25">
      <c r="A64" s="538" t="s">
        <v>267</v>
      </c>
      <c r="B64" s="538"/>
      <c r="C64" s="538"/>
      <c r="D64" s="538"/>
      <c r="E64" s="538"/>
      <c r="F64" s="538"/>
      <c r="G64" s="538"/>
      <c r="H64" s="247"/>
      <c r="I64" s="247"/>
      <c r="J64" s="247"/>
      <c r="K64" s="247"/>
      <c r="L64" s="247"/>
      <c r="M64" s="247"/>
    </row>
    <row r="65" spans="1:13" ht="148.5" customHeight="1" x14ac:dyDescent="0.25">
      <c r="A65" s="245" t="s">
        <v>268</v>
      </c>
      <c r="B65" s="464" t="s">
        <v>488</v>
      </c>
      <c r="C65" s="465"/>
      <c r="D65" s="464" t="s">
        <v>489</v>
      </c>
      <c r="E65" s="465"/>
      <c r="F65" s="464" t="s">
        <v>490</v>
      </c>
      <c r="G65" s="465"/>
      <c r="H65" s="466"/>
      <c r="I65" s="467"/>
      <c r="J65" s="466"/>
      <c r="K65" s="467"/>
      <c r="L65" s="466"/>
      <c r="M65" s="467"/>
    </row>
    <row r="66" spans="1:13" ht="40.5" customHeight="1" x14ac:dyDescent="0.25">
      <c r="A66" s="245" t="s">
        <v>272</v>
      </c>
      <c r="B66" s="432">
        <v>0.06</v>
      </c>
      <c r="C66" s="432"/>
      <c r="D66" s="432">
        <v>0.06</v>
      </c>
      <c r="E66" s="432"/>
      <c r="F66" s="432">
        <v>0.06</v>
      </c>
      <c r="G66" s="432"/>
      <c r="H66" s="433"/>
      <c r="I66" s="433"/>
      <c r="J66" s="433"/>
      <c r="K66" s="433"/>
      <c r="L66" s="433"/>
      <c r="M66" s="433"/>
    </row>
    <row r="67" spans="1:13" ht="30" customHeight="1" x14ac:dyDescent="0.25">
      <c r="A67" s="459" t="s">
        <v>191</v>
      </c>
      <c r="B67" s="253" t="s">
        <v>99</v>
      </c>
      <c r="C67" s="253" t="s">
        <v>239</v>
      </c>
      <c r="D67" s="253" t="s">
        <v>99</v>
      </c>
      <c r="E67" s="253" t="s">
        <v>239</v>
      </c>
      <c r="F67" s="253" t="s">
        <v>99</v>
      </c>
      <c r="G67" s="253" t="s">
        <v>239</v>
      </c>
      <c r="H67" s="248"/>
      <c r="I67" s="248"/>
      <c r="J67" s="248"/>
      <c r="K67" s="248"/>
      <c r="L67" s="248"/>
      <c r="M67" s="248"/>
    </row>
    <row r="68" spans="1:13" ht="30" customHeight="1" x14ac:dyDescent="0.25">
      <c r="A68" s="459"/>
      <c r="B68" s="254">
        <v>0.03</v>
      </c>
      <c r="C68" s="254">
        <v>0.03</v>
      </c>
      <c r="D68" s="254">
        <v>0.03</v>
      </c>
      <c r="E68" s="254">
        <v>0.03</v>
      </c>
      <c r="F68" s="254">
        <v>0</v>
      </c>
      <c r="G68" s="254">
        <v>0</v>
      </c>
      <c r="H68" s="249"/>
      <c r="I68" s="249"/>
      <c r="J68" s="249"/>
      <c r="K68" s="249"/>
      <c r="L68" s="249"/>
      <c r="M68" s="249"/>
    </row>
    <row r="69" spans="1:13" ht="68.25" customHeight="1" x14ac:dyDescent="0.25">
      <c r="A69" s="245" t="s">
        <v>273</v>
      </c>
      <c r="B69" s="733" t="s">
        <v>491</v>
      </c>
      <c r="C69" s="734"/>
      <c r="D69" s="439" t="s">
        <v>492</v>
      </c>
      <c r="E69" s="440"/>
      <c r="F69" s="440" t="s">
        <v>444</v>
      </c>
      <c r="G69" s="440"/>
      <c r="H69" s="469"/>
      <c r="I69" s="469"/>
      <c r="J69" s="469"/>
      <c r="K69" s="469"/>
      <c r="L69" s="469"/>
      <c r="M69" s="469"/>
    </row>
    <row r="70" spans="1:13" s="73" customFormat="1" ht="80.25" customHeight="1" x14ac:dyDescent="0.25">
      <c r="A70" s="245" t="s">
        <v>276</v>
      </c>
      <c r="B70" s="730" t="s">
        <v>493</v>
      </c>
      <c r="C70" s="731"/>
      <c r="D70" s="453" t="s">
        <v>494</v>
      </c>
      <c r="E70" s="453"/>
      <c r="F70" s="732" t="s">
        <v>246</v>
      </c>
      <c r="G70" s="732"/>
      <c r="H70" s="435"/>
      <c r="I70" s="435"/>
      <c r="J70" s="435"/>
      <c r="K70" s="435"/>
      <c r="L70" s="435"/>
      <c r="M70" s="435"/>
    </row>
    <row r="71" spans="1:13" ht="30.75" customHeight="1" x14ac:dyDescent="0.25">
      <c r="A71" s="459" t="s">
        <v>192</v>
      </c>
      <c r="B71" s="253" t="s">
        <v>99</v>
      </c>
      <c r="C71" s="253" t="s">
        <v>239</v>
      </c>
      <c r="D71" s="253" t="s">
        <v>99</v>
      </c>
      <c r="E71" s="253" t="s">
        <v>239</v>
      </c>
      <c r="F71" s="253" t="s">
        <v>99</v>
      </c>
      <c r="G71" s="253" t="s">
        <v>239</v>
      </c>
      <c r="H71" s="248"/>
      <c r="I71" s="248"/>
      <c r="J71" s="248"/>
      <c r="K71" s="248"/>
      <c r="L71" s="248"/>
      <c r="M71" s="248"/>
    </row>
    <row r="72" spans="1:13" ht="30.75" customHeight="1" x14ac:dyDescent="0.25">
      <c r="A72" s="459"/>
      <c r="B72" s="254">
        <v>0.04</v>
      </c>
      <c r="C72" s="254">
        <v>0.04</v>
      </c>
      <c r="D72" s="254">
        <v>0.04</v>
      </c>
      <c r="E72" s="254">
        <v>0.04</v>
      </c>
      <c r="F72" s="254">
        <v>0.01</v>
      </c>
      <c r="G72" s="255">
        <v>0.01</v>
      </c>
      <c r="H72" s="249"/>
      <c r="I72" s="250"/>
      <c r="J72" s="249"/>
      <c r="K72" s="250"/>
      <c r="L72" s="249"/>
      <c r="M72" s="250"/>
    </row>
    <row r="73" spans="1:13" ht="126.75" customHeight="1" x14ac:dyDescent="0.25">
      <c r="A73" s="245" t="s">
        <v>273</v>
      </c>
      <c r="B73" s="728" t="s">
        <v>495</v>
      </c>
      <c r="C73" s="729"/>
      <c r="D73" s="439" t="s">
        <v>492</v>
      </c>
      <c r="E73" s="440"/>
      <c r="F73" s="439" t="s">
        <v>496</v>
      </c>
      <c r="G73" s="440"/>
      <c r="H73" s="441"/>
      <c r="I73" s="441"/>
      <c r="J73" s="441"/>
      <c r="K73" s="441"/>
      <c r="L73" s="441"/>
      <c r="M73" s="441"/>
    </row>
    <row r="74" spans="1:13" ht="80.25" customHeight="1" x14ac:dyDescent="0.25">
      <c r="A74" s="245" t="s">
        <v>276</v>
      </c>
      <c r="B74" s="453" t="s">
        <v>493</v>
      </c>
      <c r="C74" s="453"/>
      <c r="D74" s="453" t="s">
        <v>494</v>
      </c>
      <c r="E74" s="453"/>
      <c r="F74" s="453" t="s">
        <v>497</v>
      </c>
      <c r="G74" s="453"/>
      <c r="H74" s="435"/>
      <c r="I74" s="435"/>
      <c r="J74" s="435"/>
      <c r="K74" s="435"/>
      <c r="L74" s="435"/>
      <c r="M74" s="435"/>
    </row>
    <row r="75" spans="1:13" ht="30.75" customHeight="1" x14ac:dyDescent="0.25">
      <c r="A75" s="459" t="s">
        <v>193</v>
      </c>
      <c r="B75" s="253" t="s">
        <v>99</v>
      </c>
      <c r="C75" s="253" t="s">
        <v>239</v>
      </c>
      <c r="D75" s="253" t="s">
        <v>99</v>
      </c>
      <c r="E75" s="253" t="s">
        <v>239</v>
      </c>
      <c r="F75" s="253" t="s">
        <v>99</v>
      </c>
      <c r="G75" s="253" t="s">
        <v>239</v>
      </c>
      <c r="H75" s="248"/>
      <c r="I75" s="248"/>
      <c r="J75" s="248"/>
      <c r="K75" s="248"/>
      <c r="L75" s="248"/>
      <c r="M75" s="248"/>
    </row>
    <row r="76" spans="1:13" ht="30.75" customHeight="1" x14ac:dyDescent="0.25">
      <c r="A76" s="459"/>
      <c r="B76" s="254">
        <v>0.1</v>
      </c>
      <c r="C76" s="254">
        <v>0.1</v>
      </c>
      <c r="D76" s="254">
        <v>0.1</v>
      </c>
      <c r="E76" s="254">
        <v>0.1</v>
      </c>
      <c r="F76" s="254">
        <v>0.1</v>
      </c>
      <c r="G76" s="255">
        <v>0.1</v>
      </c>
      <c r="H76" s="249"/>
      <c r="I76" s="250"/>
      <c r="J76" s="249"/>
      <c r="K76" s="250"/>
      <c r="L76" s="249"/>
      <c r="M76" s="250"/>
    </row>
    <row r="77" spans="1:13" ht="176.25" customHeight="1" x14ac:dyDescent="0.25">
      <c r="A77" s="245" t="s">
        <v>273</v>
      </c>
      <c r="B77" s="439" t="s">
        <v>498</v>
      </c>
      <c r="C77" s="439"/>
      <c r="D77" s="727" t="s">
        <v>499</v>
      </c>
      <c r="E77" s="727"/>
      <c r="F77" s="439" t="s">
        <v>500</v>
      </c>
      <c r="G77" s="439"/>
      <c r="H77" s="435"/>
      <c r="I77" s="435"/>
      <c r="J77" s="435"/>
      <c r="K77" s="435"/>
      <c r="L77" s="435"/>
      <c r="M77" s="435"/>
    </row>
    <row r="78" spans="1:13" ht="80.25" customHeight="1" x14ac:dyDescent="0.25">
      <c r="A78" s="245" t="s">
        <v>276</v>
      </c>
      <c r="B78" s="453" t="s">
        <v>493</v>
      </c>
      <c r="C78" s="453"/>
      <c r="D78" s="453" t="s">
        <v>494</v>
      </c>
      <c r="E78" s="453"/>
      <c r="F78" s="453" t="s">
        <v>497</v>
      </c>
      <c r="G78" s="453"/>
      <c r="H78" s="435"/>
      <c r="I78" s="435"/>
      <c r="J78" s="435"/>
      <c r="K78" s="435"/>
      <c r="L78" s="435"/>
      <c r="M78" s="435"/>
    </row>
    <row r="79" spans="1:13" ht="30.75" customHeight="1" x14ac:dyDescent="0.25">
      <c r="A79" s="459" t="s">
        <v>194</v>
      </c>
      <c r="B79" s="253" t="s">
        <v>99</v>
      </c>
      <c r="C79" s="253" t="s">
        <v>239</v>
      </c>
      <c r="D79" s="253" t="s">
        <v>99</v>
      </c>
      <c r="E79" s="253" t="s">
        <v>239</v>
      </c>
      <c r="F79" s="253" t="s">
        <v>99</v>
      </c>
      <c r="G79" s="253" t="s">
        <v>239</v>
      </c>
      <c r="H79" s="248"/>
      <c r="I79" s="248"/>
      <c r="J79" s="248"/>
      <c r="K79" s="248"/>
      <c r="L79" s="248"/>
      <c r="M79" s="248"/>
    </row>
    <row r="80" spans="1:13" ht="30.75" customHeight="1" x14ac:dyDescent="0.25">
      <c r="A80" s="459"/>
      <c r="B80" s="254">
        <v>0.1</v>
      </c>
      <c r="C80" s="254">
        <v>0.1</v>
      </c>
      <c r="D80" s="254">
        <v>0.1</v>
      </c>
      <c r="E80" s="254">
        <v>0.1</v>
      </c>
      <c r="F80" s="254">
        <v>0.1</v>
      </c>
      <c r="G80" s="255">
        <v>0.1</v>
      </c>
      <c r="H80" s="249"/>
      <c r="I80" s="250"/>
      <c r="J80" s="249"/>
      <c r="K80" s="250"/>
      <c r="L80" s="249"/>
      <c r="M80" s="250"/>
    </row>
    <row r="81" spans="1:13" ht="116.25" customHeight="1" x14ac:dyDescent="0.25">
      <c r="A81" s="245" t="s">
        <v>273</v>
      </c>
      <c r="B81" s="725" t="s">
        <v>501</v>
      </c>
      <c r="C81" s="726"/>
      <c r="D81" s="439" t="s">
        <v>502</v>
      </c>
      <c r="E81" s="442"/>
      <c r="F81" s="442" t="s">
        <v>503</v>
      </c>
      <c r="G81" s="442"/>
      <c r="H81" s="435"/>
      <c r="I81" s="435"/>
      <c r="J81" s="435"/>
      <c r="K81" s="435"/>
      <c r="L81" s="435"/>
      <c r="M81" s="435"/>
    </row>
    <row r="82" spans="1:13" ht="80.25" customHeight="1" x14ac:dyDescent="0.25">
      <c r="A82" s="245" t="s">
        <v>276</v>
      </c>
      <c r="B82" s="453" t="s">
        <v>504</v>
      </c>
      <c r="C82" s="724"/>
      <c r="D82" s="453" t="s">
        <v>494</v>
      </c>
      <c r="E82" s="453"/>
      <c r="F82" s="453" t="s">
        <v>505</v>
      </c>
      <c r="G82" s="453"/>
      <c r="H82" s="435"/>
      <c r="I82" s="435"/>
      <c r="J82" s="435"/>
      <c r="K82" s="435"/>
      <c r="L82" s="435"/>
      <c r="M82" s="435"/>
    </row>
    <row r="83" spans="1:13" ht="30" customHeight="1" x14ac:dyDescent="0.25">
      <c r="A83" s="459" t="s">
        <v>197</v>
      </c>
      <c r="B83" s="253" t="s">
        <v>99</v>
      </c>
      <c r="C83" s="253" t="s">
        <v>239</v>
      </c>
      <c r="D83" s="253" t="s">
        <v>99</v>
      </c>
      <c r="E83" s="253" t="s">
        <v>239</v>
      </c>
      <c r="F83" s="253" t="s">
        <v>99</v>
      </c>
      <c r="G83" s="253" t="s">
        <v>239</v>
      </c>
      <c r="H83" s="248"/>
      <c r="I83" s="248"/>
      <c r="J83" s="248"/>
      <c r="K83" s="248"/>
      <c r="L83" s="248"/>
      <c r="M83" s="248"/>
    </row>
    <row r="84" spans="1:13" ht="30" customHeight="1" x14ac:dyDescent="0.25">
      <c r="A84" s="459"/>
      <c r="B84" s="254">
        <v>0.1</v>
      </c>
      <c r="C84" s="254">
        <v>0.1</v>
      </c>
      <c r="D84" s="254">
        <v>0.1</v>
      </c>
      <c r="E84" s="254">
        <v>0.1</v>
      </c>
      <c r="F84" s="256">
        <v>0.1</v>
      </c>
      <c r="G84" s="255">
        <v>0.1</v>
      </c>
      <c r="H84" s="250"/>
      <c r="I84" s="250"/>
      <c r="J84" s="250"/>
      <c r="K84" s="250"/>
      <c r="L84" s="250"/>
      <c r="M84" s="250"/>
    </row>
    <row r="85" spans="1:13" ht="174.75" customHeight="1" x14ac:dyDescent="0.25">
      <c r="A85" s="245" t="s">
        <v>273</v>
      </c>
      <c r="B85" s="721" t="s">
        <v>506</v>
      </c>
      <c r="C85" s="722"/>
      <c r="D85" s="723" t="s">
        <v>507</v>
      </c>
      <c r="E85" s="442"/>
      <c r="F85" s="439" t="s">
        <v>508</v>
      </c>
      <c r="G85" s="440"/>
      <c r="H85" s="443"/>
      <c r="I85" s="443"/>
      <c r="J85" s="443"/>
      <c r="K85" s="443"/>
      <c r="L85" s="443"/>
      <c r="M85" s="443"/>
    </row>
    <row r="86" spans="1:13" ht="80.25" customHeight="1" x14ac:dyDescent="0.25">
      <c r="A86" s="245" t="s">
        <v>276</v>
      </c>
      <c r="B86" s="449" t="s">
        <v>504</v>
      </c>
      <c r="C86" s="449"/>
      <c r="D86" s="449" t="s">
        <v>494</v>
      </c>
      <c r="E86" s="449"/>
      <c r="F86" s="449" t="s">
        <v>505</v>
      </c>
      <c r="G86" s="449"/>
      <c r="H86" s="443"/>
      <c r="I86" s="443"/>
      <c r="J86" s="443"/>
      <c r="K86" s="443"/>
      <c r="L86" s="443"/>
      <c r="M86" s="443"/>
    </row>
    <row r="87" spans="1:13" ht="29.25" hidden="1" customHeight="1" x14ac:dyDescent="0.25">
      <c r="A87" s="459" t="s">
        <v>199</v>
      </c>
      <c r="B87" s="253" t="s">
        <v>99</v>
      </c>
      <c r="C87" s="253" t="s">
        <v>239</v>
      </c>
      <c r="D87" s="253" t="s">
        <v>99</v>
      </c>
      <c r="E87" s="253" t="s">
        <v>239</v>
      </c>
      <c r="F87" s="253" t="s">
        <v>99</v>
      </c>
      <c r="G87" s="253" t="s">
        <v>239</v>
      </c>
      <c r="H87" s="248"/>
      <c r="I87" s="248"/>
      <c r="J87" s="248"/>
      <c r="K87" s="248"/>
      <c r="L87" s="248"/>
      <c r="M87" s="248"/>
    </row>
    <row r="88" spans="1:13" ht="29.25" hidden="1" customHeight="1" x14ac:dyDescent="0.25">
      <c r="A88" s="459"/>
      <c r="B88" s="254">
        <v>0.1</v>
      </c>
      <c r="C88" s="257"/>
      <c r="D88" s="254">
        <v>0.1</v>
      </c>
      <c r="E88" s="254"/>
      <c r="F88" s="254">
        <v>0.1</v>
      </c>
      <c r="G88" s="255"/>
      <c r="H88" s="249"/>
      <c r="I88" s="250"/>
      <c r="J88" s="249"/>
      <c r="K88" s="250"/>
      <c r="L88" s="249"/>
      <c r="M88" s="250"/>
    </row>
    <row r="89" spans="1:13" ht="80.25" hidden="1" customHeight="1" x14ac:dyDescent="0.25">
      <c r="A89" s="245" t="s">
        <v>273</v>
      </c>
      <c r="B89" s="451"/>
      <c r="C89" s="451"/>
      <c r="D89" s="451"/>
      <c r="E89" s="451"/>
      <c r="F89" s="451"/>
      <c r="G89" s="451"/>
      <c r="H89" s="452"/>
      <c r="I89" s="452"/>
      <c r="J89" s="452"/>
      <c r="K89" s="452"/>
      <c r="L89" s="452"/>
      <c r="M89" s="452"/>
    </row>
    <row r="90" spans="1:13" ht="80.25" hidden="1" customHeight="1" x14ac:dyDescent="0.25">
      <c r="A90" s="245" t="s">
        <v>276</v>
      </c>
      <c r="B90" s="450"/>
      <c r="C90" s="450"/>
      <c r="D90" s="450"/>
      <c r="E90" s="450"/>
      <c r="F90" s="450"/>
      <c r="G90" s="450"/>
      <c r="H90" s="443"/>
      <c r="I90" s="443"/>
      <c r="J90" s="443"/>
      <c r="K90" s="443"/>
      <c r="L90" s="443"/>
      <c r="M90" s="443"/>
    </row>
    <row r="91" spans="1:13" ht="24.95" hidden="1" customHeight="1" x14ac:dyDescent="0.25">
      <c r="A91" s="459" t="s">
        <v>200</v>
      </c>
      <c r="B91" s="253" t="s">
        <v>99</v>
      </c>
      <c r="C91" s="253" t="s">
        <v>239</v>
      </c>
      <c r="D91" s="253" t="s">
        <v>99</v>
      </c>
      <c r="E91" s="253" t="s">
        <v>239</v>
      </c>
      <c r="F91" s="253" t="s">
        <v>99</v>
      </c>
      <c r="G91" s="253" t="s">
        <v>239</v>
      </c>
      <c r="H91" s="248"/>
      <c r="I91" s="248"/>
      <c r="J91" s="248"/>
      <c r="K91" s="248"/>
      <c r="L91" s="248"/>
      <c r="M91" s="248"/>
    </row>
    <row r="92" spans="1:13" ht="24.95" hidden="1" customHeight="1" x14ac:dyDescent="0.25">
      <c r="A92" s="459"/>
      <c r="B92" s="254">
        <v>0.1</v>
      </c>
      <c r="C92" s="257"/>
      <c r="D92" s="254">
        <v>0.1</v>
      </c>
      <c r="E92" s="254"/>
      <c r="F92" s="254">
        <v>0.1</v>
      </c>
      <c r="G92" s="255"/>
      <c r="H92" s="249"/>
      <c r="I92" s="250"/>
      <c r="J92" s="249"/>
      <c r="K92" s="250"/>
      <c r="L92" s="249"/>
      <c r="M92" s="250"/>
    </row>
    <row r="93" spans="1:13" ht="80.25" hidden="1" customHeight="1" x14ac:dyDescent="0.25">
      <c r="A93" s="245" t="s">
        <v>273</v>
      </c>
      <c r="B93" s="451"/>
      <c r="C93" s="451"/>
      <c r="D93" s="451"/>
      <c r="E93" s="451"/>
      <c r="F93" s="451"/>
      <c r="G93" s="451"/>
      <c r="H93" s="452"/>
      <c r="I93" s="452"/>
      <c r="J93" s="452"/>
      <c r="K93" s="452"/>
      <c r="L93" s="452"/>
      <c r="M93" s="452"/>
    </row>
    <row r="94" spans="1:13" ht="80.25" hidden="1" customHeight="1" x14ac:dyDescent="0.25">
      <c r="A94" s="245" t="s">
        <v>276</v>
      </c>
      <c r="B94" s="450"/>
      <c r="C94" s="450"/>
      <c r="D94" s="450"/>
      <c r="E94" s="450"/>
      <c r="F94" s="450"/>
      <c r="G94" s="450"/>
      <c r="H94" s="443"/>
      <c r="I94" s="443"/>
      <c r="J94" s="443"/>
      <c r="K94" s="443"/>
      <c r="L94" s="443"/>
      <c r="M94" s="443"/>
    </row>
    <row r="95" spans="1:13" ht="24.95" hidden="1" customHeight="1" x14ac:dyDescent="0.25">
      <c r="A95" s="459" t="s">
        <v>201</v>
      </c>
      <c r="B95" s="253" t="s">
        <v>99</v>
      </c>
      <c r="C95" s="253" t="s">
        <v>239</v>
      </c>
      <c r="D95" s="253" t="s">
        <v>99</v>
      </c>
      <c r="E95" s="253" t="s">
        <v>239</v>
      </c>
      <c r="F95" s="253" t="s">
        <v>99</v>
      </c>
      <c r="G95" s="253" t="s">
        <v>239</v>
      </c>
      <c r="H95" s="248"/>
      <c r="I95" s="248"/>
      <c r="J95" s="248"/>
      <c r="K95" s="248"/>
      <c r="L95" s="248"/>
      <c r="M95" s="248"/>
    </row>
    <row r="96" spans="1:13" ht="24.95" hidden="1" customHeight="1" x14ac:dyDescent="0.25">
      <c r="A96" s="459"/>
      <c r="B96" s="254">
        <v>0.1</v>
      </c>
      <c r="C96" s="257"/>
      <c r="D96" s="254">
        <v>0.1</v>
      </c>
      <c r="E96" s="254"/>
      <c r="F96" s="254">
        <v>0.1</v>
      </c>
      <c r="G96" s="255"/>
      <c r="H96" s="249"/>
      <c r="I96" s="250"/>
      <c r="J96" s="249"/>
      <c r="K96" s="250"/>
      <c r="L96" s="249"/>
      <c r="M96" s="250"/>
    </row>
    <row r="97" spans="1:13" ht="80.25" hidden="1" customHeight="1" x14ac:dyDescent="0.25">
      <c r="A97" s="245" t="s">
        <v>273</v>
      </c>
      <c r="B97" s="451"/>
      <c r="C97" s="451"/>
      <c r="D97" s="451"/>
      <c r="E97" s="451"/>
      <c r="F97" s="451"/>
      <c r="G97" s="451"/>
      <c r="H97" s="452"/>
      <c r="I97" s="452"/>
      <c r="J97" s="452"/>
      <c r="K97" s="452"/>
      <c r="L97" s="452"/>
      <c r="M97" s="452"/>
    </row>
    <row r="98" spans="1:13" ht="80.25" hidden="1" customHeight="1" x14ac:dyDescent="0.25">
      <c r="A98" s="245" t="s">
        <v>276</v>
      </c>
      <c r="B98" s="450"/>
      <c r="C98" s="450"/>
      <c r="D98" s="450"/>
      <c r="E98" s="450"/>
      <c r="F98" s="450"/>
      <c r="G98" s="450"/>
      <c r="H98" s="443"/>
      <c r="I98" s="443"/>
      <c r="J98" s="443"/>
      <c r="K98" s="443"/>
      <c r="L98" s="443"/>
      <c r="M98" s="443"/>
    </row>
    <row r="99" spans="1:13" ht="24.95" hidden="1" customHeight="1" x14ac:dyDescent="0.25">
      <c r="A99" s="459" t="s">
        <v>203</v>
      </c>
      <c r="B99" s="253" t="s">
        <v>99</v>
      </c>
      <c r="C99" s="253" t="s">
        <v>239</v>
      </c>
      <c r="D99" s="253" t="s">
        <v>99</v>
      </c>
      <c r="E99" s="253" t="s">
        <v>239</v>
      </c>
      <c r="F99" s="253" t="s">
        <v>99</v>
      </c>
      <c r="G99" s="253" t="s">
        <v>239</v>
      </c>
      <c r="H99" s="248"/>
      <c r="I99" s="248"/>
      <c r="J99" s="248"/>
      <c r="K99" s="248"/>
      <c r="L99" s="248"/>
      <c r="M99" s="248"/>
    </row>
    <row r="100" spans="1:13" ht="24.95" hidden="1" customHeight="1" x14ac:dyDescent="0.25">
      <c r="A100" s="459"/>
      <c r="B100" s="254">
        <v>0.1</v>
      </c>
      <c r="C100" s="257"/>
      <c r="D100" s="254">
        <v>0.1</v>
      </c>
      <c r="E100" s="254"/>
      <c r="F100" s="254">
        <v>0.1</v>
      </c>
      <c r="G100" s="255"/>
      <c r="H100" s="249"/>
      <c r="I100" s="250"/>
      <c r="J100" s="249"/>
      <c r="K100" s="250"/>
      <c r="L100" s="249"/>
      <c r="M100" s="250"/>
    </row>
    <row r="101" spans="1:13" ht="80.25" hidden="1" customHeight="1" x14ac:dyDescent="0.25">
      <c r="A101" s="245" t="s">
        <v>273</v>
      </c>
      <c r="B101" s="451"/>
      <c r="C101" s="451"/>
      <c r="D101" s="451"/>
      <c r="E101" s="451"/>
      <c r="F101" s="451"/>
      <c r="G101" s="451"/>
      <c r="H101" s="452"/>
      <c r="I101" s="452"/>
      <c r="J101" s="452"/>
      <c r="K101" s="452"/>
      <c r="L101" s="452"/>
      <c r="M101" s="452"/>
    </row>
    <row r="102" spans="1:13" ht="80.25" hidden="1" customHeight="1" x14ac:dyDescent="0.25">
      <c r="A102" s="245" t="s">
        <v>276</v>
      </c>
      <c r="B102" s="450"/>
      <c r="C102" s="450"/>
      <c r="D102" s="450"/>
      <c r="E102" s="450"/>
      <c r="F102" s="450"/>
      <c r="G102" s="450"/>
      <c r="H102" s="443"/>
      <c r="I102" s="443"/>
      <c r="J102" s="443"/>
      <c r="K102" s="443"/>
      <c r="L102" s="443"/>
      <c r="M102" s="443"/>
    </row>
    <row r="103" spans="1:13" ht="24.95" hidden="1" customHeight="1" x14ac:dyDescent="0.25">
      <c r="A103" s="459" t="s">
        <v>204</v>
      </c>
      <c r="B103" s="253" t="s">
        <v>99</v>
      </c>
      <c r="C103" s="253" t="s">
        <v>239</v>
      </c>
      <c r="D103" s="253" t="s">
        <v>99</v>
      </c>
      <c r="E103" s="253" t="s">
        <v>239</v>
      </c>
      <c r="F103" s="253" t="s">
        <v>99</v>
      </c>
      <c r="G103" s="253" t="s">
        <v>239</v>
      </c>
      <c r="H103" s="248"/>
      <c r="I103" s="248"/>
      <c r="J103" s="248"/>
      <c r="K103" s="248"/>
      <c r="L103" s="248"/>
      <c r="M103" s="248"/>
    </row>
    <row r="104" spans="1:13" ht="24.95" hidden="1" customHeight="1" x14ac:dyDescent="0.25">
      <c r="A104" s="459"/>
      <c r="B104" s="254">
        <v>0.1</v>
      </c>
      <c r="C104" s="257"/>
      <c r="D104" s="254">
        <v>0.1</v>
      </c>
      <c r="E104" s="254"/>
      <c r="F104" s="254">
        <v>0.1</v>
      </c>
      <c r="G104" s="255"/>
      <c r="H104" s="249"/>
      <c r="I104" s="250"/>
      <c r="J104" s="249"/>
      <c r="K104" s="250"/>
      <c r="L104" s="249"/>
      <c r="M104" s="250"/>
    </row>
    <row r="105" spans="1:13" ht="80.25" hidden="1" customHeight="1" x14ac:dyDescent="0.25">
      <c r="A105" s="245" t="s">
        <v>273</v>
      </c>
      <c r="B105" s="451"/>
      <c r="C105" s="451"/>
      <c r="D105" s="451"/>
      <c r="E105" s="451"/>
      <c r="F105" s="451"/>
      <c r="G105" s="451"/>
      <c r="H105" s="452"/>
      <c r="I105" s="452"/>
      <c r="J105" s="452"/>
      <c r="K105" s="452"/>
      <c r="L105" s="452"/>
      <c r="M105" s="452"/>
    </row>
    <row r="106" spans="1:13" ht="80.25" hidden="1" customHeight="1" x14ac:dyDescent="0.25">
      <c r="A106" s="245" t="s">
        <v>276</v>
      </c>
      <c r="B106" s="450"/>
      <c r="C106" s="450"/>
      <c r="D106" s="450"/>
      <c r="E106" s="450"/>
      <c r="F106" s="450"/>
      <c r="G106" s="450"/>
      <c r="H106" s="443"/>
      <c r="I106" s="443"/>
      <c r="J106" s="443"/>
      <c r="K106" s="443"/>
      <c r="L106" s="443"/>
      <c r="M106" s="443"/>
    </row>
    <row r="107" spans="1:13" ht="24.95" hidden="1" customHeight="1" x14ac:dyDescent="0.25">
      <c r="A107" s="459" t="s">
        <v>205</v>
      </c>
      <c r="B107" s="253" t="s">
        <v>99</v>
      </c>
      <c r="C107" s="253" t="s">
        <v>239</v>
      </c>
      <c r="D107" s="253" t="s">
        <v>99</v>
      </c>
      <c r="E107" s="253" t="s">
        <v>239</v>
      </c>
      <c r="F107" s="253" t="s">
        <v>99</v>
      </c>
      <c r="G107" s="253" t="s">
        <v>239</v>
      </c>
      <c r="H107" s="248"/>
      <c r="I107" s="248"/>
      <c r="J107" s="248"/>
      <c r="K107" s="248"/>
      <c r="L107" s="248"/>
      <c r="M107" s="248"/>
    </row>
    <row r="108" spans="1:13" ht="24.95" hidden="1" customHeight="1" x14ac:dyDescent="0.25">
      <c r="A108" s="459"/>
      <c r="B108" s="254">
        <v>7.0000000000000007E-2</v>
      </c>
      <c r="C108" s="257"/>
      <c r="D108" s="254">
        <v>7.0000000000000007E-2</v>
      </c>
      <c r="E108" s="254"/>
      <c r="F108" s="254">
        <v>0.09</v>
      </c>
      <c r="G108" s="255"/>
      <c r="H108" s="249"/>
      <c r="I108" s="250"/>
      <c r="J108" s="249"/>
      <c r="K108" s="250"/>
      <c r="L108" s="249"/>
      <c r="M108" s="250"/>
    </row>
    <row r="109" spans="1:13" ht="80.25" hidden="1" customHeight="1" x14ac:dyDescent="0.25">
      <c r="A109" s="245" t="s">
        <v>273</v>
      </c>
      <c r="B109" s="451"/>
      <c r="C109" s="451"/>
      <c r="D109" s="451"/>
      <c r="E109" s="451"/>
      <c r="F109" s="451"/>
      <c r="G109" s="451"/>
      <c r="H109" s="452"/>
      <c r="I109" s="452"/>
      <c r="J109" s="452"/>
      <c r="K109" s="452"/>
      <c r="L109" s="452"/>
      <c r="M109" s="452"/>
    </row>
    <row r="110" spans="1:13" ht="80.25" hidden="1" customHeight="1" x14ac:dyDescent="0.25">
      <c r="A110" s="245" t="s">
        <v>276</v>
      </c>
      <c r="B110" s="450"/>
      <c r="C110" s="450"/>
      <c r="D110" s="450"/>
      <c r="E110" s="450"/>
      <c r="F110" s="450"/>
      <c r="G110" s="450"/>
      <c r="H110" s="443"/>
      <c r="I110" s="443"/>
      <c r="J110" s="443"/>
      <c r="K110" s="443"/>
      <c r="L110" s="443"/>
      <c r="M110" s="443"/>
    </row>
    <row r="111" spans="1:13" ht="24.95" hidden="1" customHeight="1" x14ac:dyDescent="0.25">
      <c r="A111" s="459" t="s">
        <v>206</v>
      </c>
      <c r="B111" s="253" t="s">
        <v>99</v>
      </c>
      <c r="C111" s="253" t="s">
        <v>239</v>
      </c>
      <c r="D111" s="253" t="s">
        <v>99</v>
      </c>
      <c r="E111" s="253" t="s">
        <v>239</v>
      </c>
      <c r="F111" s="253" t="s">
        <v>99</v>
      </c>
      <c r="G111" s="253" t="s">
        <v>239</v>
      </c>
      <c r="H111" s="248"/>
      <c r="I111" s="248"/>
      <c r="J111" s="248"/>
      <c r="K111" s="248"/>
      <c r="L111" s="248"/>
      <c r="M111" s="248"/>
    </row>
    <row r="112" spans="1:13" ht="24.95" hidden="1" customHeight="1" x14ac:dyDescent="0.25">
      <c r="A112" s="459"/>
      <c r="B112" s="254">
        <v>0.06</v>
      </c>
      <c r="C112" s="258"/>
      <c r="D112" s="254">
        <v>0.06</v>
      </c>
      <c r="E112" s="258"/>
      <c r="F112" s="254">
        <v>0.1</v>
      </c>
      <c r="G112" s="259"/>
      <c r="H112" s="249"/>
      <c r="I112" s="251"/>
      <c r="J112" s="249"/>
      <c r="K112" s="251"/>
      <c r="L112" s="249"/>
      <c r="M112" s="251"/>
    </row>
    <row r="113" spans="1:13" ht="80.25" hidden="1" customHeight="1" x14ac:dyDescent="0.25">
      <c r="A113" s="245" t="s">
        <v>273</v>
      </c>
      <c r="B113" s="539"/>
      <c r="C113" s="539"/>
      <c r="D113" s="539"/>
      <c r="E113" s="539"/>
      <c r="F113" s="539"/>
      <c r="G113" s="539"/>
      <c r="H113" s="540"/>
      <c r="I113" s="540"/>
      <c r="J113" s="540"/>
      <c r="K113" s="540"/>
      <c r="L113" s="540"/>
      <c r="M113" s="540"/>
    </row>
    <row r="114" spans="1:13" ht="80.25" hidden="1" customHeight="1" x14ac:dyDescent="0.25">
      <c r="A114" s="245" t="s">
        <v>276</v>
      </c>
      <c r="B114" s="450"/>
      <c r="C114" s="450"/>
      <c r="D114" s="450"/>
      <c r="E114" s="450"/>
      <c r="F114" s="450"/>
      <c r="G114" s="450"/>
      <c r="H114" s="443"/>
      <c r="I114" s="443"/>
      <c r="J114" s="443"/>
      <c r="K114" s="443"/>
      <c r="L114" s="443"/>
      <c r="M114" s="443"/>
    </row>
    <row r="115" spans="1:13" ht="16.5" x14ac:dyDescent="0.25">
      <c r="A115" s="260" t="s">
        <v>292</v>
      </c>
      <c r="B115" s="261">
        <f t="shared" ref="B115:G115" si="1">(B68+B72+B76+B80+B84+B88+B92+B96+B100+B104+B108+B112)</f>
        <v>1</v>
      </c>
      <c r="C115" s="261">
        <f t="shared" si="1"/>
        <v>0.37</v>
      </c>
      <c r="D115" s="261">
        <f t="shared" si="1"/>
        <v>1</v>
      </c>
      <c r="E115" s="261">
        <f t="shared" si="1"/>
        <v>0.37</v>
      </c>
      <c r="F115" s="261">
        <f t="shared" si="1"/>
        <v>0.99999999999999989</v>
      </c>
      <c r="G115" s="261">
        <f t="shared" si="1"/>
        <v>0.31000000000000005</v>
      </c>
      <c r="H115" s="252"/>
      <c r="I115" s="252"/>
      <c r="J115" s="252"/>
      <c r="K115" s="252"/>
      <c r="L115" s="252"/>
      <c r="M115" s="252"/>
    </row>
  </sheetData>
  <mergeCells count="261">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J66:K66"/>
    <mergeCell ref="L66:M66"/>
    <mergeCell ref="B65:C65"/>
    <mergeCell ref="D65:E65"/>
    <mergeCell ref="F65:G65"/>
    <mergeCell ref="H65:I65"/>
    <mergeCell ref="J65:K65"/>
    <mergeCell ref="L65:M65"/>
    <mergeCell ref="L69:M69"/>
    <mergeCell ref="B70:C70"/>
    <mergeCell ref="D70:E70"/>
    <mergeCell ref="F70:G70"/>
    <mergeCell ref="H70:I70"/>
    <mergeCell ref="J70:K70"/>
    <mergeCell ref="L70:M70"/>
    <mergeCell ref="A67:A68"/>
    <mergeCell ref="B69:C69"/>
    <mergeCell ref="D69:E69"/>
    <mergeCell ref="F69:G69"/>
    <mergeCell ref="H69:I69"/>
    <mergeCell ref="J69:K69"/>
    <mergeCell ref="L73:M73"/>
    <mergeCell ref="B74:C74"/>
    <mergeCell ref="D74:E74"/>
    <mergeCell ref="F74:G74"/>
    <mergeCell ref="H74:I74"/>
    <mergeCell ref="J74:K74"/>
    <mergeCell ref="L74:M74"/>
    <mergeCell ref="A71:A72"/>
    <mergeCell ref="B73:C73"/>
    <mergeCell ref="D73:E73"/>
    <mergeCell ref="F73:G73"/>
    <mergeCell ref="H73:I73"/>
    <mergeCell ref="J73:K73"/>
    <mergeCell ref="L77:M77"/>
    <mergeCell ref="B78:C78"/>
    <mergeCell ref="D78:E78"/>
    <mergeCell ref="F78:G78"/>
    <mergeCell ref="H78:I78"/>
    <mergeCell ref="J78:K78"/>
    <mergeCell ref="L78:M78"/>
    <mergeCell ref="A75:A76"/>
    <mergeCell ref="B77:C77"/>
    <mergeCell ref="D77:E77"/>
    <mergeCell ref="F77:G77"/>
    <mergeCell ref="H77:I77"/>
    <mergeCell ref="J77:K77"/>
    <mergeCell ref="L81:M81"/>
    <mergeCell ref="B82:C82"/>
    <mergeCell ref="D82:E82"/>
    <mergeCell ref="F82:G82"/>
    <mergeCell ref="H82:I82"/>
    <mergeCell ref="J82:K82"/>
    <mergeCell ref="L82:M82"/>
    <mergeCell ref="A79:A80"/>
    <mergeCell ref="B81:C81"/>
    <mergeCell ref="D81:E81"/>
    <mergeCell ref="F81:G81"/>
    <mergeCell ref="H81:I81"/>
    <mergeCell ref="J81:K81"/>
    <mergeCell ref="L85:M85"/>
    <mergeCell ref="B86:C86"/>
    <mergeCell ref="D86:E86"/>
    <mergeCell ref="F86:G86"/>
    <mergeCell ref="H86:I86"/>
    <mergeCell ref="J86:K86"/>
    <mergeCell ref="L86:M86"/>
    <mergeCell ref="A83:A84"/>
    <mergeCell ref="B85:C85"/>
    <mergeCell ref="D85:E85"/>
    <mergeCell ref="F85:G85"/>
    <mergeCell ref="H85:I85"/>
    <mergeCell ref="J85:K85"/>
    <mergeCell ref="L89:M89"/>
    <mergeCell ref="B90:C90"/>
    <mergeCell ref="D90:E90"/>
    <mergeCell ref="F90:G90"/>
    <mergeCell ref="H90:I90"/>
    <mergeCell ref="J90:K90"/>
    <mergeCell ref="L90:M90"/>
    <mergeCell ref="A87:A88"/>
    <mergeCell ref="B89:C89"/>
    <mergeCell ref="D89:E89"/>
    <mergeCell ref="F89:G89"/>
    <mergeCell ref="H89:I89"/>
    <mergeCell ref="J89:K89"/>
    <mergeCell ref="L93:M93"/>
    <mergeCell ref="B94:C94"/>
    <mergeCell ref="D94:E94"/>
    <mergeCell ref="F94:G94"/>
    <mergeCell ref="H94:I94"/>
    <mergeCell ref="J94:K94"/>
    <mergeCell ref="L94:M94"/>
    <mergeCell ref="A91:A92"/>
    <mergeCell ref="B93:C93"/>
    <mergeCell ref="D93:E93"/>
    <mergeCell ref="F93:G93"/>
    <mergeCell ref="H93:I93"/>
    <mergeCell ref="J93:K93"/>
    <mergeCell ref="L97:M97"/>
    <mergeCell ref="B98:C98"/>
    <mergeCell ref="D98:E98"/>
    <mergeCell ref="F98:G98"/>
    <mergeCell ref="H98:I98"/>
    <mergeCell ref="J98:K98"/>
    <mergeCell ref="L98:M98"/>
    <mergeCell ref="A95:A96"/>
    <mergeCell ref="B97:C97"/>
    <mergeCell ref="D97:E97"/>
    <mergeCell ref="F97:G97"/>
    <mergeCell ref="H97:I97"/>
    <mergeCell ref="J97:K97"/>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105:M105"/>
    <mergeCell ref="B106:C106"/>
    <mergeCell ref="D106:E106"/>
    <mergeCell ref="F106:G106"/>
    <mergeCell ref="H106:I106"/>
    <mergeCell ref="J106:K106"/>
    <mergeCell ref="L106:M106"/>
    <mergeCell ref="A103:A104"/>
    <mergeCell ref="B105:C105"/>
    <mergeCell ref="D105:E105"/>
    <mergeCell ref="F105:G105"/>
    <mergeCell ref="H105:I105"/>
    <mergeCell ref="J105:K105"/>
    <mergeCell ref="L109:M109"/>
    <mergeCell ref="B110:C110"/>
    <mergeCell ref="D110:E110"/>
    <mergeCell ref="F110:G110"/>
    <mergeCell ref="H110:I110"/>
    <mergeCell ref="J110:K110"/>
    <mergeCell ref="L110:M110"/>
    <mergeCell ref="A107:A108"/>
    <mergeCell ref="B109:C109"/>
    <mergeCell ref="D109:E109"/>
    <mergeCell ref="F109:G109"/>
    <mergeCell ref="H109:I109"/>
    <mergeCell ref="J109:K109"/>
    <mergeCell ref="L113:M113"/>
    <mergeCell ref="B114:C114"/>
    <mergeCell ref="D114:E114"/>
    <mergeCell ref="F114:G114"/>
    <mergeCell ref="H114:I114"/>
    <mergeCell ref="J114:K114"/>
    <mergeCell ref="L114:M114"/>
    <mergeCell ref="A111:A112"/>
    <mergeCell ref="B113:C113"/>
    <mergeCell ref="D113:E113"/>
    <mergeCell ref="F113:G113"/>
    <mergeCell ref="H113:I113"/>
    <mergeCell ref="J113:K113"/>
  </mergeCells>
  <phoneticPr fontId="44" type="noConversion"/>
  <hyperlinks>
    <hyperlink ref="B70" r:id="rId1" xr:uid="{E2228D73-FB44-4A93-8E79-94D767D919D2}"/>
    <hyperlink ref="D70" r:id="rId2" xr:uid="{02F84E5E-B714-4E26-BB22-9274B5C9DFE8}"/>
    <hyperlink ref="D74" r:id="rId3" xr:uid="{4BB92B30-E7B7-4842-96F5-B00109680E68}"/>
    <hyperlink ref="B74" r:id="rId4" xr:uid="{82DB54F4-0ACA-472F-B961-0E89848A5106}"/>
    <hyperlink ref="F74" r:id="rId5" xr:uid="{9B2CEC99-A6C8-49BD-B558-8667A2DEA649}"/>
    <hyperlink ref="D78:E78" r:id="rId6" display="TAREA 16" xr:uid="{554C3A6D-1E2D-43BC-BBE3-D0DD3C076728}"/>
    <hyperlink ref="B78" r:id="rId7" xr:uid="{85983B89-0F1F-4946-9CC9-833F3832C2F1}"/>
    <hyperlink ref="F78" r:id="rId8" xr:uid="{66F72E0F-A612-4939-8FC5-C2D3181F0845}"/>
    <hyperlink ref="D82:E82" r:id="rId9" display="TAREA 16" xr:uid="{96E0547F-FCBA-4507-8413-E1BE09F90733}"/>
    <hyperlink ref="B82:C82" r:id="rId10" display="Tarea 15" xr:uid="{30297F6F-B5B2-46AB-9CC8-CD10AD1F2880}"/>
    <hyperlink ref="F82:G82" r:id="rId11" display="Tarea 17" xr:uid="{0EE9D60D-95FD-4580-A918-30814E64B8A5}"/>
    <hyperlink ref="D86:E86" r:id="rId12" display="TAREA 16" xr:uid="{1C076918-B10E-43D8-AE41-6963E9FE7D3B}"/>
    <hyperlink ref="B86:C86" r:id="rId13" display="Tarea 15" xr:uid="{72FCFDBF-72C4-4DED-A27A-3518342A0E88}"/>
    <hyperlink ref="F86:G86" r:id="rId14" display="Tarea 17" xr:uid="{436985AD-AC63-4066-B729-1D69908B44EB}"/>
  </hyperlinks>
  <pageMargins left="0.25" right="0.25" top="0.75" bottom="0.75" header="0.3" footer="0.3"/>
  <pageSetup scale="23" orientation="landscape" r:id="rId15"/>
  <rowBreaks count="1" manualBreakCount="1">
    <brk id="62" max="14" man="1"/>
  </rowBreaks>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A6520C-0564-4AC5-9977-12E12EDE2E3F}"/>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Hoja de vida_Actividad 2</vt:lpstr>
      <vt:lpstr>ACTIVIDAD_2</vt:lpstr>
      <vt:lpstr>ACTIVIDAD_3</vt:lpstr>
      <vt:lpstr>ACTIVIDAD_4</vt:lpstr>
      <vt:lpstr>META_PDD</vt:lpstr>
      <vt:lpstr>Hoja de vida_Actividad 3</vt:lpstr>
      <vt:lpstr>Hoja de vida_Actividad 4</vt:lpstr>
      <vt:lpstr>Hoja de vida_MetaPDD</vt:lpstr>
      <vt:lpstr>PRODUCTO_MGA</vt:lpstr>
      <vt:lpstr>CONTROL DE CAMBIOS</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2025-06-19T14:55:44Z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