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familia\OneDrive - Secretaria Distrital De La Mujer\SDM_2025\8198\Seguimientos_PA_2025\"/>
    </mc:Choice>
  </mc:AlternateContent>
  <xr:revisionPtr revIDLastSave="0" documentId="13_ncr:1_{8DF68329-3503-4A33-B51D-88E32F97020C}" xr6:coauthVersionLast="47" xr6:coauthVersionMax="47" xr10:uidLastSave="{00000000-0000-0000-0000-000000000000}"/>
  <bookViews>
    <workbookView xWindow="-120" yWindow="-120" windowWidth="29040" windowHeight="15720" tabRatio="734" firstSheet="3" activeTab="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Hoja de vida Actividad 5" sheetId="62" state="hidden" r:id="rId12"/>
    <sheet name="ACTIVIDAD_5" sheetId="61" r:id="rId13"/>
    <sheet name="META_PDD" sheetId="38" r:id="rId14"/>
    <sheet name="Hoja de vida Meta PDD" sheetId="63" state="hidden" r:id="rId15"/>
    <sheet name="PRODUCTO_MGA" sheetId="47" r:id="rId16"/>
    <sheet name="TERRITORIALIZACIÓN" sheetId="65" r:id="rId17"/>
    <sheet name="PMR" sheetId="46" r:id="rId18"/>
    <sheet name="CONTROL DE CAMBIOS" sheetId="40" r:id="rId19"/>
    <sheet name="Listas" sheetId="43" state="hidden" r:id="rId20"/>
    <sheet name="Hoja3" sheetId="19" state="hidden"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18">'CONTROL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1">'Hoja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O30" i="61" l="1"/>
  <c r="O27" i="55"/>
  <c r="AA41" i="65"/>
  <c r="AA32" i="65"/>
  <c r="AA29" i="65"/>
  <c r="AA43" i="65" s="1"/>
  <c r="AW34" i="46"/>
  <c r="X43" i="65"/>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N27" i="55"/>
  <c r="N28" i="55"/>
  <c r="N29" i="55"/>
  <c r="N30" i="55"/>
  <c r="N26" i="20"/>
  <c r="N27" i="20"/>
  <c r="N28" i="20"/>
  <c r="N29" i="20"/>
  <c r="N30" i="20"/>
  <c r="O30" i="20" s="1"/>
  <c r="O27" i="57" l="1"/>
  <c r="O27" i="20"/>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O26" i="59" s="1"/>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N25" i="20" l="1"/>
  <c r="O26" i="20" s="1"/>
  <c r="C50" i="38"/>
  <c r="C48" i="38"/>
  <c r="C46" i="38"/>
  <c r="C44" i="38"/>
  <c r="C42" i="38"/>
  <c r="C40" i="38"/>
  <c r="C38"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<sst xmlns="http://schemas.openxmlformats.org/spreadsheetml/2006/main" count="3446" uniqueCount="905">
  <si>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</si>
  <si>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</si>
  <si>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</si>
  <si>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</si>
  <si>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</si>
  <si>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</si>
  <si>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</si>
  <si>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</si>
  <si>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</si>
  <si>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</si>
  <si>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</si>
  <si>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</si>
  <si>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</si>
  <si>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</si>
  <si>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</si>
  <si>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</si>
  <si>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</si>
  <si>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</si>
  <si>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</si>
  <si>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</si>
  <si>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</si>
  <si>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</si>
  <si>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</si>
  <si>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</si>
  <si>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</si>
  <si>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</si>
  <si>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</si>
  <si>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</si>
  <si>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</si>
  <si>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</si>
  <si>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</si>
  <si>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</si>
  <si>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</si>
  <si>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</si>
  <si>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</si>
  <si>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</si>
  <si>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</si>
  <si>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</si>
  <si>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</si>
  <si>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</si>
  <si>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</si>
  <si>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</si>
  <si>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</si>
  <si>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</si>
  <si>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</si>
  <si>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</si>
  <si>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</si>
  <si>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</si>
  <si>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</si>
  <si>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</si>
  <si>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</si>
  <si>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</si>
  <si>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</si>
  <si>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</si>
  <si>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</si>
  <si>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</si>
  <si>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</si>
  <si>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</si>
  <si>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</si>
  <si>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</si>
  <si>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</si>
  <si>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</si>
  <si>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</si>
  <si>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</si>
  <si>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</si>
  <si>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</si>
  <si>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</si>
  <si>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</si>
  <si>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</si>
  <si>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</si>
  <si>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</si>
  <si>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</si>
  <si>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</si>
  <si>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</si>
  <si>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</si>
  <si>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</si>
  <si>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</si>
  <si>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</si>
  <si>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</si>
  <si>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</si>
  <si>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</si>
  <si>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</si>
  <si>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</si>
  <si>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</si>
  <si>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</si>
  <si>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</si>
  <si>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</si>
  <si>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</si>
  <si>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</si>
  <si>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</si>
  <si>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</si>
  <si>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</si>
  <si>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</si>
  <si>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</si>
  <si>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</si>
  <si>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</si>
  <si>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</si>
  <si>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</si>
  <si>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</si>
  <si>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</si>
  <si>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</si>
  <si>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</si>
  <si>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</si>
  <si>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</si>
  <si>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</si>
  <si>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</si>
  <si>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</si>
  <si>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</si>
  <si>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</si>
  <si>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</si>
  <si>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</si>
  <si>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</si>
  <si>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</si>
  <si>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</si>
  <si>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</si>
  <si>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</si>
  <si>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</si>
  <si>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</si>
  <si>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</si>
  <si>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</si>
  <si>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</si>
  <si>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</si>
  <si>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</si>
  <si>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</si>
  <si>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</si>
  <si>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</si>
  <si>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</si>
  <si>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</si>
  <si>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</si>
  <si>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</si>
  <si>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</si>
  <si>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</si>
  <si>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</si>
  <si>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</si>
  <si>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</si>
  <si>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</si>
  <si>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</si>
  <si>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</si>
  <si>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</si>
  <si>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</si>
  <si>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</si>
  <si>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</si>
  <si>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</si>
  <si>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</si>
  <si>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</si>
  <si>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</si>
  <si>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</si>
  <si>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</si>
  <si>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</si>
  <si>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</si>
  <si>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</si>
  <si>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</si>
  <si>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</si>
  <si>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</si>
  <si>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</si>
  <si>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</si>
  <si>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</si>
  <si>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</si>
  <si>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</si>
  <si>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</si>
  <si>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</si>
  <si>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</si>
  <si>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</si>
  <si>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</si>
  <si>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</si>
  <si>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</si>
  <si>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</si>
  <si>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</si>
  <si>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</si>
  <si>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</si>
  <si>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</si>
  <si>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</si>
  <si>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</si>
  <si>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</si>
  <si>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</si>
  <si>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</si>
  <si>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</si>
  <si>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</si>
  <si>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</si>
  <si>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</si>
  <si>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</si>
  <si>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</si>
  <si>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</si>
  <si>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</si>
  <si>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</si>
  <si>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</si>
  <si>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</si>
  <si>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</si>
  <si>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</si>
  <si>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</si>
  <si>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</si>
  <si>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</si>
  <si>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</si>
  <si>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</si>
  <si>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</si>
  <si>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</si>
  <si>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</si>
  <si>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</si>
  <si>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</si>
  <si>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</si>
  <si>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</si>
  <si>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</si>
  <si>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</si>
  <si>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</si>
  <si>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</si>
  <si>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</si>
  <si>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</si>
  <si>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</si>
  <si>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</si>
  <si>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</si>
  <si>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</si>
  <si>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</si>
  <si>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</si>
  <si>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</si>
  <si>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</si>
  <si>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</si>
  <si>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</si>
  <si>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</si>
  <si>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</si>
  <si>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</si>
  <si>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</si>
  <si>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</si>
  <si>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</si>
  <si>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</si>
  <si>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</si>
  <si>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</si>
  <si>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</si>
  <si>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</si>
  <si>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</si>
  <si>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</si>
  <si>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</si>
  <si>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</si>
  <si>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</si>
  <si>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</si>
  <si>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</si>
  <si>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</si>
  <si>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</si>
  <si>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</si>
  <si>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</si>
  <si>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</si>
  <si>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</si>
  <si>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</si>
  <si>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</si>
  <si>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</si>
  <si>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</si>
  <si>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</si>
  <si>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</si>
  <si>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</si>
  <si>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</si>
  <si>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</si>
  <si>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</si>
  <si>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</si>
  <si>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</si>
  <si>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</si>
  <si>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</si>
  <si>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</si>
  <si>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</si>
  <si>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</si>
  <si>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</si>
  <si>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</si>
  <si>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</si>
  <si>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</si>
  <si>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</si>
  <si>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</si>
  <si>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</si>
  <si>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</si>
  <si>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</si>
  <si>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</si>
  <si>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</si>
  <si>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</si>
  <si>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</si>
  <si>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</si>
  <si>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</si>
  <si>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</si>
  <si>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</si>
  <si>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</si>
  <si>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</si>
  <si>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</si>
  <si>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</si>
  <si>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</si>
  <si>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</si>
  <si>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</si>
  <si>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</si>
  <si>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</si>
  <si>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</si>
  <si>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</si>
  <si>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</si>
  <si>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</si>
  <si>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</si>
  <si>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</si>
  <si>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</si>
  <si>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</si>
  <si>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</si>
  <si>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</si>
  <si>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</si>
  <si>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X</t>
  </si>
  <si>
    <t>Junio</t>
  </si>
  <si>
    <t>Julio</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</si>
  <si>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</si>
  <si>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</si>
  <si>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</si>
  <si>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</si>
  <si>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</si>
  <si>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</si>
  <si>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</si>
  <si>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</si>
  <si>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</si>
  <si>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</si>
  <si>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</si>
  <si>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</si>
  <si>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</si>
  <si>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</si>
  <si>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</si>
  <si>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</si>
  <si>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</si>
  <si>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</si>
  <si>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</si>
  <si>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</si>
  <si>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</si>
  <si>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</si>
  <si>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</si>
  <si>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</si>
  <si>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</si>
  <si>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</si>
  <si>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</si>
  <si>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</si>
  <si>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</si>
  <si>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</si>
  <si>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</si>
  <si>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</si>
  <si>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</si>
  <si>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</si>
  <si>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</si>
  <si>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</si>
  <si>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</si>
  <si>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</si>
  <si>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</si>
  <si>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</si>
  <si>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</si>
  <si>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</si>
  <si>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 xml:space="preserve">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
</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</si>
  <si>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</si>
  <si>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</si>
  <si>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</si>
  <si>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</si>
  <si>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</si>
  <si>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JULIO</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</si>
  <si>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</si>
  <si>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</si>
  <si>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</si>
  <si>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</si>
  <si>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</si>
  <si>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</si>
  <si>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</si>
  <si>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</si>
  <si>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</si>
  <si>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</si>
  <si>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</si>
  <si>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</si>
  <si>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</si>
  <si>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</si>
  <si>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</si>
  <si>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</si>
  <si>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</si>
  <si>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</si>
  <si>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</si>
  <si>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</si>
  <si>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</si>
  <si>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</si>
  <si>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</si>
  <si>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</si>
  <si>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</si>
  <si>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</si>
  <si>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</si>
  <si>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</si>
  <si>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</si>
  <si>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rPr>
        <sz val="11"/>
        <color rgb="FF000000"/>
        <rFont val="Arial"/>
      </rP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1"/>
        <color rgb="FF000000"/>
        <rFont val="Arial"/>
      </rPr>
      <t xml:space="preserve">Reuniones de seguimiento técnico y operativo:
</t>
    </r>
    <r>
      <rPr>
        <sz val="11"/>
        <color rgb="FF000000"/>
        <rFont val="Arial"/>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1"/>
        <color rgb="FF000000"/>
        <rFont val="Arial"/>
      </rPr>
      <t xml:space="preserve">Consolidación del informe mensual de avances:
</t>
    </r>
    <r>
      <rPr>
        <sz val="11"/>
        <color rgb="FF000000"/>
        <rFont val="Arial"/>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</si>
  <si>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</si>
  <si>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</si>
  <si>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</si>
  <si>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</si>
  <si>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</si>
  <si>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</si>
  <si>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</si>
  <si>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</si>
  <si>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</si>
  <si>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</si>
  <si>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</si>
  <si>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</si>
  <si>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</si>
  <si>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</si>
  <si>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</si>
  <si>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</si>
  <si>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</si>
  <si>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</si>
  <si>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</si>
  <si>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</si>
  <si>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</si>
  <si>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</si>
  <si>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</si>
  <si>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</si>
  <si>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</si>
  <si>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</si>
  <si>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</si>
  <si>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</si>
  <si>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</si>
  <si>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</si>
  <si>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</si>
  <si>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</si>
  <si>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</si>
  <si>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</si>
  <si>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</si>
  <si>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</si>
  <si>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</si>
  <si>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</si>
  <si>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</si>
  <si>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</si>
  <si>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</si>
  <si>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</si>
  <si>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</si>
  <si>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</si>
  <si>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</si>
  <si>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</si>
  <si>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</si>
  <si>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</si>
  <si>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</si>
  <si>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</si>
  <si>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</si>
  <si>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</si>
  <si>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</si>
  <si>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</si>
  <si>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</si>
  <si>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</si>
  <si>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</si>
  <si>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</si>
  <si>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</si>
  <si>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</si>
  <si>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</si>
  <si>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</si>
  <si>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</si>
  <si>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</si>
  <si>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</si>
  <si>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</si>
  <si>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</si>
  <si>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</si>
  <si>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</si>
  <si>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</si>
  <si>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</si>
  <si>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</si>
  <si>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</si>
  <si>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</si>
  <si>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</si>
  <si>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</si>
  <si>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</si>
  <si>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</si>
  <si>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</si>
  <si>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</si>
  <si>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</si>
  <si>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</si>
  <si>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</si>
  <si>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</si>
  <si>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</si>
  <si>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</si>
  <si>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</si>
  <si>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</si>
  <si>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</si>
  <si>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</si>
  <si>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</si>
  <si>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</si>
  <si>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</si>
  <si>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</si>
  <si>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</si>
  <si>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</si>
  <si>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</si>
  <si>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</si>
  <si>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</si>
  <si>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</si>
  <si>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</si>
  <si>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</si>
  <si>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</si>
  <si>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</si>
  <si>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</si>
  <si>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</si>
  <si>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</si>
  <si>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</si>
  <si>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</si>
  <si>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</si>
  <si>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</si>
  <si>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</si>
  <si>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</si>
  <si>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</si>
  <si>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</si>
  <si>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</si>
  <si>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</si>
  <si>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</si>
  <si>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</si>
  <si>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</si>
  <si>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</si>
  <si>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</si>
  <si>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</si>
  <si>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</si>
  <si>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</si>
  <si>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</si>
  <si>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</si>
  <si>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</si>
  <si>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</si>
  <si>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</si>
  <si>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</si>
  <si>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</si>
  <si>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</si>
  <si>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</si>
  <si>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</si>
  <si>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</si>
  <si>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</si>
  <si>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</si>
  <si>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</si>
  <si>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</si>
  <si>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</si>
  <si>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</si>
  <si>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</si>
  <si>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</si>
  <si>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</si>
  <si>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</si>
  <si>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</si>
  <si>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</si>
  <si>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</si>
  <si>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</si>
  <si>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</si>
  <si>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</si>
  <si>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</si>
  <si>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</si>
  <si>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</si>
  <si>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</si>
  <si>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</si>
  <si>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</si>
  <si>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</si>
  <si>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</si>
  <si>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</si>
  <si>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</si>
  <si>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</si>
  <si>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</si>
  <si>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</si>
  <si>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</si>
  <si>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</si>
  <si>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</si>
  <si>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</si>
  <si>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</si>
  <si>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</si>
  <si>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</si>
  <si>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</si>
  <si>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</si>
  <si>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</si>
  <si>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</si>
  <si>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</si>
  <si>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</si>
  <si>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</si>
  <si>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</si>
  <si>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</si>
  <si>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</si>
  <si>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</si>
  <si>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</si>
  <si>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</si>
  <si>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</si>
  <si>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</si>
  <si>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</si>
  <si>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</si>
  <si>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</si>
  <si>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</si>
  <si>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</si>
  <si>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</si>
  <si>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</si>
  <si>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</si>
  <si>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</si>
  <si>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</si>
  <si>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</si>
  <si>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</si>
  <si>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</si>
  <si>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</si>
  <si>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</si>
  <si>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</si>
  <si>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</si>
  <si>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</si>
  <si>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</si>
  <si>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</si>
  <si>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</si>
  <si>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</si>
  <si>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</si>
  <si>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</si>
  <si>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</si>
  <si>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</si>
  <si>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</si>
  <si>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</si>
  <si>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</si>
  <si>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</si>
  <si>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</si>
  <si>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</si>
  <si>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</si>
  <si>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</si>
  <si>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</si>
  <si>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</si>
  <si>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</si>
  <si>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</si>
  <si>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x</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</si>
  <si>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</si>
  <si>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</si>
  <si>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</si>
  <si>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</si>
  <si>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</si>
  <si>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Acompañamiento técnico para el fortalecimiento del derecho a la participación de las mujeres en las diferentes instancias priorizadas, para el posicionamiento de sus agendas.</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</si>
  <si>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</si>
  <si>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</si>
  <si>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</si>
  <si>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</si>
  <si>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</si>
  <si>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</si>
  <si>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</si>
  <si>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</si>
  <si>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</si>
  <si>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</si>
  <si>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</si>
  <si>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</si>
  <si>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</si>
  <si>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</si>
  <si>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</si>
  <si>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</si>
  <si>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</si>
  <si>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</si>
  <si>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</si>
  <si>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</si>
  <si>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</si>
  <si>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</si>
  <si>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</si>
  <si>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</si>
  <si>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</si>
  <si>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</si>
  <si>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</si>
  <si>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</si>
  <si>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</si>
  <si>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</si>
  <si>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</si>
  <si>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</si>
  <si>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</si>
  <si>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</si>
  <si>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</si>
  <si>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</si>
  <si>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</si>
  <si>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</si>
  <si>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</si>
  <si>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</si>
  <si>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</si>
  <si>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</si>
  <si>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</si>
  <si>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</si>
  <si>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</si>
  <si>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</si>
  <si>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</si>
  <si>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</si>
  <si>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</si>
  <si>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</si>
  <si>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</si>
  <si>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family val="2"/>
      </rPr>
      <t>3.</t>
    </r>
    <r>
      <rPr>
        <sz val="11"/>
        <color rgb="FF000000"/>
        <rFont val="Arial"/>
        <family val="2"/>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</si>
  <si>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</si>
  <si>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</si>
  <si>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</si>
  <si>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</si>
  <si>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</si>
  <si>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</si>
  <si>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</si>
  <si>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Formula indicador:</t>
  </si>
  <si>
    <t>Avance mensual</t>
  </si>
  <si>
    <t>Elaboró</t>
  </si>
  <si>
    <t>Firma</t>
  </si>
  <si>
    <t>Aprobó (Según aplique Gerenta de proyecto, Líder técnica y responsable de proceso)</t>
  </si>
  <si>
    <t>Revisó (Oficina Asesora de Planeación)</t>
  </si>
  <si>
    <t>VoBo:</t>
  </si>
  <si>
    <t>Nombre</t>
  </si>
  <si>
    <t>Juan David Cortés González</t>
  </si>
  <si>
    <t>Juliana Martínez Londoño</t>
  </si>
  <si>
    <t>Nombre:</t>
  </si>
  <si>
    <t>Cargo</t>
  </si>
  <si>
    <t>Líder Técnico Proyecto 8198</t>
  </si>
  <si>
    <t>Subsecretaria del Cuidado y Políticas de Igualdad</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</si>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</sst>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 &quot;€&quot;_-;\-* #,##0\ &quot;€&quot;_-;_-* &quot;-&quot;\ &quot;€&quot;_-;_-@_-"/>
    <numFmt numFmtId="165" formatCode="_-* #,##0.00\ &quot;€&quot;_-;\-* #,##0.00\ &quot;€&quot;_-;_-* &quot;-&quot;??\ &quot;€&quot;_-;_-@_-"/>
    <numFmt numFmtId="166" formatCode="&quot;$&quot;\ #,##0;[Red]\-&quot;$&quot;\ #,##0"/>
    <numFmt numFmtId="167" formatCode="_(* #,##0_);_(* \(#,##0\);_(* &quot;-&quot;??_);_(@_)"/>
    <numFmt numFmtId="168" formatCode="_(* #,##0.00_);_(* \(#,##0.00\);_(* &quot;-&quot;??_);_(@_)"/>
    <numFmt numFmtId="169" formatCode="_-* #,##0.00\ _€_-;\-* #,##0.00\ _€_-;_-* &quot;-&quot;??\ _€_-;_-@_-"/>
    <numFmt numFmtId="170" formatCode="_-* #,##0\ _€_-;\-* #,##0\ _€_-;_-* &quot;-&quot;??\ _€_-;_-@_-"/>
    <numFmt numFmtId="171" formatCode="_-* #,##0\ _€_-;\-* #,##0\ _€_-;_-* &quot;-&quot;\ _€_-;_-@_-"/>
    <numFmt numFmtId="172" formatCode="0.0%"/>
    <numFmt numFmtId="173" formatCode="###,000"/>
    <numFmt numFmtId="174" formatCode="0.000%"/>
  </numFmts>
  <fonts count="6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1"/>
      <color rgb="FF002060"/>
      <name val="Arial"/>
      <family val="2"/>
    </font>
    <font>
      <sz val="10"/>
      <color rgb="FF000000"/>
      <name val="Arial"/>
      <family val="2"/>
    </font>
    <font>
      <sz val="10"/>
      <color theme="1"/>
      <name val="Arial"/>
      <family val="2"/>
    </font>
    <font>
      <sz val="11"/>
      <color rgb="FF000000"/>
      <name val="Arial"/>
    </font>
    <font>
      <b/>
      <sz val="11"/>
      <color rgb="FF000000"/>
      <name val="Arial"/>
    </font>
    <font>
      <sz val="11"/>
      <color rgb="FF000000"/>
      <name val="Arial"/>
      <charset val="1"/>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7" fillId="0" borderId="9"/>
    <xf numFmtId="165" fontId="7" fillId="0" borderId="9" applyFont="0" applyFill="0" applyBorder="0" applyAlignment="0" applyProtection="0"/>
    <xf numFmtId="169" fontId="7" fillId="0" borderId="9" applyFont="0" applyFill="0" applyBorder="0" applyAlignment="0" applyProtection="0"/>
    <xf numFmtId="9" fontId="7" fillId="0" borderId="9" applyFont="0" applyFill="0" applyBorder="0" applyAlignment="0" applyProtection="0"/>
    <xf numFmtId="171" fontId="7" fillId="0" borderId="9" applyFont="0" applyFill="0" applyBorder="0" applyAlignment="0" applyProtection="0"/>
    <xf numFmtId="164" fontId="7"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3" fontId="30" fillId="0" borderId="45" applyNumberFormat="0" applyAlignment="0" applyProtection="0">
      <alignment horizontal="right" vertical="center"/>
    </xf>
    <xf numFmtId="173"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3"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6" fillId="0" borderId="9"/>
    <xf numFmtId="43" fontId="42" fillId="0" borderId="0" applyFont="0" applyFill="0" applyBorder="0" applyAlignment="0" applyProtection="0"/>
    <xf numFmtId="0" fontId="5" fillId="0" borderId="9"/>
    <xf numFmtId="0" fontId="51" fillId="0" borderId="9"/>
    <xf numFmtId="0" fontId="4" fillId="0" borderId="9"/>
    <xf numFmtId="0" fontId="3" fillId="0" borderId="9"/>
    <xf numFmtId="0" fontId="2" fillId="0" borderId="9"/>
  </cellStyleXfs>
  <cellXfs count="935">
    <xf numFmtId="0" fontId="0" fillId="0" borderId="0" xfId="0"/>
    <xf numFmtId="0" fontId="8" fillId="0" borderId="0" xfId="0" applyFont="1"/>
    <xf numFmtId="0" fontId="10" fillId="0" borderId="1" xfId="0" applyFont="1" applyBorder="1" applyAlignment="1">
      <alignment horizontal="center"/>
    </xf>
    <xf numFmtId="167" fontId="12" fillId="0" borderId="1" xfId="0" applyNumberFormat="1" applyFont="1" applyBorder="1" applyAlignment="1">
      <alignment vertical="center"/>
    </xf>
    <xf numFmtId="0" fontId="12" fillId="0" borderId="0" xfId="0" applyFont="1"/>
    <xf numFmtId="0" fontId="10" fillId="0" borderId="0" xfId="0" applyFont="1" applyAlignment="1">
      <alignment horizontal="left"/>
    </xf>
    <xf numFmtId="0" fontId="13"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167"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67" fontId="8" fillId="0" borderId="0" xfId="0" applyNumberFormat="1" applyFont="1"/>
    <xf numFmtId="167" fontId="14" fillId="0" borderId="1" xfId="0" applyNumberFormat="1" applyFont="1" applyBorder="1" applyAlignment="1">
      <alignment horizontal="center" vertical="center"/>
    </xf>
    <xf numFmtId="166" fontId="12" fillId="0" borderId="1" xfId="0" applyNumberFormat="1" applyFont="1" applyBorder="1"/>
    <xf numFmtId="0" fontId="12" fillId="0" borderId="0" xfId="0" applyFont="1" applyAlignment="1">
      <alignment vertical="center" textRotation="90" wrapText="1"/>
    </xf>
    <xf numFmtId="0" fontId="12" fillId="0" borderId="0" xfId="0" applyFont="1" applyAlignment="1">
      <alignment horizontal="left" vertical="center" wrapText="1"/>
    </xf>
    <xf numFmtId="9" fontId="12"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168" fontId="12" fillId="0" borderId="1" xfId="0" applyNumberFormat="1" applyFont="1" applyBorder="1" applyAlignment="1">
      <alignment horizontal="center" vertical="center"/>
    </xf>
    <xf numFmtId="168" fontId="14" fillId="0" borderId="1" xfId="0" applyNumberFormat="1" applyFont="1" applyBorder="1" applyAlignment="1">
      <alignment horizontal="center" vertical="center"/>
    </xf>
    <xf numFmtId="167" fontId="14" fillId="0" borderId="1" xfId="0" applyNumberFormat="1" applyFont="1" applyBorder="1" applyAlignment="1">
      <alignment vertical="center"/>
    </xf>
    <xf numFmtId="9" fontId="12" fillId="0" borderId="1" xfId="0" applyNumberFormat="1" applyFont="1" applyBorder="1" applyAlignment="1">
      <alignment horizontal="center" vertical="center"/>
    </xf>
    <xf numFmtId="0" fontId="19" fillId="0" borderId="0" xfId="0" applyFont="1"/>
    <xf numFmtId="0" fontId="11" fillId="0" borderId="13" xfId="0" applyFont="1" applyBorder="1"/>
    <xf numFmtId="0" fontId="14" fillId="9" borderId="1" xfId="0" applyFont="1" applyFill="1" applyBorder="1" applyAlignment="1">
      <alignment horizont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3" borderId="1" xfId="0" applyFont="1" applyFill="1" applyBorder="1" applyAlignment="1">
      <alignment horizont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70" fontId="23" fillId="0" borderId="24" xfId="5" applyNumberFormat="1" applyFont="1" applyBorder="1" applyAlignment="1">
      <alignment vertical="center"/>
    </xf>
    <xf numFmtId="170" fontId="23" fillId="0" borderId="25" xfId="5" applyNumberFormat="1" applyFont="1" applyBorder="1" applyAlignment="1">
      <alignment vertical="center"/>
    </xf>
    <xf numFmtId="0" fontId="22" fillId="15" borderId="36" xfId="2" applyFont="1" applyFill="1" applyBorder="1" applyAlignment="1">
      <alignment vertical="center" wrapText="1"/>
    </xf>
    <xf numFmtId="170" fontId="23" fillId="0" borderId="37" xfId="5" applyNumberFormat="1" applyFont="1" applyBorder="1" applyAlignment="1">
      <alignment vertical="center"/>
    </xf>
    <xf numFmtId="170" fontId="23" fillId="0" borderId="39" xfId="5" applyNumberFormat="1" applyFont="1" applyBorder="1" applyAlignment="1">
      <alignment vertical="center"/>
    </xf>
    <xf numFmtId="0" fontId="22" fillId="15" borderId="27" xfId="2" applyFont="1" applyFill="1" applyBorder="1" applyAlignment="1">
      <alignment vertical="center" wrapText="1"/>
    </xf>
    <xf numFmtId="170"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70" fontId="23" fillId="0" borderId="29" xfId="5" applyNumberFormat="1" applyFont="1" applyBorder="1" applyAlignment="1">
      <alignment vertical="center"/>
    </xf>
    <xf numFmtId="0" fontId="23" fillId="0" borderId="9" xfId="3" applyFont="1" applyAlignment="1">
      <alignment horizontal="center" vertical="center" wrapText="1"/>
    </xf>
    <xf numFmtId="0" fontId="35" fillId="0" borderId="9" xfId="3" applyFont="1" applyAlignment="1">
      <alignment vertical="center"/>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17" fillId="0" borderId="9" xfId="3" applyFont="1" applyAlignment="1">
      <alignment vertical="center"/>
    </xf>
    <xf numFmtId="9" fontId="23" fillId="0" borderId="39" xfId="1" applyFont="1" applyBorder="1" applyAlignment="1">
      <alignment vertical="center"/>
    </xf>
    <xf numFmtId="0" fontId="22" fillId="15" borderId="41" xfId="2" applyFont="1" applyFill="1" applyBorder="1" applyAlignment="1">
      <alignment vertical="center" wrapText="1"/>
    </xf>
    <xf numFmtId="0" fontId="22" fillId="0" borderId="41" xfId="2" applyFont="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40"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5" fillId="0" borderId="9" xfId="19"/>
    <xf numFmtId="0" fontId="5"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5" fillId="0" borderId="60" xfId="19" applyBorder="1" applyAlignment="1">
      <alignment horizontal="right" wrapText="1"/>
    </xf>
    <xf numFmtId="0" fontId="5" fillId="0" borderId="39" xfId="19" applyBorder="1" applyAlignment="1">
      <alignment horizontal="right" wrapText="1"/>
    </xf>
    <xf numFmtId="0" fontId="5" fillId="0" borderId="39" xfId="19" applyBorder="1" applyAlignment="1">
      <alignment horizontal="right"/>
    </xf>
    <xf numFmtId="37" fontId="30" fillId="0" borderId="71" xfId="11" applyNumberFormat="1" applyBorder="1" applyAlignment="1">
      <alignment horizontal="right" vertical="center"/>
    </xf>
    <xf numFmtId="0" fontId="5" fillId="0" borderId="29" xfId="19" applyBorder="1" applyAlignment="1">
      <alignment horizontal="right"/>
    </xf>
    <xf numFmtId="0" fontId="5" fillId="20" borderId="9" xfId="19" applyFill="1"/>
    <xf numFmtId="0" fontId="23"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0" applyFont="1" applyBorder="1" applyAlignment="1">
      <alignment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44" fillId="0" borderId="41" xfId="2" applyFont="1" applyBorder="1" applyAlignment="1">
      <alignment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5" fillId="0" borderId="67" xfId="19" applyBorder="1" applyAlignment="1">
      <alignment vertical="center"/>
    </xf>
    <xf numFmtId="0" fontId="0" fillId="0" borderId="59" xfId="0" applyBorder="1" applyAlignment="1">
      <alignment vertical="center"/>
    </xf>
    <xf numFmtId="0" fontId="5" fillId="0" borderId="59" xfId="19" applyBorder="1" applyAlignment="1">
      <alignment vertical="center"/>
    </xf>
    <xf numFmtId="0" fontId="5" fillId="0" borderId="59" xfId="19" applyBorder="1" applyAlignment="1">
      <alignment horizontal="right" vertical="center"/>
    </xf>
    <xf numFmtId="0" fontId="5" fillId="0" borderId="40" xfId="19" applyBorder="1" applyAlignment="1">
      <alignment vertical="center"/>
    </xf>
    <xf numFmtId="0" fontId="0" fillId="0" borderId="37" xfId="0" applyBorder="1" applyAlignment="1">
      <alignment vertical="center"/>
    </xf>
    <xf numFmtId="0" fontId="5" fillId="0" borderId="37" xfId="19" applyBorder="1" applyAlignment="1">
      <alignment vertical="center"/>
    </xf>
    <xf numFmtId="0" fontId="5" fillId="0" borderId="68" xfId="19" applyBorder="1" applyAlignment="1">
      <alignment vertical="center"/>
    </xf>
    <xf numFmtId="0" fontId="0" fillId="0" borderId="28" xfId="0" applyBorder="1" applyAlignment="1">
      <alignment vertical="center"/>
    </xf>
    <xf numFmtId="0" fontId="5" fillId="0" borderId="28" xfId="19" applyBorder="1" applyAlignment="1">
      <alignment vertical="center"/>
    </xf>
    <xf numFmtId="0" fontId="5"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21" fillId="0" borderId="41" xfId="2" applyFont="1" applyBorder="1" applyAlignment="1">
      <alignment vertical="center" wrapText="1"/>
    </xf>
    <xf numFmtId="0" fontId="47"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6" fillId="15" borderId="43" xfId="3" applyFont="1" applyFill="1" applyBorder="1" applyAlignment="1">
      <alignment vertical="center" wrapText="1"/>
    </xf>
    <xf numFmtId="0" fontId="23" fillId="0" borderId="22" xfId="3" applyFont="1" applyBorder="1" applyAlignment="1">
      <alignment vertical="center" wrapText="1"/>
    </xf>
    <xf numFmtId="0" fontId="16" fillId="0" borderId="49"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51" xfId="3" applyFont="1" applyBorder="1" applyAlignment="1">
      <alignment horizontal="center" vertical="center" wrapText="1"/>
    </xf>
    <xf numFmtId="0" fontId="16"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6"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8" fillId="0" borderId="34" xfId="3" applyFont="1" applyBorder="1" applyAlignment="1">
      <alignment horizontal="center" vertical="center" wrapText="1"/>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1"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2" fillId="0" borderId="41" xfId="0" applyFont="1" applyBorder="1" applyAlignment="1">
      <alignment horizontal="center" vertical="center"/>
    </xf>
    <xf numFmtId="0" fontId="22" fillId="0" borderId="41" xfId="2" applyFont="1" applyBorder="1" applyAlignment="1">
      <alignment horizontal="center" wrapText="1"/>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6"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70" fontId="23" fillId="0" borderId="9" xfId="3" applyNumberFormat="1" applyFont="1" applyAlignment="1">
      <alignment vertical="center"/>
    </xf>
    <xf numFmtId="170" fontId="23" fillId="0" borderId="37" xfId="5" applyNumberFormat="1" applyFont="1" applyFill="1" applyBorder="1" applyAlignment="1">
      <alignment vertical="center"/>
    </xf>
    <xf numFmtId="170" fontId="23"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23"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2" fontId="23" fillId="0" borderId="23" xfId="3" applyNumberFormat="1" applyFont="1" applyBorder="1" applyAlignment="1">
      <alignment horizontal="center" vertical="center"/>
    </xf>
    <xf numFmtId="172"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3" fillId="0" borderId="41" xfId="3" applyFont="1" applyBorder="1" applyAlignment="1">
      <alignment vertical="center" wrapText="1"/>
    </xf>
    <xf numFmtId="0" fontId="49" fillId="0" borderId="9" xfId="20" applyFont="1" applyAlignment="1">
      <alignment horizontal="left" vertical="center"/>
    </xf>
    <xf numFmtId="0" fontId="5" fillId="0" borderId="39" xfId="19" applyBorder="1" applyAlignment="1">
      <alignment horizontal="right" vertical="center" wrapText="1"/>
    </xf>
    <xf numFmtId="0" fontId="5" fillId="0" borderId="9" xfId="19" applyAlignment="1">
      <alignment vertical="center"/>
    </xf>
    <xf numFmtId="0" fontId="5" fillId="0" borderId="9" xfId="19" applyAlignment="1">
      <alignment horizontal="center" vertical="center"/>
    </xf>
    <xf numFmtId="0" fontId="23" fillId="0" borderId="0" xfId="3" applyFont="1" applyBorder="1" applyAlignment="1">
      <alignment vertical="center"/>
    </xf>
    <xf numFmtId="0" fontId="16" fillId="0" borderId="0" xfId="3" applyFont="1" applyBorder="1" applyAlignment="1">
      <alignment vertical="center"/>
    </xf>
    <xf numFmtId="0" fontId="16"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0" fontId="53" fillId="0" borderId="24" xfId="0" applyFont="1" applyBorder="1" applyAlignment="1">
      <alignment vertical="center"/>
    </xf>
    <xf numFmtId="3" fontId="53" fillId="0" borderId="28" xfId="0" applyNumberFormat="1" applyFont="1" applyBorder="1" applyAlignment="1">
      <alignment vertical="center"/>
    </xf>
    <xf numFmtId="0" fontId="53" fillId="0" borderId="28" xfId="0" applyFont="1" applyBorder="1" applyAlignment="1">
      <alignment vertical="center"/>
    </xf>
    <xf numFmtId="9" fontId="23" fillId="0" borderId="29" xfId="1" applyFont="1" applyBorder="1" applyAlignment="1">
      <alignment vertical="center"/>
    </xf>
    <xf numFmtId="2" fontId="23" fillId="0" borderId="9" xfId="3" applyNumberFormat="1" applyFont="1" applyAlignment="1">
      <alignment vertical="center"/>
    </xf>
    <xf numFmtId="0" fontId="55" fillId="0" borderId="37" xfId="19" applyFont="1" applyBorder="1" applyAlignment="1">
      <alignment vertical="center"/>
    </xf>
    <xf numFmtId="0" fontId="55" fillId="0" borderId="37" xfId="19" applyFont="1" applyBorder="1" applyAlignment="1">
      <alignment vertical="center" wrapText="1"/>
    </xf>
    <xf numFmtId="0" fontId="48" fillId="0" borderId="22" xfId="3" applyFont="1" applyBorder="1" applyAlignment="1">
      <alignment horizontal="center" vertical="center"/>
    </xf>
    <xf numFmtId="174" fontId="23" fillId="0" borderId="23" xfId="3" applyNumberFormat="1" applyFont="1" applyBorder="1" applyAlignment="1">
      <alignment horizontal="center" vertical="center"/>
    </xf>
    <xf numFmtId="174" fontId="36" fillId="0" borderId="37" xfId="3" applyNumberFormat="1" applyFont="1" applyBorder="1" applyAlignment="1">
      <alignment horizontal="center" vertical="center"/>
    </xf>
    <xf numFmtId="172" fontId="23" fillId="0" borderId="62" xfId="3" applyNumberFormat="1" applyFont="1" applyBorder="1" applyAlignment="1">
      <alignment horizontal="center" vertical="center" wrapText="1"/>
    </xf>
    <xf numFmtId="172" fontId="23" fillId="0" borderId="44" xfId="3" applyNumberFormat="1" applyFont="1" applyBorder="1" applyAlignment="1">
      <alignment horizontal="center" vertical="center" wrapText="1"/>
    </xf>
    <xf numFmtId="0" fontId="53" fillId="0" borderId="22" xfId="0" applyFont="1" applyBorder="1"/>
    <xf numFmtId="0" fontId="53" fillId="0" borderId="34" xfId="0" applyFont="1" applyBorder="1" applyAlignment="1">
      <alignment wrapText="1"/>
    </xf>
    <xf numFmtId="0" fontId="53"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170" fontId="23" fillId="0" borderId="48" xfId="5" applyNumberFormat="1" applyFont="1" applyFill="1" applyBorder="1" applyAlignment="1">
      <alignment vertical="center"/>
    </xf>
    <xf numFmtId="0" fontId="21" fillId="0" borderId="9" xfId="2" applyFont="1" applyAlignment="1">
      <alignment horizontal="center" vertical="center" wrapText="1"/>
    </xf>
    <xf numFmtId="0" fontId="15" fillId="0" borderId="9" xfId="0" applyFont="1" applyBorder="1" applyAlignment="1">
      <alignment horizontal="left" vertical="center" wrapText="1"/>
    </xf>
    <xf numFmtId="0" fontId="56" fillId="0" borderId="41" xfId="2" applyFont="1" applyBorder="1" applyAlignment="1">
      <alignment horizontal="center" vertical="center" wrapText="1"/>
    </xf>
    <xf numFmtId="0" fontId="0" fillId="0" borderId="38" xfId="0" applyBorder="1" applyAlignment="1">
      <alignment vertical="center"/>
    </xf>
    <xf numFmtId="0" fontId="5" fillId="0" borderId="61" xfId="19" applyBorder="1" applyAlignment="1">
      <alignment vertical="center"/>
    </xf>
    <xf numFmtId="0" fontId="5" fillId="0" borderId="1" xfId="19" applyBorder="1" applyAlignment="1">
      <alignment horizontal="center" vertical="center"/>
    </xf>
    <xf numFmtId="10" fontId="36"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5" fillId="20" borderId="9" xfId="19" applyFill="1" applyAlignment="1">
      <alignment horizontal="center"/>
    </xf>
    <xf numFmtId="0" fontId="47" fillId="15" borderId="28" xfId="19" applyFont="1" applyFill="1" applyBorder="1" applyAlignment="1">
      <alignment horizontal="center" vertical="center" wrapText="1"/>
    </xf>
    <xf numFmtId="0" fontId="23" fillId="0" borderId="9" xfId="22" applyFont="1" applyAlignment="1">
      <alignment horizontal="left" vertical="center"/>
    </xf>
    <xf numFmtId="0" fontId="16" fillId="22" borderId="37" xfId="22" applyFont="1" applyFill="1" applyBorder="1" applyAlignment="1">
      <alignment horizontal="left" vertical="center"/>
    </xf>
    <xf numFmtId="0" fontId="16"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9" xfId="22" applyFont="1" applyBorder="1" applyAlignment="1">
      <alignment horizontal="left" vertical="center"/>
    </xf>
    <xf numFmtId="0" fontId="53" fillId="0" borderId="75" xfId="22" applyFont="1" applyBorder="1" applyAlignment="1">
      <alignment horizontal="left" vertical="center" wrapText="1"/>
    </xf>
    <xf numFmtId="174" fontId="23" fillId="0" borderId="110" xfId="3" applyNumberFormat="1" applyFont="1" applyBorder="1" applyAlignment="1">
      <alignment horizontal="center" vertical="center"/>
    </xf>
    <xf numFmtId="0" fontId="16" fillId="15" borderId="44" xfId="3" applyFont="1" applyFill="1" applyBorder="1" applyAlignment="1">
      <alignment horizontal="left" vertical="center"/>
    </xf>
    <xf numFmtId="0" fontId="16" fillId="15" borderId="41" xfId="3" applyFont="1" applyFill="1" applyBorder="1" applyAlignment="1">
      <alignment vertical="center"/>
    </xf>
    <xf numFmtId="0" fontId="16" fillId="15" borderId="44" xfId="3" applyFont="1" applyFill="1" applyBorder="1" applyAlignment="1">
      <alignment horizontal="left" vertical="center" wrapText="1"/>
    </xf>
    <xf numFmtId="0" fontId="16" fillId="15" borderId="42" xfId="3" applyFont="1" applyFill="1" applyBorder="1" applyAlignment="1">
      <alignment horizontal="left" vertical="center"/>
    </xf>
    <xf numFmtId="0" fontId="16"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6" fillId="15" borderId="43" xfId="3" applyFont="1" applyFill="1" applyBorder="1" applyAlignment="1">
      <alignment horizontal="left" vertical="center"/>
    </xf>
    <xf numFmtId="0" fontId="16" fillId="15" borderId="43" xfId="3" applyFont="1" applyFill="1" applyBorder="1" applyAlignment="1">
      <alignment horizontal="left" vertical="center" wrapText="1"/>
    </xf>
    <xf numFmtId="0" fontId="58"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4"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4" fillId="0" borderId="41" xfId="23" applyFont="1" applyBorder="1" applyAlignment="1">
      <alignment horizontal="center" vertical="center"/>
    </xf>
    <xf numFmtId="0" fontId="44"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5"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38" fillId="0" borderId="65" xfId="23" applyFont="1" applyBorder="1" applyAlignment="1">
      <alignment horizontal="center"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112" xfId="23" applyFont="1" applyBorder="1" applyAlignment="1">
      <alignment horizontal="center" vertical="center" wrapText="1"/>
    </xf>
    <xf numFmtId="0" fontId="38"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14" xfId="23" applyFont="1" applyBorder="1" applyAlignment="1">
      <alignment horizontal="center" vertical="center" wrapText="1"/>
    </xf>
    <xf numFmtId="0" fontId="38"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7" xfId="23" applyFont="1" applyBorder="1" applyAlignment="1">
      <alignment horizontal="center" vertical="center" wrapText="1"/>
    </xf>
    <xf numFmtId="0" fontId="38" fillId="0" borderId="75" xfId="23" applyFont="1" applyBorder="1" applyAlignment="1">
      <alignment horizontal="center" vertical="center" wrapText="1"/>
    </xf>
    <xf numFmtId="0" fontId="23" fillId="0" borderId="27" xfId="23" applyFont="1" applyBorder="1" applyAlignment="1">
      <alignment vertical="center"/>
    </xf>
    <xf numFmtId="0" fontId="23" fillId="0" borderId="29" xfId="23" applyFont="1" applyBorder="1" applyAlignment="1">
      <alignment vertical="center"/>
    </xf>
    <xf numFmtId="0" fontId="23" fillId="20" borderId="27" xfId="23" applyFont="1" applyFill="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40" fillId="0" borderId="119"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1" fillId="0" borderId="40" xfId="19" applyFont="1" applyBorder="1" applyAlignment="1">
      <alignment vertical="center" wrapText="1"/>
    </xf>
    <xf numFmtId="0" fontId="53" fillId="0" borderId="34" xfId="3" applyFont="1" applyBorder="1" applyAlignment="1">
      <alignment horizontal="center" vertical="center" wrapText="1"/>
    </xf>
    <xf numFmtId="0" fontId="1" fillId="0" borderId="37" xfId="19" applyFont="1" applyBorder="1" applyAlignment="1">
      <alignment vertical="center" wrapText="1"/>
    </xf>
    <xf numFmtId="0" fontId="1" fillId="0" borderId="0" xfId="0" applyFont="1"/>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3"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6" fillId="0" borderId="37" xfId="0" applyNumberFormat="1" applyFont="1" applyBorder="1" applyAlignment="1">
      <alignment horizontal="center" vertical="center"/>
    </xf>
    <xf numFmtId="9" fontId="16"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3" fillId="0" borderId="41" xfId="3" applyFont="1" applyBorder="1" applyAlignment="1">
      <alignment horizontal="center" vertical="center" wrapText="1"/>
    </xf>
    <xf numFmtId="0" fontId="53"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43" fontId="22" fillId="15" borderId="37" xfId="18" applyFont="1" applyFill="1" applyBorder="1" applyAlignment="1">
      <alignment horizontal="center"/>
    </xf>
    <xf numFmtId="9" fontId="16" fillId="0" borderId="37" xfId="0" applyNumberFormat="1" applyFont="1" applyBorder="1" applyAlignment="1">
      <alignment horizontal="center"/>
    </xf>
    <xf numFmtId="9" fontId="16" fillId="14" borderId="37" xfId="0" applyNumberFormat="1" applyFont="1" applyFill="1" applyBorder="1" applyAlignment="1">
      <alignment horizontal="center"/>
    </xf>
    <xf numFmtId="2" fontId="23" fillId="0" borderId="41" xfId="3" applyNumberFormat="1" applyFont="1" applyBorder="1" applyAlignment="1">
      <alignment horizontal="center" vertical="center"/>
    </xf>
    <xf numFmtId="0" fontId="23" fillId="0" borderId="41" xfId="21" applyFont="1" applyBorder="1" applyAlignment="1">
      <alignment horizontal="center" vertical="center" wrapText="1"/>
    </xf>
    <xf numFmtId="0" fontId="23" fillId="0" borderId="34" xfId="21" applyFont="1" applyBorder="1" applyAlignment="1">
      <alignment horizontal="center" vertical="center" wrapText="1"/>
    </xf>
    <xf numFmtId="0" fontId="23" fillId="0" borderId="100" xfId="3" applyFont="1" applyBorder="1" applyAlignment="1">
      <alignment horizontal="center" vertical="center"/>
    </xf>
    <xf numFmtId="0" fontId="22" fillId="15" borderId="97" xfId="3" applyFont="1" applyFill="1" applyBorder="1" applyAlignment="1">
      <alignment horizontal="center" vertical="center" wrapText="1"/>
    </xf>
    <xf numFmtId="0" fontId="23" fillId="0" borderId="97" xfId="3" applyFont="1" applyBorder="1" applyAlignment="1">
      <alignment horizontal="center" vertical="center"/>
    </xf>
    <xf numFmtId="10" fontId="22" fillId="15" borderId="61" xfId="3" applyNumberFormat="1" applyFont="1" applyFill="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3" fillId="0" borderId="99" xfId="3" applyFont="1" applyBorder="1" applyAlignment="1">
      <alignment horizontal="center" vertical="center"/>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9" fontId="22" fillId="15" borderId="1" xfId="3" applyNumberFormat="1" applyFont="1" applyFill="1" applyBorder="1" applyAlignment="1">
      <alignment horizontal="center" vertical="center"/>
    </xf>
    <xf numFmtId="10" fontId="22" fillId="15" borderId="1" xfId="0"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9" borderId="1" xfId="0" applyNumberFormat="1" applyFont="1" applyFill="1" applyBorder="1" applyAlignment="1">
      <alignment horizontal="center" vertical="center"/>
    </xf>
    <xf numFmtId="9" fontId="22" fillId="14" borderId="9" xfId="0" applyNumberFormat="1" applyFont="1" applyFill="1" applyBorder="1" applyAlignment="1">
      <alignment horizontal="center" vertical="center"/>
    </xf>
    <xf numFmtId="9" fontId="22" fillId="15" borderId="1" xfId="0" applyNumberFormat="1" applyFont="1" applyFill="1" applyBorder="1" applyAlignment="1">
      <alignment horizontal="center"/>
    </xf>
    <xf numFmtId="10" fontId="22" fillId="15" borderId="1" xfId="18" applyNumberFormat="1" applyFont="1" applyFill="1" applyBorder="1" applyAlignment="1">
      <alignment horizontal="center"/>
    </xf>
    <xf numFmtId="43" fontId="22" fillId="15" borderId="1" xfId="18" applyFont="1" applyFill="1" applyBorder="1" applyAlignment="1">
      <alignment horizontal="center"/>
    </xf>
    <xf numFmtId="43" fontId="22" fillId="19" borderId="1" xfId="18" applyFont="1" applyFill="1" applyBorder="1" applyAlignment="1">
      <alignment horizontal="center" vertic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6" fillId="0" borderId="1" xfId="0" applyNumberFormat="1" applyFont="1" applyBorder="1" applyAlignment="1">
      <alignment horizontal="center"/>
    </xf>
    <xf numFmtId="9" fontId="16" fillId="14" borderId="1" xfId="0" applyNumberFormat="1" applyFont="1" applyFill="1" applyBorder="1" applyAlignment="1">
      <alignment horizontal="center"/>
    </xf>
    <xf numFmtId="9" fontId="16"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22" xfId="3" applyFont="1" applyBorder="1" applyAlignment="1">
      <alignment horizontal="center" vertical="center" wrapText="1"/>
    </xf>
    <xf numFmtId="0" fontId="5" fillId="0" borderId="37" xfId="19" applyBorder="1" applyAlignment="1">
      <alignment vertical="center" wrapText="1"/>
    </xf>
    <xf numFmtId="0" fontId="66" fillId="24" borderId="0" xfId="0" applyFont="1" applyFill="1" applyAlignment="1">
      <alignment wrapText="1"/>
    </xf>
    <xf numFmtId="170"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70"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12" fillId="0" borderId="0" xfId="0" applyFont="1" applyAlignment="1">
      <alignment horizontal="center" vertical="center" textRotation="90" wrapText="1"/>
    </xf>
    <xf numFmtId="0" fontId="0" fillId="0" borderId="0" xfId="0"/>
    <xf numFmtId="0" fontId="12" fillId="4" borderId="2" xfId="0" applyFont="1" applyFill="1" applyBorder="1" applyAlignment="1">
      <alignment horizontal="center" vertical="center" wrapText="1"/>
    </xf>
    <xf numFmtId="0" fontId="11" fillId="0" borderId="3" xfId="0" applyFont="1" applyBorder="1"/>
    <xf numFmtId="0" fontId="11" fillId="0" borderId="4" xfId="0" applyFont="1" applyBorder="1"/>
    <xf numFmtId="0" fontId="10" fillId="0" borderId="9" xfId="0" applyFont="1" applyBorder="1" applyAlignment="1">
      <alignment horizontal="left" vertical="top"/>
    </xf>
    <xf numFmtId="0" fontId="12"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0" fillId="0" borderId="0" xfId="0" applyFont="1" applyAlignment="1">
      <alignment horizontal="left"/>
    </xf>
    <xf numFmtId="0" fontId="12" fillId="3"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1" fillId="12" borderId="3" xfId="0" applyFont="1" applyFill="1" applyBorder="1"/>
    <xf numFmtId="0" fontId="11" fillId="12" borderId="4" xfId="0" applyFont="1" applyFill="1" applyBorder="1"/>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right" vertical="center"/>
    </xf>
    <xf numFmtId="0" fontId="10" fillId="0" borderId="12" xfId="0" applyFont="1" applyBorder="1" applyAlignment="1">
      <alignment horizontal="center"/>
    </xf>
    <xf numFmtId="0" fontId="11" fillId="0" borderId="13" xfId="0" applyFont="1" applyBorder="1"/>
    <xf numFmtId="167" fontId="12" fillId="0" borderId="12" xfId="0" applyNumberFormat="1" applyFont="1" applyBorder="1" applyAlignment="1">
      <alignment vertical="center"/>
    </xf>
    <xf numFmtId="0" fontId="10" fillId="0" borderId="0" xfId="0" applyFont="1" applyAlignment="1">
      <alignment horizontal="left" vertical="top"/>
    </xf>
    <xf numFmtId="0" fontId="12" fillId="0" borderId="11" xfId="0" applyFont="1" applyBorder="1" applyAlignment="1">
      <alignment horizontal="center" vertical="center" textRotation="90"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6" fillId="15" borderId="38" xfId="22" applyFont="1" applyFill="1" applyBorder="1" applyAlignment="1">
      <alignment horizontal="center" vertical="center" wrapText="1"/>
    </xf>
    <xf numFmtId="0" fontId="16"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6" fillId="0" borderId="109" xfId="22" applyFont="1" applyBorder="1" applyAlignment="1">
      <alignment horizontal="center" vertical="center"/>
    </xf>
    <xf numFmtId="0" fontId="16"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23" fillId="0" borderId="37" xfId="0" applyFont="1" applyBorder="1" applyAlignment="1">
      <alignment horizontal="center" vertical="center"/>
    </xf>
    <xf numFmtId="0" fontId="23" fillId="0" borderId="38" xfId="3" applyFont="1" applyBorder="1" applyAlignment="1">
      <alignment horizontal="center" vertical="center"/>
    </xf>
    <xf numFmtId="0" fontId="23" fillId="0" borderId="40" xfId="3" applyFont="1" applyBorder="1" applyAlignment="1">
      <alignment horizontal="center" vertical="center"/>
    </xf>
    <xf numFmtId="43" fontId="23" fillId="0" borderId="37" xfId="18" applyFont="1" applyBorder="1" applyAlignment="1">
      <alignment horizontal="center" vertical="center"/>
    </xf>
    <xf numFmtId="0" fontId="23" fillId="0" borderId="38" xfId="0" applyFont="1" applyBorder="1" applyAlignment="1">
      <alignment horizontal="center" vertical="center"/>
    </xf>
    <xf numFmtId="0" fontId="23" fillId="0" borderId="40" xfId="0" applyFont="1" applyBorder="1" applyAlignment="1">
      <alignment horizontal="center" vertical="center"/>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4" fillId="0" borderId="38" xfId="3" applyFont="1" applyBorder="1" applyAlignment="1">
      <alignment horizontal="left" vertical="center" wrapText="1"/>
    </xf>
    <xf numFmtId="0" fontId="61" fillId="0" borderId="40"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38" xfId="3" applyFont="1" applyBorder="1" applyAlignment="1">
      <alignment vertical="center" wrapText="1"/>
    </xf>
    <xf numFmtId="0" fontId="53" fillId="0" borderId="40" xfId="3" applyFont="1" applyBorder="1" applyAlignment="1">
      <alignment vertical="center" wrapText="1"/>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center" vertical="center"/>
    </xf>
    <xf numFmtId="0" fontId="23" fillId="0" borderId="21" xfId="3" applyFont="1" applyBorder="1" applyAlignment="1">
      <alignment horizontal="center" vertical="center"/>
    </xf>
    <xf numFmtId="0" fontId="23" fillId="0" borderId="22" xfId="3" applyFont="1" applyBorder="1" applyAlignment="1">
      <alignment horizontal="center"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60" fillId="0" borderId="40" xfId="3" applyFont="1" applyBorder="1" applyAlignment="1">
      <alignment horizontal="left" vertical="center" wrapText="1"/>
    </xf>
    <xf numFmtId="172" fontId="22" fillId="15" borderId="38" xfId="3" applyNumberFormat="1" applyFont="1" applyFill="1" applyBorder="1" applyAlignment="1">
      <alignment horizontal="center" vertical="center" wrapText="1"/>
    </xf>
    <xf numFmtId="172" fontId="22" fillId="15" borderId="40" xfId="3" applyNumberFormat="1" applyFont="1" applyFill="1" applyBorder="1" applyAlignment="1">
      <alignment horizontal="center" vertical="center"/>
    </xf>
    <xf numFmtId="0" fontId="23" fillId="0" borderId="37" xfId="3" applyFont="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53" fillId="0" borderId="20" xfId="3" applyFont="1" applyBorder="1" applyAlignment="1">
      <alignment horizontal="left" vertical="center" wrapText="1"/>
    </xf>
    <xf numFmtId="0" fontId="48" fillId="0" borderId="22" xfId="3" applyFont="1" applyBorder="1" applyAlignment="1">
      <alignment horizontal="left" vertical="center" wrapText="1"/>
    </xf>
    <xf numFmtId="0" fontId="53" fillId="0" borderId="22" xfId="3" applyFont="1" applyBorder="1" applyAlignment="1">
      <alignment horizontal="left" vertical="center" wrapText="1"/>
    </xf>
    <xf numFmtId="0" fontId="16" fillId="15" borderId="20" xfId="3" applyFont="1" applyFill="1" applyBorder="1" applyAlignment="1">
      <alignment horizontal="center" vertical="center"/>
    </xf>
    <xf numFmtId="0" fontId="16" fillId="15" borderId="21" xfId="3" applyFont="1" applyFill="1" applyBorder="1" applyAlignment="1">
      <alignment horizontal="center" vertical="center"/>
    </xf>
    <xf numFmtId="0" fontId="16" fillId="15" borderId="22" xfId="3" applyFont="1" applyFill="1" applyBorder="1" applyAlignment="1">
      <alignment horizontal="center" vertical="center"/>
    </xf>
    <xf numFmtId="0" fontId="16" fillId="0" borderId="20" xfId="3" applyFont="1" applyBorder="1" applyAlignment="1">
      <alignment horizontal="center" vertical="center" wrapText="1"/>
    </xf>
    <xf numFmtId="0" fontId="16" fillId="0" borderId="21" xfId="3" applyFont="1" applyBorder="1" applyAlignment="1">
      <alignment horizontal="center" vertical="center" wrapText="1"/>
    </xf>
    <xf numFmtId="0" fontId="16" fillId="0" borderId="22" xfId="3" applyFont="1" applyBorder="1" applyAlignment="1">
      <alignment horizontal="center" vertical="center" wrapText="1"/>
    </xf>
    <xf numFmtId="9" fontId="16" fillId="0" borderId="26" xfId="3" applyNumberFormat="1" applyFont="1" applyBorder="1" applyAlignment="1">
      <alignment horizontal="center" vertical="center"/>
    </xf>
    <xf numFmtId="9" fontId="16" fillId="0" borderId="34" xfId="3" applyNumberFormat="1" applyFont="1" applyBorder="1" applyAlignment="1">
      <alignment horizontal="center"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16" fillId="0" borderId="41" xfId="3" applyFont="1" applyBorder="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5" fillId="0" borderId="20" xfId="21" applyNumberFormat="1" applyFont="1" applyBorder="1" applyAlignment="1">
      <alignment horizontal="center" vertical="center"/>
    </xf>
    <xf numFmtId="1" fontId="15" fillId="0" borderId="21" xfId="21" applyNumberFormat="1" applyFont="1" applyBorder="1" applyAlignment="1">
      <alignment horizontal="center" vertical="center"/>
    </xf>
    <xf numFmtId="1" fontId="15" fillId="0" borderId="22" xfId="21" applyNumberFormat="1" applyFont="1" applyBorder="1" applyAlignment="1">
      <alignment horizontal="center" vertical="center"/>
    </xf>
    <xf numFmtId="0" fontId="23" fillId="0" borderId="40" xfId="3" applyFont="1" applyBorder="1" applyAlignment="1">
      <alignment horizontal="left"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37" xfId="2" applyFont="1" applyFill="1" applyBorder="1" applyAlignment="1">
      <alignment horizontal="center" vertical="center" wrapText="1"/>
    </xf>
    <xf numFmtId="172" fontId="22" fillId="15" borderId="38" xfId="3" applyNumberFormat="1" applyFont="1" applyFill="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7" fillId="0" borderId="38" xfId="16" applyBorder="1" applyAlignment="1">
      <alignment horizontal="center" vertical="center"/>
    </xf>
    <xf numFmtId="0" fontId="27" fillId="0" borderId="40" xfId="16" applyBorder="1" applyAlignment="1">
      <alignment horizontal="center" vertical="center"/>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14" fontId="23" fillId="0" borderId="37" xfId="3" applyNumberFormat="1" applyFont="1" applyBorder="1" applyAlignment="1">
      <alignment horizontal="left" vertical="center" wrapText="1"/>
    </xf>
    <xf numFmtId="0" fontId="23" fillId="0" borderId="37" xfId="3" applyFont="1" applyBorder="1" applyAlignment="1">
      <alignment horizontal="left" vertical="center"/>
    </xf>
    <xf numFmtId="0" fontId="23" fillId="0" borderId="38" xfId="3" applyFont="1" applyBorder="1" applyAlignment="1">
      <alignment horizontal="center" vertical="center" wrapText="1"/>
    </xf>
    <xf numFmtId="0" fontId="52" fillId="0" borderId="40" xfId="3" applyFont="1" applyBorder="1" applyAlignment="1">
      <alignment horizontal="left" vertical="center" wrapText="1"/>
    </xf>
    <xf numFmtId="0" fontId="53" fillId="0" borderId="38" xfId="0" applyFont="1" applyBorder="1" applyAlignment="1">
      <alignment horizontal="left" vertical="center" wrapText="1"/>
    </xf>
    <xf numFmtId="0" fontId="53" fillId="0" borderId="106" xfId="0" applyFont="1" applyBorder="1" applyAlignment="1">
      <alignment horizontal="left" vertical="center" wrapText="1"/>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0" fontId="62" fillId="0" borderId="38" xfId="3" applyFont="1" applyBorder="1" applyAlignment="1">
      <alignment horizontal="left" vertical="center" wrapText="1"/>
    </xf>
    <xf numFmtId="0" fontId="63" fillId="0" borderId="40" xfId="3" applyFont="1" applyBorder="1" applyAlignment="1">
      <alignment horizontal="left" vertical="center" wrapText="1"/>
    </xf>
    <xf numFmtId="172" fontId="22" fillId="15" borderId="40" xfId="3" applyNumberFormat="1" applyFont="1" applyFill="1" applyBorder="1" applyAlignment="1">
      <alignment horizontal="center" vertical="center" wrapText="1"/>
    </xf>
    <xf numFmtId="0" fontId="23" fillId="0" borderId="21" xfId="3" applyFont="1" applyBorder="1" applyAlignment="1">
      <alignment horizontal="left" vertical="center"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43" fontId="23" fillId="0" borderId="37" xfId="18" applyFont="1" applyBorder="1" applyAlignment="1">
      <alignment horizontal="center"/>
    </xf>
    <xf numFmtId="0" fontId="23" fillId="0" borderId="37" xfId="0" applyFont="1" applyBorder="1" applyAlignment="1">
      <alignment horizontal="center"/>
    </xf>
    <xf numFmtId="0" fontId="23" fillId="0" borderId="37" xfId="3" applyFont="1" applyBorder="1" applyAlignment="1">
      <alignment horizontal="center" vertical="center" wrapText="1"/>
    </xf>
    <xf numFmtId="0" fontId="23" fillId="0" borderId="1" xfId="3" applyFont="1" applyBorder="1" applyAlignment="1">
      <alignment horizontal="center" vertical="center" wrapText="1"/>
    </xf>
    <xf numFmtId="0" fontId="23" fillId="7" borderId="38" xfId="0" applyFont="1" applyFill="1" applyBorder="1" applyAlignment="1">
      <alignment horizontal="left" vertical="top" wrapText="1"/>
    </xf>
    <xf numFmtId="0" fontId="23" fillId="7" borderId="40" xfId="0" applyFont="1" applyFill="1" applyBorder="1" applyAlignment="1">
      <alignment horizontal="left" vertical="top" wrapText="1"/>
    </xf>
    <xf numFmtId="0" fontId="53" fillId="0" borderId="1" xfId="0" applyFont="1" applyBorder="1" applyAlignment="1">
      <alignment horizontal="center" vertical="center" wrapText="1"/>
    </xf>
    <xf numFmtId="0" fontId="23" fillId="0" borderId="22" xfId="3" applyFont="1" applyBorder="1" applyAlignment="1">
      <alignment horizontal="center" vertical="center" wrapText="1"/>
    </xf>
    <xf numFmtId="0" fontId="53"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0" fontId="27" fillId="0" borderId="38" xfId="16" applyBorder="1" applyAlignment="1">
      <alignment horizontal="left" vertical="center" wrapText="1"/>
    </xf>
    <xf numFmtId="0" fontId="27" fillId="0" borderId="40" xfId="16" applyBorder="1" applyAlignment="1">
      <alignment horizontal="left" vertical="center" wrapText="1"/>
    </xf>
    <xf numFmtId="0" fontId="53" fillId="0" borderId="57" xfId="0" applyFont="1" applyBorder="1" applyAlignment="1">
      <alignment horizontal="left" vertical="center" wrapText="1"/>
    </xf>
    <xf numFmtId="0" fontId="53" fillId="0" borderId="57" xfId="3" applyFont="1" applyBorder="1" applyAlignment="1">
      <alignment horizontal="left" vertical="center" wrapText="1"/>
    </xf>
    <xf numFmtId="0" fontId="53" fillId="0" borderId="40" xfId="0" applyFont="1" applyBorder="1" applyAlignment="1">
      <alignment horizontal="left"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22" fillId="15" borderId="17" xfId="3" applyFont="1" applyFill="1" applyBorder="1" applyAlignment="1">
      <alignment horizontal="center" vertical="center" wrapText="1"/>
    </xf>
    <xf numFmtId="0" fontId="22" fillId="15" borderId="26" xfId="3" applyFont="1" applyFill="1" applyBorder="1" applyAlignment="1">
      <alignment horizontal="center" vertical="center" wrapText="1"/>
    </xf>
    <xf numFmtId="0" fontId="23" fillId="0" borderId="22" xfId="3" applyFont="1" applyBorder="1" applyAlignment="1">
      <alignment horizontal="left" vertical="center"/>
    </xf>
    <xf numFmtId="0" fontId="53" fillId="0" borderId="20" xfId="3" applyFont="1" applyBorder="1" applyAlignment="1">
      <alignment horizontal="center" vertical="center" wrapText="1"/>
    </xf>
    <xf numFmtId="0" fontId="53" fillId="0" borderId="22" xfId="3"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23" fillId="0" borderId="1" xfId="3" applyFont="1" applyBorder="1" applyAlignment="1">
      <alignment horizontal="center" vertical="center"/>
    </xf>
    <xf numFmtId="0" fontId="22" fillId="11" borderId="1" xfId="2" applyFont="1" applyFill="1" applyBorder="1" applyAlignment="1">
      <alignment horizontal="center" vertical="center" wrapText="1"/>
    </xf>
    <xf numFmtId="0" fontId="23" fillId="0" borderId="1" xfId="0" applyFont="1" applyBorder="1" applyAlignment="1">
      <alignment horizontal="center"/>
    </xf>
    <xf numFmtId="43" fontId="23" fillId="0" borderId="1" xfId="18" applyFont="1" applyBorder="1" applyAlignment="1">
      <alignment horizontal="center"/>
    </xf>
    <xf numFmtId="0" fontId="23" fillId="0" borderId="1" xfId="3" applyFont="1" applyBorder="1" applyAlignment="1">
      <alignment horizontal="left" vertical="center" wrapText="1"/>
    </xf>
    <xf numFmtId="0" fontId="27" fillId="0" borderId="1" xfId="16" applyBorder="1" applyAlignment="1">
      <alignment horizontal="center" vertical="center"/>
    </xf>
    <xf numFmtId="0" fontId="27" fillId="0" borderId="1" xfId="16" applyBorder="1" applyAlignment="1">
      <alignment horizontal="center" vertical="center" wrapText="1"/>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 xfId="3" applyFont="1" applyBorder="1" applyAlignment="1">
      <alignment horizontal="center" vertical="center" wrapText="1"/>
    </xf>
    <xf numFmtId="0" fontId="59" fillId="0" borderId="1" xfId="3" applyFont="1" applyBorder="1" applyAlignment="1">
      <alignment horizontal="center" vertical="center" wrapText="1"/>
    </xf>
    <xf numFmtId="0" fontId="53" fillId="0" borderId="1" xfId="3" applyFont="1" applyBorder="1" applyAlignment="1">
      <alignment horizontal="left" vertical="center" wrapText="1"/>
    </xf>
    <xf numFmtId="0" fontId="59" fillId="0" borderId="1" xfId="3" applyFont="1" applyBorder="1" applyAlignment="1">
      <alignment horizontal="left" vertical="center" wrapText="1"/>
    </xf>
    <xf numFmtId="0" fontId="53"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172" fontId="22" fillId="15" borderId="1"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9" fillId="14" borderId="9" xfId="3" applyFont="1" applyFill="1" applyAlignment="1">
      <alignment horizontal="center" vertical="center" wrapText="1"/>
    </xf>
    <xf numFmtId="0" fontId="23" fillId="14" borderId="9" xfId="0" applyFont="1" applyFill="1" applyBorder="1" applyAlignment="1">
      <alignment horizontal="center"/>
    </xf>
    <xf numFmtId="172"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66" fillId="24" borderId="1" xfId="0" applyFont="1" applyFill="1" applyBorder="1" applyAlignment="1">
      <alignment horizontal="left" vertical="center" wrapText="1"/>
    </xf>
    <xf numFmtId="0" fontId="16" fillId="15" borderId="41" xfId="3" applyFont="1" applyFill="1" applyBorder="1" applyAlignment="1">
      <alignment horizontal="center" vertical="center"/>
    </xf>
    <xf numFmtId="0" fontId="16" fillId="15" borderId="20" xfId="3" applyFont="1" applyFill="1" applyBorder="1" applyAlignment="1">
      <alignment horizontal="center" vertical="center" wrapText="1"/>
    </xf>
    <xf numFmtId="0" fontId="16" fillId="15" borderId="41"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20" xfId="3" applyFont="1" applyBorder="1" applyAlignment="1">
      <alignment horizontal="center" vertical="center"/>
    </xf>
    <xf numFmtId="0" fontId="62" fillId="0" borderId="20" xfId="3" applyFont="1" applyBorder="1" applyAlignment="1">
      <alignment horizontal="left" vertical="center" wrapText="1"/>
    </xf>
    <xf numFmtId="0" fontId="23" fillId="0" borderId="17" xfId="3" applyFont="1" applyBorder="1" applyAlignment="1">
      <alignment horizontal="left"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53" fillId="14" borderId="102" xfId="0" applyFont="1" applyFill="1" applyBorder="1" applyAlignment="1">
      <alignment horizontal="left" vertical="center" wrapText="1"/>
    </xf>
    <xf numFmtId="0" fontId="53" fillId="14" borderId="103" xfId="0" applyFont="1" applyFill="1" applyBorder="1" applyAlignment="1">
      <alignment horizontal="left" vertical="center" wrapText="1"/>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107" xfId="3" applyFont="1" applyFill="1" applyBorder="1" applyAlignment="1">
      <alignment horizontal="center" vertical="center" wrapText="1"/>
    </xf>
    <xf numFmtId="0" fontId="22" fillId="15" borderId="108" xfId="3" applyFont="1" applyFill="1" applyBorder="1" applyAlignment="1">
      <alignment horizontal="center" vertical="center" wrapText="1"/>
    </xf>
    <xf numFmtId="0" fontId="53" fillId="0" borderId="102" xfId="3" applyFont="1" applyBorder="1" applyAlignment="1">
      <alignment horizontal="left" vertical="center" wrapText="1"/>
    </xf>
    <xf numFmtId="0" fontId="53" fillId="0" borderId="103" xfId="3" applyFont="1" applyBorder="1" applyAlignment="1">
      <alignment horizontal="left" vertical="center" wrapText="1"/>
    </xf>
    <xf numFmtId="0" fontId="22" fillId="15" borderId="23" xfId="3" applyFont="1" applyFill="1" applyBorder="1" applyAlignment="1">
      <alignment horizontal="center" vertical="center" wrapText="1"/>
    </xf>
    <xf numFmtId="0" fontId="53" fillId="24" borderId="1" xfId="0" applyFont="1" applyFill="1" applyBorder="1" applyAlignment="1">
      <alignment horizontal="center"/>
    </xf>
    <xf numFmtId="0" fontId="36" fillId="0" borderId="47" xfId="3" applyFont="1" applyBorder="1" applyAlignment="1">
      <alignment horizontal="center" vertical="center"/>
    </xf>
    <xf numFmtId="0" fontId="23" fillId="0" borderId="102" xfId="3" applyFont="1" applyBorder="1" applyAlignment="1">
      <alignment horizontal="center" vertical="center"/>
    </xf>
    <xf numFmtId="0" fontId="23" fillId="0" borderId="103" xfId="3" applyFont="1" applyBorder="1" applyAlignment="1">
      <alignment horizontal="center" vertical="center"/>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170" fontId="23" fillId="0" borderId="63" xfId="5" applyNumberFormat="1" applyFont="1" applyBorder="1" applyAlignment="1">
      <alignment horizontal="center" vertical="center"/>
    </xf>
    <xf numFmtId="170" fontId="23" fillId="0" borderId="51" xfId="5" applyNumberFormat="1" applyFont="1" applyBorder="1" applyAlignment="1">
      <alignment horizontal="center" vertical="center"/>
    </xf>
    <xf numFmtId="170" fontId="23" fillId="0" borderId="87" xfId="5" applyNumberFormat="1" applyFont="1" applyBorder="1" applyAlignment="1">
      <alignment horizontal="center" vertical="center"/>
    </xf>
    <xf numFmtId="170" fontId="23" fillId="0" borderId="75" xfId="5" applyNumberFormat="1" applyFont="1" applyBorder="1" applyAlignment="1">
      <alignment horizontal="center" vertical="center"/>
    </xf>
    <xf numFmtId="170" fontId="23" fillId="0" borderId="47" xfId="5" applyNumberFormat="1" applyFont="1" applyBorder="1" applyAlignment="1">
      <alignment horizontal="center" vertical="center"/>
    </xf>
    <xf numFmtId="170" fontId="23" fillId="0" borderId="85" xfId="5" applyNumberFormat="1" applyFont="1" applyBorder="1" applyAlignment="1">
      <alignment horizontal="center" vertical="center"/>
    </xf>
    <xf numFmtId="170" fontId="23" fillId="0" borderId="61" xfId="5" applyNumberFormat="1" applyFont="1" applyBorder="1" applyAlignment="1">
      <alignment horizontal="center" vertical="center"/>
    </xf>
    <xf numFmtId="170" fontId="23" fillId="0" borderId="50" xfId="5" applyNumberFormat="1" applyFont="1" applyBorder="1" applyAlignment="1">
      <alignment horizontal="center" vertical="center"/>
    </xf>
    <xf numFmtId="170"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1" fillId="0" borderId="91" xfId="2" applyFont="1" applyBorder="1" applyAlignment="1">
      <alignment horizontal="center" vertical="center" wrapText="1"/>
    </xf>
    <xf numFmtId="170" fontId="23" fillId="0" borderId="94" xfId="5" applyNumberFormat="1" applyFont="1" applyBorder="1" applyAlignment="1">
      <alignment horizontal="center" vertical="center"/>
    </xf>
    <xf numFmtId="170" fontId="23" fillId="0" borderId="67" xfId="5" applyNumberFormat="1" applyFont="1" applyBorder="1" applyAlignment="1">
      <alignment horizontal="center" vertical="center"/>
    </xf>
    <xf numFmtId="170" fontId="23" fillId="0" borderId="48" xfId="5" applyNumberFormat="1" applyFont="1" applyBorder="1" applyAlignment="1">
      <alignment horizontal="center" vertical="center"/>
    </xf>
    <xf numFmtId="170" fontId="23" fillId="0" borderId="59" xfId="5" applyNumberFormat="1" applyFont="1" applyBorder="1" applyAlignment="1">
      <alignment horizontal="center" vertical="center"/>
    </xf>
    <xf numFmtId="170" fontId="23" fillId="0" borderId="72" xfId="5" applyNumberFormat="1" applyFont="1" applyBorder="1" applyAlignment="1">
      <alignment horizontal="center" vertical="center"/>
    </xf>
    <xf numFmtId="170" fontId="23" fillId="0" borderId="60" xfId="5" applyNumberFormat="1" applyFont="1" applyBorder="1" applyAlignment="1">
      <alignment horizontal="center" vertical="center"/>
    </xf>
    <xf numFmtId="0" fontId="53"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70" fontId="23" fillId="0" borderId="75" xfId="5" applyNumberFormat="1" applyFont="1" applyFill="1" applyBorder="1" applyAlignment="1">
      <alignment horizontal="center" vertical="center"/>
    </xf>
    <xf numFmtId="170" fontId="23" fillId="0" borderId="47" xfId="5" applyNumberFormat="1" applyFont="1" applyFill="1" applyBorder="1" applyAlignment="1">
      <alignment horizontal="center" vertical="center"/>
    </xf>
    <xf numFmtId="170" fontId="23" fillId="0" borderId="85" xfId="5" applyNumberFormat="1" applyFont="1" applyFill="1" applyBorder="1" applyAlignment="1">
      <alignment horizontal="center" vertical="center"/>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170" fontId="23" fillId="0" borderId="61" xfId="5" applyNumberFormat="1" applyFont="1" applyFill="1" applyBorder="1" applyAlignment="1">
      <alignment horizontal="center" vertical="center"/>
    </xf>
    <xf numFmtId="170" fontId="23" fillId="0" borderId="50" xfId="5" applyNumberFormat="1" applyFont="1" applyFill="1" applyBorder="1" applyAlignment="1">
      <alignment horizontal="center" vertical="center"/>
    </xf>
    <xf numFmtId="170" fontId="23" fillId="0" borderId="86" xfId="5" applyNumberFormat="1"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0" borderId="9" xfId="0" applyFont="1" applyBorder="1" applyAlignment="1">
      <alignment horizontal="center" vertical="center" wrapText="1"/>
    </xf>
    <xf numFmtId="170" fontId="23" fillId="0" borderId="94" xfId="5" applyNumberFormat="1" applyFont="1" applyFill="1" applyBorder="1" applyAlignment="1">
      <alignment horizontal="center" vertical="center"/>
    </xf>
    <xf numFmtId="170" fontId="23" fillId="0" borderId="67" xfId="5" applyNumberFormat="1" applyFont="1" applyFill="1" applyBorder="1" applyAlignment="1">
      <alignment horizontal="center" vertical="center"/>
    </xf>
    <xf numFmtId="170" fontId="23" fillId="0" borderId="48" xfId="5" applyNumberFormat="1" applyFont="1" applyFill="1" applyBorder="1" applyAlignment="1">
      <alignment horizontal="center" vertical="center"/>
    </xf>
    <xf numFmtId="170" fontId="23" fillId="0" borderId="59" xfId="5" applyNumberFormat="1" applyFont="1" applyFill="1" applyBorder="1" applyAlignment="1">
      <alignment horizontal="center" vertical="center"/>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5"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3" fillId="0" borderId="37" xfId="0" applyFont="1" applyBorder="1" applyAlignment="1">
      <alignment horizontal="left" vertical="center" wrapText="1"/>
    </xf>
    <xf numFmtId="0" fontId="23" fillId="0" borderId="39" xfId="0" applyFont="1" applyBorder="1" applyAlignment="1">
      <alignment horizontal="left" vertical="center" wrapText="1"/>
    </xf>
    <xf numFmtId="0" fontId="23" fillId="0" borderId="37" xfId="0" applyFont="1" applyBorder="1" applyAlignment="1">
      <alignment horizontal="center"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secretariadistritald.sharepoint.com/:f:/s/ContratacinSPI-2022/El-N4u5mSQlEj69q2qCOsOkBIUIUwlwl__TZKei7WZ8QMA?e=BcqRTf" TargetMode="External"/><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vmlDrawing" Target="../drawings/vmlDrawing3.vml"/><Relationship Id="rId3" Type="http://schemas.openxmlformats.org/officeDocument/2006/relationships/hyperlink" Target="https://secretariadistritald.sharepoint.com/:f:/s/ContratacinSPI-2022/ElzbE9LpkNhDs9IFAKk5CjIBlpsXV96pvauVCDhAO8MjEw?e=SF2ebc" TargetMode="Externa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drawing" Target="../drawings/drawing7.xm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printerSettings" Target="../printerSettings/printerSettings7.bin"/><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comments" Target="../comments3.xm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hyperlink" Target="https://secretariadistritald.sharepoint.com/:x:/s/ContratacinSPI-2022/EdboNbHq541HvCGFw37tIPYBRkWmCIRL1JZHiXsNVOADXw?e=6w5ucW" TargetMode="External"/><Relationship Id="rId7" Type="http://schemas.openxmlformats.org/officeDocument/2006/relationships/hyperlink" Target="https://secretariadistritald.sharepoint.com/:b:/s/ContratacinSPI-2022/EWDO1lc67J5Prv1IHy7ZJdUBSj3Ufd0sMwmyXxSqP5wfTQ?e=xp55ra" TargetMode="External"/><Relationship Id="rId2" Type="http://schemas.openxmlformats.org/officeDocument/2006/relationships/hyperlink" Target="https://secretariadistritald.sharepoint.com/:w:/s/ContratacinSPI-2022/EX-mrRLNkClNkgAesksDo1ABfJrq4-DTrJJS5XNYjWYUzQ?e=Jw4ebZ" TargetMode="Externa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comments" Target="../comments4.xml"/><Relationship Id="rId5" Type="http://schemas.openxmlformats.org/officeDocument/2006/relationships/hyperlink" Target="https://secretariadistritald.sharepoint.com/:x:/s/ContratacinSPI-2022/EUMJXFmnImVGouq45hYP934BVeuhnqrSpRlBoFyVISMSzA?e=dl0Tfc" TargetMode="External"/><Relationship Id="rId10" Type="http://schemas.openxmlformats.org/officeDocument/2006/relationships/vmlDrawing" Target="../drawings/vmlDrawing4.vm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13" Type="http://schemas.openxmlformats.org/officeDocument/2006/relationships/drawing" Target="../drawings/drawing10.xml"/><Relationship Id="rId3" Type="http://schemas.openxmlformats.org/officeDocument/2006/relationships/hyperlink" Target="https://secretariadistritald.sharepoint.com/:f:/s/ContratacinSPI-2022/En1jizlREHNFrK_Vx-3WpTcB1nY_89SAHUVBfL6PGotP1Q?e=ir59XF" TargetMode="Externa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printerSettings" Target="../printerSettings/printerSettings10.bin"/><Relationship Id="rId2" Type="http://schemas.openxmlformats.org/officeDocument/2006/relationships/hyperlink" Target="https://secretariadistritald.sharepoint.com/:f:/s/ContratacinSPI-2022/En1XjRmhpnZArqp5Z9RtUb4BwquI7by1guShYMlkofRdhg?e=fEdRzy" TargetMode="External"/><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comments" Target="../comments5.xml"/><Relationship Id="rId10" Type="http://schemas.openxmlformats.org/officeDocument/2006/relationships/hyperlink" Target="https://secretariadistritald.sharepoint.com/:f:/s/ContratacinSPI-2022/Es8OqCRjIE5EuHKYh4LK_iYBRHLg89cUHV-J87zGlAiE1w?e=VVEd3u"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vmlDrawing" Target="../drawings/vmlDrawing1.vml"/><Relationship Id="rId3" Type="http://schemas.openxmlformats.org/officeDocument/2006/relationships/hyperlink" Target="https://secretariadistritald.sharepoint.com/:x:/s/ContratacinSPI-2022/EcmcbgKYPYtJsnuQBhVih_0Bvxfwet9DDXjURUtm_F5TOg?e=JUDWKl"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w:/g/personal/jdcortes_sdmujer_gov_co/EbcNePDsDWFIt8wKqY14x_kBP7aDR2ma6pCvEnkWQt0wsQ" TargetMode="External"/><Relationship Id="rId17" Type="http://schemas.openxmlformats.org/officeDocument/2006/relationships/drawing" Target="../drawings/drawing1.xm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printerSettings" Target="../printerSettings/printerSettings1.bin"/><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comments" Target="../comments1.xm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vmlDrawing" Target="../drawings/vmlDrawing2.vml"/><Relationship Id="rId3" Type="http://schemas.openxmlformats.org/officeDocument/2006/relationships/hyperlink" Target="https://secretariadistritald.sharepoint.com/:f:/s/ContratacinSPI-2022/Eh3Xv8Ii3tVIreXYldCvkwsBvKy1ds5OxdWXGEz7dVxysA?e=gFZWor"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drawing" Target="../drawings/drawing3.xml"/><Relationship Id="rId2" Type="http://schemas.openxmlformats.org/officeDocument/2006/relationships/hyperlink" Target="https://secretariadistritald.sharepoint.com/:f:/s/ContratacinSPI-2022/EigHTtioctpDniwoBcIhUc4BuuxtY4hBF7sQGBZKzz6i0A?e=Ukr7aD" TargetMode="Externa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printerSettings" Target="../printerSettings/printerSettings3.bin"/><Relationship Id="rId5" Type="http://schemas.openxmlformats.org/officeDocument/2006/relationships/hyperlink" Target="https://secretariadistritald.sharepoint.com/:f:/s/ContratacinSPI-2022/EgknkfmUGz9BqUxpBP0xZe0BAfIgKC46yZflZdHgOvucYw?e=MwXD92" TargetMode="External"/><Relationship Id="rId10" Type="http://schemas.openxmlformats.org/officeDocument/2006/relationships/hyperlink" Target="https://secretariadistritald.sharepoint.com/:f:/s/ContratacinSPI-2022/Ekibzq0VONVMtYvkCX_ewcEBJkKsFT7iv71y3xCia5JH9Q?e=ww12Dq" TargetMode="Externa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baseColWidth="10" defaultColWidth="12" defaultRowHeight="12.75" x14ac:dyDescent="0.25"/>
  <cols>
    <col min="1" max="4" width="15.7109375" style="181" customWidth="1"/>
    <col min="5" max="5" width="34.28515625" style="176" customWidth="1"/>
    <col min="6" max="6" width="31" style="176" customWidth="1"/>
    <col min="7" max="7" width="20.140625" style="176" customWidth="1"/>
    <col min="8" max="8" width="19.140625" style="176" customWidth="1"/>
    <col min="9" max="9" width="24" style="176" customWidth="1"/>
    <col min="10" max="10" width="18.7109375" style="176" customWidth="1"/>
    <col min="11" max="11" width="21.7109375" style="176" customWidth="1"/>
    <col min="12" max="16384" width="12" style="176"/>
  </cols>
  <sheetData>
    <row r="1" spans="1:12" x14ac:dyDescent="0.25">
      <c r="A1" s="179" t="s">
        <v>0</v>
      </c>
      <c r="B1" s="179" t="s">
        <v>1</v>
      </c>
      <c r="C1" s="179" t="s">
        <v>2</v>
      </c>
      <c r="D1" s="179" t="s">
        <v>3</v>
      </c>
      <c r="E1" s="180" t="s">
        <v>4</v>
      </c>
      <c r="F1" s="180" t="s">
        <v>5</v>
      </c>
      <c r="G1" s="180" t="s">
        <v>6</v>
      </c>
      <c r="H1" s="180" t="s">
        <v>7</v>
      </c>
      <c r="I1" s="180" t="s">
        <v>8</v>
      </c>
      <c r="J1" s="180" t="s">
        <v>9</v>
      </c>
      <c r="K1" s="180" t="s">
        <v>10</v>
      </c>
      <c r="L1" s="180" t="s">
        <v>11</v>
      </c>
    </row>
    <row r="2" spans="1:12" ht="25.5" x14ac:dyDescent="0.25">
      <c r="A2" s="181" t="s">
        <v>12</v>
      </c>
      <c r="B2" s="181" t="s">
        <v>13</v>
      </c>
      <c r="C2" s="181" t="s">
        <v>14</v>
      </c>
      <c r="D2" s="181" t="s">
        <v>15</v>
      </c>
      <c r="E2" s="176" t="s">
        <v>16</v>
      </c>
      <c r="F2" s="176" t="s">
        <v>17</v>
      </c>
      <c r="G2" s="181" t="s">
        <v>18</v>
      </c>
      <c r="H2" s="176" t="s">
        <v>19</v>
      </c>
      <c r="I2" s="176" t="s">
        <v>20</v>
      </c>
      <c r="J2" s="176" t="s">
        <v>21</v>
      </c>
      <c r="K2" s="176" t="s">
        <v>22</v>
      </c>
      <c r="L2" s="176" t="s">
        <v>23</v>
      </c>
    </row>
    <row r="3" spans="1:12" ht="25.5" x14ac:dyDescent="0.25">
      <c r="A3" s="181" t="s">
        <v>24</v>
      </c>
      <c r="B3" s="181" t="s">
        <v>25</v>
      </c>
      <c r="C3" s="181" t="s">
        <v>26</v>
      </c>
      <c r="D3" s="181" t="s">
        <v>27</v>
      </c>
      <c r="E3" s="176" t="s">
        <v>28</v>
      </c>
      <c r="F3" s="176" t="s">
        <v>29</v>
      </c>
      <c r="G3" s="181" t="s">
        <v>30</v>
      </c>
      <c r="H3" s="176" t="s">
        <v>31</v>
      </c>
      <c r="I3" s="176" t="s">
        <v>32</v>
      </c>
      <c r="J3" s="176" t="s">
        <v>33</v>
      </c>
      <c r="K3" s="176" t="s">
        <v>34</v>
      </c>
      <c r="L3" s="176" t="s">
        <v>35</v>
      </c>
    </row>
    <row r="4" spans="1:12" ht="25.5" x14ac:dyDescent="0.25">
      <c r="A4" s="181" t="s">
        <v>36</v>
      </c>
      <c r="B4" s="181" t="s">
        <v>37</v>
      </c>
      <c r="D4" s="181" t="s">
        <v>38</v>
      </c>
      <c r="E4" s="176" t="s">
        <v>39</v>
      </c>
      <c r="F4" s="176" t="s">
        <v>40</v>
      </c>
      <c r="G4" s="181" t="s">
        <v>41</v>
      </c>
      <c r="I4" s="176" t="s">
        <v>42</v>
      </c>
      <c r="J4" s="176" t="s">
        <v>23</v>
      </c>
      <c r="K4" s="176" t="s">
        <v>43</v>
      </c>
      <c r="L4" s="176" t="s">
        <v>26</v>
      </c>
    </row>
    <row r="5" spans="1:12" ht="25.5" x14ac:dyDescent="0.25">
      <c r="A5" s="181" t="s">
        <v>44</v>
      </c>
      <c r="B5" s="181" t="s">
        <v>45</v>
      </c>
      <c r="D5" s="181" t="s">
        <v>46</v>
      </c>
      <c r="E5" s="176" t="s">
        <v>47</v>
      </c>
      <c r="F5" s="176" t="s">
        <v>48</v>
      </c>
      <c r="G5" s="181" t="s">
        <v>49</v>
      </c>
      <c r="I5" s="176" t="s">
        <v>50</v>
      </c>
      <c r="J5" s="176" t="s">
        <v>51</v>
      </c>
    </row>
    <row r="6" spans="1:12" ht="25.5" x14ac:dyDescent="0.25">
      <c r="B6" s="181" t="s">
        <v>52</v>
      </c>
      <c r="D6" s="181" t="s">
        <v>53</v>
      </c>
      <c r="E6" s="176" t="s">
        <v>54</v>
      </c>
      <c r="F6" s="176" t="s">
        <v>55</v>
      </c>
      <c r="G6" s="181" t="s">
        <v>56</v>
      </c>
      <c r="I6" s="176" t="s">
        <v>57</v>
      </c>
    </row>
    <row r="7" spans="1:12" ht="25.5" x14ac:dyDescent="0.25">
      <c r="D7" s="181" t="s">
        <v>58</v>
      </c>
      <c r="E7" s="176" t="s">
        <v>59</v>
      </c>
      <c r="F7" s="176" t="s">
        <v>60</v>
      </c>
      <c r="G7" s="181" t="s">
        <v>61</v>
      </c>
      <c r="I7" s="176" t="s">
        <v>62</v>
      </c>
    </row>
    <row r="8" spans="1:12" x14ac:dyDescent="0.25">
      <c r="E8" s="176" t="s">
        <v>63</v>
      </c>
      <c r="F8" s="176" t="s">
        <v>64</v>
      </c>
      <c r="G8" s="176" t="s">
        <v>65</v>
      </c>
    </row>
    <row r="9" spans="1:12" x14ac:dyDescent="0.25">
      <c r="E9" s="176" t="s">
        <v>66</v>
      </c>
      <c r="F9" s="176" t="s">
        <v>67</v>
      </c>
    </row>
    <row r="10" spans="1:12" x14ac:dyDescent="0.25">
      <c r="E10" s="176" t="s">
        <v>68</v>
      </c>
      <c r="F10" s="176" t="s">
        <v>69</v>
      </c>
    </row>
    <row r="11" spans="1:12" x14ac:dyDescent="0.25">
      <c r="E11" s="176" t="s">
        <v>70</v>
      </c>
      <c r="F11" s="176" t="s">
        <v>71</v>
      </c>
    </row>
    <row r="12" spans="1:12" x14ac:dyDescent="0.25">
      <c r="E12" s="176" t="s">
        <v>72</v>
      </c>
      <c r="F12" s="176" t="s">
        <v>73</v>
      </c>
    </row>
    <row r="13" spans="1:12" x14ac:dyDescent="0.25">
      <c r="E13" s="176" t="s">
        <v>74</v>
      </c>
      <c r="F13" s="176" t="s">
        <v>75</v>
      </c>
    </row>
    <row r="14" spans="1:12" x14ac:dyDescent="0.25">
      <c r="E14" s="176" t="s">
        <v>76</v>
      </c>
      <c r="F14" s="176" t="s">
        <v>77</v>
      </c>
    </row>
    <row r="15" spans="1:12" x14ac:dyDescent="0.25">
      <c r="E15" s="176" t="s">
        <v>78</v>
      </c>
      <c r="F15" s="176" t="s">
        <v>79</v>
      </c>
    </row>
    <row r="16" spans="1:12" x14ac:dyDescent="0.25">
      <c r="E16" s="176" t="s">
        <v>80</v>
      </c>
      <c r="F16" s="176" t="s">
        <v>81</v>
      </c>
    </row>
    <row r="17" spans="5:6" x14ac:dyDescent="0.25">
      <c r="E17" s="176" t="s">
        <v>82</v>
      </c>
      <c r="F17" s="176" t="s">
        <v>83</v>
      </c>
    </row>
    <row r="18" spans="5:6" x14ac:dyDescent="0.25">
      <c r="E18" s="176" t="s">
        <v>84</v>
      </c>
      <c r="F18" s="176" t="s">
        <v>85</v>
      </c>
    </row>
    <row r="19" spans="5:6" x14ac:dyDescent="0.25">
      <c r="E19" s="176" t="s">
        <v>86</v>
      </c>
    </row>
    <row r="20" spans="5:6" x14ac:dyDescent="0.25">
      <c r="E20" s="176" t="s">
        <v>87</v>
      </c>
    </row>
    <row r="21" spans="5:6" x14ac:dyDescent="0.25">
      <c r="E21" s="176" t="s">
        <v>88</v>
      </c>
    </row>
    <row r="22" spans="5:6" x14ac:dyDescent="0.25">
      <c r="E22" s="176" t="s">
        <v>89</v>
      </c>
    </row>
    <row r="23" spans="5:6" x14ac:dyDescent="0.25">
      <c r="E23" s="176"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A83" zoomScale="70" zoomScaleNormal="70" workbookViewId="0">
      <selection activeCell="F87" sqref="F87:G87"/>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7"/>
      <c r="B1" s="524" t="s">
        <v>279</v>
      </c>
      <c r="C1" s="525"/>
      <c r="D1" s="525"/>
      <c r="E1" s="525"/>
      <c r="F1" s="525"/>
      <c r="G1" s="525"/>
      <c r="H1" s="525"/>
      <c r="I1" s="525"/>
      <c r="J1" s="525"/>
      <c r="K1" s="525"/>
      <c r="L1" s="526"/>
      <c r="M1" s="521" t="s">
        <v>280</v>
      </c>
      <c r="N1" s="522"/>
      <c r="O1" s="523"/>
    </row>
    <row r="2" spans="1:15" s="85" customFormat="1" ht="18" customHeight="1" thickBot="1" x14ac:dyDescent="0.3">
      <c r="A2" s="548"/>
      <c r="B2" s="527" t="s">
        <v>281</v>
      </c>
      <c r="C2" s="528"/>
      <c r="D2" s="528"/>
      <c r="E2" s="528"/>
      <c r="F2" s="528"/>
      <c r="G2" s="528"/>
      <c r="H2" s="528"/>
      <c r="I2" s="528"/>
      <c r="J2" s="528"/>
      <c r="K2" s="528"/>
      <c r="L2" s="529"/>
      <c r="M2" s="521" t="s">
        <v>282</v>
      </c>
      <c r="N2" s="522"/>
      <c r="O2" s="523"/>
    </row>
    <row r="3" spans="1:15" s="85" customFormat="1" ht="19.899999999999999" customHeight="1" thickBot="1" x14ac:dyDescent="0.3">
      <c r="A3" s="548"/>
      <c r="B3" s="527" t="s">
        <v>120</v>
      </c>
      <c r="C3" s="528"/>
      <c r="D3" s="528"/>
      <c r="E3" s="528"/>
      <c r="F3" s="528"/>
      <c r="G3" s="528"/>
      <c r="H3" s="528"/>
      <c r="I3" s="528"/>
      <c r="J3" s="528"/>
      <c r="K3" s="528"/>
      <c r="L3" s="529"/>
      <c r="M3" s="521" t="s">
        <v>283</v>
      </c>
      <c r="N3" s="522"/>
      <c r="O3" s="523"/>
    </row>
    <row r="4" spans="1:15" s="85" customFormat="1" ht="21.75" customHeight="1" thickBot="1" x14ac:dyDescent="0.3">
      <c r="A4" s="549"/>
      <c r="B4" s="530" t="s">
        <v>284</v>
      </c>
      <c r="C4" s="531"/>
      <c r="D4" s="531"/>
      <c r="E4" s="531"/>
      <c r="F4" s="531"/>
      <c r="G4" s="531"/>
      <c r="H4" s="531"/>
      <c r="I4" s="531"/>
      <c r="J4" s="531"/>
      <c r="K4" s="531"/>
      <c r="L4" s="532"/>
      <c r="M4" s="521" t="s">
        <v>285</v>
      </c>
      <c r="N4" s="522"/>
      <c r="O4" s="523"/>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58" t="s">
        <v>287</v>
      </c>
      <c r="C6" s="559"/>
      <c r="D6" s="559"/>
      <c r="E6" s="559"/>
      <c r="F6" s="559"/>
      <c r="G6" s="559"/>
      <c r="H6" s="559"/>
      <c r="I6" s="559"/>
      <c r="J6" s="559"/>
      <c r="K6" s="560"/>
      <c r="L6" s="196" t="s">
        <v>288</v>
      </c>
      <c r="M6" s="561">
        <v>2024110010289</v>
      </c>
      <c r="N6" s="562"/>
      <c r="O6" s="56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1" t="s">
        <v>126</v>
      </c>
      <c r="B8" s="160" t="s">
        <v>289</v>
      </c>
      <c r="C8" s="124"/>
      <c r="D8" s="160" t="s">
        <v>290</v>
      </c>
      <c r="E8" s="124"/>
      <c r="F8" s="160" t="s">
        <v>291</v>
      </c>
      <c r="G8" s="124"/>
      <c r="H8" s="160" t="s">
        <v>292</v>
      </c>
      <c r="I8" s="127"/>
      <c r="J8" s="535" t="s">
        <v>128</v>
      </c>
      <c r="K8" s="550"/>
      <c r="L8" s="159" t="s">
        <v>293</v>
      </c>
      <c r="M8" s="567"/>
      <c r="N8" s="567"/>
      <c r="O8" s="567"/>
    </row>
    <row r="9" spans="1:15" s="85" customFormat="1" ht="21.75" customHeight="1" thickBot="1" x14ac:dyDescent="0.3">
      <c r="A9" s="551"/>
      <c r="B9" s="161" t="s">
        <v>294</v>
      </c>
      <c r="C9" s="127" t="s">
        <v>295</v>
      </c>
      <c r="D9" s="160" t="s">
        <v>296</v>
      </c>
      <c r="E9" s="128"/>
      <c r="F9" s="160" t="s">
        <v>297</v>
      </c>
      <c r="G9" s="128"/>
      <c r="H9" s="160" t="s">
        <v>298</v>
      </c>
      <c r="I9" s="126"/>
      <c r="J9" s="535"/>
      <c r="K9" s="550"/>
      <c r="L9" s="159" t="s">
        <v>299</v>
      </c>
      <c r="M9" s="567"/>
      <c r="N9" s="567"/>
      <c r="O9" s="567"/>
    </row>
    <row r="10" spans="1:15" s="85" customFormat="1" ht="21.75" customHeight="1" thickBot="1" x14ac:dyDescent="0.3">
      <c r="A10" s="551"/>
      <c r="B10" s="160" t="s">
        <v>300</v>
      </c>
      <c r="C10" s="124"/>
      <c r="D10" s="160" t="s">
        <v>301</v>
      </c>
      <c r="E10" s="128"/>
      <c r="F10" s="160" t="s">
        <v>302</v>
      </c>
      <c r="G10" s="128"/>
      <c r="H10" s="160" t="s">
        <v>303</v>
      </c>
      <c r="I10" s="126"/>
      <c r="J10" s="535"/>
      <c r="K10" s="550"/>
      <c r="L10" s="159" t="s">
        <v>304</v>
      </c>
      <c r="M10" s="567" t="s">
        <v>295</v>
      </c>
      <c r="N10" s="567"/>
      <c r="O10" s="567"/>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55" t="s">
        <v>305</v>
      </c>
      <c r="B12" s="536" t="s">
        <v>502</v>
      </c>
      <c r="C12" s="537"/>
      <c r="D12" s="537"/>
      <c r="E12" s="537"/>
      <c r="F12" s="537"/>
      <c r="G12" s="537"/>
      <c r="H12" s="537"/>
      <c r="I12" s="537"/>
      <c r="J12" s="537"/>
      <c r="K12" s="537"/>
      <c r="L12" s="537"/>
      <c r="M12" s="537"/>
      <c r="N12" s="537"/>
      <c r="O12" s="538"/>
    </row>
    <row r="13" spans="1:15" ht="15" customHeight="1" x14ac:dyDescent="0.25">
      <c r="A13" s="556"/>
      <c r="B13" s="539"/>
      <c r="C13" s="540"/>
      <c r="D13" s="540"/>
      <c r="E13" s="540"/>
      <c r="F13" s="540"/>
      <c r="G13" s="540"/>
      <c r="H13" s="540"/>
      <c r="I13" s="540"/>
      <c r="J13" s="540"/>
      <c r="K13" s="540"/>
      <c r="L13" s="540"/>
      <c r="M13" s="540"/>
      <c r="N13" s="540"/>
      <c r="O13" s="541"/>
    </row>
    <row r="14" spans="1:15" ht="15" customHeight="1" x14ac:dyDescent="0.25">
      <c r="A14" s="557"/>
      <c r="B14" s="542"/>
      <c r="C14" s="543"/>
      <c r="D14" s="543"/>
      <c r="E14" s="543"/>
      <c r="F14" s="543"/>
      <c r="G14" s="543"/>
      <c r="H14" s="543"/>
      <c r="I14" s="543"/>
      <c r="J14" s="543"/>
      <c r="K14" s="543"/>
      <c r="L14" s="543"/>
      <c r="M14" s="543"/>
      <c r="N14" s="543"/>
      <c r="O14" s="544"/>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5" t="s">
        <v>503</v>
      </c>
      <c r="C16" s="545"/>
      <c r="D16" s="545"/>
      <c r="E16" s="545"/>
      <c r="F16" s="545"/>
      <c r="G16" s="551" t="s">
        <v>135</v>
      </c>
      <c r="H16" s="551"/>
      <c r="I16" s="546" t="s">
        <v>504</v>
      </c>
      <c r="J16" s="546"/>
      <c r="K16" s="546"/>
      <c r="L16" s="546"/>
      <c r="M16" s="546"/>
      <c r="N16" s="546"/>
      <c r="O16" s="546"/>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7" t="s">
        <v>137</v>
      </c>
      <c r="B18" s="669" t="s">
        <v>309</v>
      </c>
      <c r="C18" s="670"/>
      <c r="D18" s="670"/>
      <c r="E18" s="671"/>
      <c r="F18" s="188" t="s">
        <v>139</v>
      </c>
      <c r="G18" s="552" t="s">
        <v>310</v>
      </c>
      <c r="H18" s="552"/>
      <c r="I18" s="552"/>
      <c r="J18" s="70" t="s">
        <v>141</v>
      </c>
      <c r="K18" s="545" t="s">
        <v>311</v>
      </c>
      <c r="L18" s="545"/>
      <c r="M18" s="545"/>
      <c r="N18" s="545"/>
      <c r="O18" s="545"/>
    </row>
    <row r="19" spans="1:15" ht="9" customHeight="1" x14ac:dyDescent="0.25">
      <c r="A19" s="41"/>
      <c r="B19" s="40"/>
      <c r="C19" s="554"/>
      <c r="D19" s="554"/>
      <c r="E19" s="554"/>
      <c r="F19" s="554"/>
      <c r="G19" s="554"/>
      <c r="H19" s="554"/>
      <c r="I19" s="554"/>
      <c r="J19" s="554"/>
      <c r="K19" s="554"/>
      <c r="L19" s="554"/>
      <c r="M19" s="554"/>
      <c r="N19" s="554"/>
      <c r="O19" s="554"/>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33" t="s">
        <v>143</v>
      </c>
      <c r="B22" s="534"/>
      <c r="C22" s="534"/>
      <c r="D22" s="534"/>
      <c r="E22" s="534"/>
      <c r="F22" s="534"/>
      <c r="G22" s="534"/>
      <c r="H22" s="534"/>
      <c r="I22" s="534"/>
      <c r="J22" s="534"/>
      <c r="K22" s="534"/>
      <c r="L22" s="534"/>
      <c r="M22" s="534"/>
      <c r="N22" s="534"/>
      <c r="O22" s="535"/>
    </row>
    <row r="23" spans="1:15" ht="32.1" customHeight="1" x14ac:dyDescent="0.25">
      <c r="A23" s="533" t="s">
        <v>312</v>
      </c>
      <c r="B23" s="534"/>
      <c r="C23" s="534"/>
      <c r="D23" s="534"/>
      <c r="E23" s="534"/>
      <c r="F23" s="534"/>
      <c r="G23" s="534"/>
      <c r="H23" s="534"/>
      <c r="I23" s="534"/>
      <c r="J23" s="534"/>
      <c r="K23" s="534"/>
      <c r="L23" s="534"/>
      <c r="M23" s="534"/>
      <c r="N23" s="534"/>
      <c r="O23" s="535"/>
    </row>
    <row r="24" spans="1:15" ht="32.1" customHeight="1" thickBot="1" x14ac:dyDescent="0.3">
      <c r="A24" s="62"/>
      <c r="B24" s="52" t="s">
        <v>289</v>
      </c>
      <c r="C24" s="52" t="s">
        <v>290</v>
      </c>
      <c r="D24" s="52" t="s">
        <v>291</v>
      </c>
      <c r="E24" s="52" t="s">
        <v>292</v>
      </c>
      <c r="F24" s="52" t="s">
        <v>294</v>
      </c>
      <c r="G24" s="52" t="s">
        <v>296</v>
      </c>
      <c r="H24" s="52" t="s">
        <v>297</v>
      </c>
      <c r="I24" s="52" t="s">
        <v>298</v>
      </c>
      <c r="J24" s="52" t="s">
        <v>300</v>
      </c>
      <c r="K24" s="52" t="s">
        <v>301</v>
      </c>
      <c r="L24" s="52" t="s">
        <v>302</v>
      </c>
      <c r="M24" s="52" t="s">
        <v>303</v>
      </c>
      <c r="N24" s="53" t="s">
        <v>313</v>
      </c>
      <c r="O24" s="53" t="s">
        <v>314</v>
      </c>
    </row>
    <row r="25" spans="1:15" ht="32.1" customHeight="1" x14ac:dyDescent="0.25">
      <c r="A25" s="56" t="s">
        <v>144</v>
      </c>
      <c r="B25" s="225">
        <v>126771000</v>
      </c>
      <c r="C25" s="225">
        <v>122111000</v>
      </c>
      <c r="D25" s="225">
        <v>109274000</v>
      </c>
      <c r="E25" s="225">
        <v>10800000</v>
      </c>
      <c r="F25" s="226">
        <v>0</v>
      </c>
      <c r="G25" s="225">
        <v>9900000</v>
      </c>
      <c r="H25" s="227"/>
      <c r="I25" s="54"/>
      <c r="J25" s="54"/>
      <c r="K25" s="54"/>
      <c r="L25" s="54"/>
      <c r="M25" s="54"/>
      <c r="N25" s="243">
        <f>SUM(B25:M25)</f>
        <v>378856000</v>
      </c>
      <c r="O25" s="55"/>
    </row>
    <row r="26" spans="1:15" ht="32.1" customHeight="1" x14ac:dyDescent="0.25">
      <c r="A26" s="56" t="s">
        <v>146</v>
      </c>
      <c r="B26" s="225">
        <v>126771000</v>
      </c>
      <c r="C26" s="225">
        <v>227585000</v>
      </c>
      <c r="D26" s="225">
        <v>10320000</v>
      </c>
      <c r="E26" s="225">
        <v>-11520865</v>
      </c>
      <c r="F26" s="225">
        <v>0</v>
      </c>
      <c r="G26" s="226"/>
      <c r="H26" s="226"/>
      <c r="I26" s="57"/>
      <c r="J26" s="57"/>
      <c r="K26" s="57"/>
      <c r="L26" s="57"/>
      <c r="M26" s="57"/>
      <c r="N26" s="194">
        <f t="shared" ref="N26:N30" si="0">SUM(B26:M26)</f>
        <v>353155135</v>
      </c>
      <c r="O26" s="69">
        <f>+(B26+C26+D26+E26+F26+G26+H26+I26+J26+K26+L26+M26)/N25</f>
        <v>0.93216191640095447</v>
      </c>
    </row>
    <row r="27" spans="1:15" ht="32.1" customHeight="1" x14ac:dyDescent="0.25">
      <c r="A27" s="56" t="s">
        <v>148</v>
      </c>
      <c r="B27" s="226" t="s">
        <v>315</v>
      </c>
      <c r="C27" s="225">
        <v>1974234</v>
      </c>
      <c r="D27" s="225">
        <v>18481802</v>
      </c>
      <c r="E27" s="225">
        <v>33956000</v>
      </c>
      <c r="F27" s="225">
        <v>35096000</v>
      </c>
      <c r="G27" s="226"/>
      <c r="H27" s="226"/>
      <c r="I27" s="57"/>
      <c r="J27" s="57"/>
      <c r="K27" s="57"/>
      <c r="L27" s="57"/>
      <c r="M27" s="57"/>
      <c r="N27" s="194">
        <f t="shared" si="0"/>
        <v>89508036</v>
      </c>
      <c r="O27" s="69">
        <f>+N27/N26</f>
        <v>0.25345245510871589</v>
      </c>
    </row>
    <row r="28" spans="1:15" ht="32.1" customHeight="1" x14ac:dyDescent="0.25">
      <c r="A28" s="56" t="s">
        <v>316</v>
      </c>
      <c r="B28" s="225">
        <v>37016653</v>
      </c>
      <c r="C28" s="225">
        <v>19226774</v>
      </c>
      <c r="D28" s="225">
        <v>38943204</v>
      </c>
      <c r="E28" s="226"/>
      <c r="F28" s="226"/>
      <c r="G28" s="226"/>
      <c r="H28" s="226"/>
      <c r="I28" s="57"/>
      <c r="J28" s="57"/>
      <c r="K28" s="57"/>
      <c r="L28" s="57"/>
      <c r="M28" s="57"/>
      <c r="N28" s="194">
        <f t="shared" si="0"/>
        <v>95186631</v>
      </c>
      <c r="O28" s="58"/>
    </row>
    <row r="29" spans="1:15" ht="32.1" customHeight="1" x14ac:dyDescent="0.25">
      <c r="A29" s="56" t="s">
        <v>317</v>
      </c>
      <c r="B29" s="225">
        <v>300000</v>
      </c>
      <c r="C29" s="226" t="s">
        <v>315</v>
      </c>
      <c r="D29" s="225"/>
      <c r="E29" s="226"/>
      <c r="F29" s="226"/>
      <c r="G29" s="226"/>
      <c r="H29" s="226"/>
      <c r="I29" s="57"/>
      <c r="J29" s="57"/>
      <c r="K29" s="57"/>
      <c r="L29" s="57"/>
      <c r="M29" s="57"/>
      <c r="N29" s="194">
        <f t="shared" si="0"/>
        <v>300000</v>
      </c>
      <c r="O29" s="58"/>
    </row>
    <row r="30" spans="1:15" ht="32.1" customHeight="1" thickBot="1" x14ac:dyDescent="0.3">
      <c r="A30" s="59" t="s">
        <v>154</v>
      </c>
      <c r="B30" s="228">
        <v>37016653</v>
      </c>
      <c r="C30" s="228">
        <v>11544833</v>
      </c>
      <c r="D30" s="228">
        <v>17095060</v>
      </c>
      <c r="E30" s="228">
        <v>22417421</v>
      </c>
      <c r="F30" s="228">
        <v>6812664</v>
      </c>
      <c r="G30" s="229"/>
      <c r="H30" s="229"/>
      <c r="I30" s="60"/>
      <c r="J30" s="60"/>
      <c r="K30" s="60"/>
      <c r="L30" s="60"/>
      <c r="M30" s="60"/>
      <c r="N30" s="195">
        <f t="shared" si="0"/>
        <v>94886631</v>
      </c>
      <c r="O30" s="230">
        <f>+N30/(N28-N29)</f>
        <v>1</v>
      </c>
    </row>
    <row r="31" spans="1:15" s="61" customFormat="1" ht="16.5" customHeight="1" x14ac:dyDescent="0.2"/>
    <row r="32" spans="1:15" s="61" customFormat="1" ht="17.25" customHeight="1" x14ac:dyDescent="0.2"/>
    <row r="34" spans="1:9" ht="48" customHeight="1" x14ac:dyDescent="0.25">
      <c r="A34" s="503" t="s">
        <v>318</v>
      </c>
      <c r="B34" s="504"/>
      <c r="C34" s="504"/>
      <c r="D34" s="504"/>
      <c r="E34" s="504"/>
      <c r="F34" s="504"/>
      <c r="G34" s="504"/>
      <c r="H34" s="504"/>
      <c r="I34" s="505"/>
    </row>
    <row r="35" spans="1:9" ht="50.25" customHeight="1" x14ac:dyDescent="0.25">
      <c r="A35" s="146" t="s">
        <v>319</v>
      </c>
      <c r="B35" s="506" t="str">
        <f>+B12</f>
        <v>Implementar 3 acciones de transformación cultural que promuevan la redistribución equitativa de las labores del cuidado en Bogotá</v>
      </c>
      <c r="C35" s="507"/>
      <c r="D35" s="507"/>
      <c r="E35" s="507"/>
      <c r="F35" s="507"/>
      <c r="G35" s="507"/>
      <c r="H35" s="507"/>
      <c r="I35" s="508"/>
    </row>
    <row r="36" spans="1:9" ht="18.75" customHeight="1" x14ac:dyDescent="0.25">
      <c r="A36" s="495" t="s">
        <v>159</v>
      </c>
      <c r="B36" s="350">
        <v>2024</v>
      </c>
      <c r="C36" s="350">
        <v>2025</v>
      </c>
      <c r="D36" s="350">
        <v>2026</v>
      </c>
      <c r="E36" s="350">
        <v>2027</v>
      </c>
      <c r="F36" s="350" t="s">
        <v>320</v>
      </c>
      <c r="G36" s="516" t="s">
        <v>161</v>
      </c>
      <c r="H36" s="516" t="s">
        <v>21</v>
      </c>
      <c r="I36" s="516"/>
    </row>
    <row r="37" spans="1:9" ht="50.25" customHeight="1" x14ac:dyDescent="0.25">
      <c r="A37" s="496"/>
      <c r="B37" s="251">
        <v>1</v>
      </c>
      <c r="C37" s="380">
        <f>B40+B42+B44+B46+B48+B50+B52+B54+B56+B58+B60+B62</f>
        <v>1</v>
      </c>
      <c r="D37" s="251">
        <v>1</v>
      </c>
      <c r="E37" s="251">
        <v>0</v>
      </c>
      <c r="F37" s="350">
        <f>B37+C37+D37+E37</f>
        <v>3</v>
      </c>
      <c r="G37" s="516"/>
      <c r="H37" s="516"/>
      <c r="I37" s="516"/>
    </row>
    <row r="38" spans="1:9" ht="52.5" customHeight="1" x14ac:dyDescent="0.25">
      <c r="A38" s="255" t="s">
        <v>163</v>
      </c>
      <c r="B38" s="509">
        <v>0.25</v>
      </c>
      <c r="C38" s="510"/>
      <c r="D38" s="511" t="s">
        <v>321</v>
      </c>
      <c r="E38" s="512"/>
      <c r="F38" s="512"/>
      <c r="G38" s="512"/>
      <c r="H38" s="512"/>
      <c r="I38" s="513"/>
    </row>
    <row r="39" spans="1:9" s="64" customFormat="1" ht="48" customHeight="1" x14ac:dyDescent="0.25">
      <c r="A39" s="495" t="s">
        <v>322</v>
      </c>
      <c r="B39" s="255" t="s">
        <v>323</v>
      </c>
      <c r="C39" s="146" t="s">
        <v>206</v>
      </c>
      <c r="D39" s="482" t="s">
        <v>208</v>
      </c>
      <c r="E39" s="483"/>
      <c r="F39" s="482" t="s">
        <v>210</v>
      </c>
      <c r="G39" s="483"/>
      <c r="H39" s="123" t="s">
        <v>212</v>
      </c>
      <c r="I39" s="122" t="s">
        <v>213</v>
      </c>
    </row>
    <row r="40" spans="1:9" ht="72.599999999999994" customHeight="1" x14ac:dyDescent="0.25">
      <c r="A40" s="496"/>
      <c r="B40" s="357">
        <v>0.02</v>
      </c>
      <c r="C40" s="258">
        <v>0.02</v>
      </c>
      <c r="D40" s="497" t="s">
        <v>505</v>
      </c>
      <c r="E40" s="498"/>
      <c r="F40" s="497" t="s">
        <v>506</v>
      </c>
      <c r="G40" s="498"/>
      <c r="H40" s="349" t="s">
        <v>507</v>
      </c>
      <c r="I40" s="155" t="s">
        <v>508</v>
      </c>
    </row>
    <row r="41" spans="1:9" s="64" customFormat="1" ht="54" customHeight="1" x14ac:dyDescent="0.25">
      <c r="A41" s="495" t="s">
        <v>328</v>
      </c>
      <c r="B41" s="253" t="s">
        <v>323</v>
      </c>
      <c r="C41" s="123" t="s">
        <v>206</v>
      </c>
      <c r="D41" s="482" t="s">
        <v>208</v>
      </c>
      <c r="E41" s="483"/>
      <c r="F41" s="482" t="s">
        <v>210</v>
      </c>
      <c r="G41" s="483"/>
      <c r="H41" s="123" t="s">
        <v>212</v>
      </c>
      <c r="I41" s="122" t="s">
        <v>213</v>
      </c>
    </row>
    <row r="42" spans="1:9" ht="191.1" customHeight="1" x14ac:dyDescent="0.25">
      <c r="A42" s="496"/>
      <c r="B42" s="357">
        <v>0.02</v>
      </c>
      <c r="C42" s="258">
        <v>0.02</v>
      </c>
      <c r="D42" s="667" t="s">
        <v>509</v>
      </c>
      <c r="E42" s="668"/>
      <c r="F42" s="667" t="s">
        <v>510</v>
      </c>
      <c r="G42" s="668"/>
      <c r="H42" s="381" t="s">
        <v>507</v>
      </c>
      <c r="I42" s="382" t="s">
        <v>511</v>
      </c>
    </row>
    <row r="43" spans="1:9" s="64" customFormat="1" ht="57" customHeight="1" x14ac:dyDescent="0.25">
      <c r="A43" s="495" t="s">
        <v>332</v>
      </c>
      <c r="B43" s="253" t="s">
        <v>323</v>
      </c>
      <c r="C43" s="123" t="s">
        <v>206</v>
      </c>
      <c r="D43" s="482" t="s">
        <v>208</v>
      </c>
      <c r="E43" s="483"/>
      <c r="F43" s="482" t="s">
        <v>210</v>
      </c>
      <c r="G43" s="483"/>
      <c r="H43" s="123" t="s">
        <v>212</v>
      </c>
      <c r="I43" s="122" t="s">
        <v>213</v>
      </c>
    </row>
    <row r="44" spans="1:9" ht="249.95" customHeight="1" x14ac:dyDescent="0.25">
      <c r="A44" s="496"/>
      <c r="B44" s="357">
        <v>0.1</v>
      </c>
      <c r="C44" s="357">
        <v>0.1</v>
      </c>
      <c r="D44" s="497" t="s">
        <v>512</v>
      </c>
      <c r="E44" s="498"/>
      <c r="F44" s="500" t="s">
        <v>513</v>
      </c>
      <c r="G44" s="498"/>
      <c r="H44" s="381" t="s">
        <v>507</v>
      </c>
      <c r="I44" s="155" t="s">
        <v>514</v>
      </c>
    </row>
    <row r="45" spans="1:9" s="64" customFormat="1" ht="35.1" customHeight="1" x14ac:dyDescent="0.25">
      <c r="A45" s="495" t="s">
        <v>336</v>
      </c>
      <c r="B45" s="253" t="s">
        <v>323</v>
      </c>
      <c r="C45" s="253" t="s">
        <v>206</v>
      </c>
      <c r="D45" s="482" t="s">
        <v>208</v>
      </c>
      <c r="E45" s="483"/>
      <c r="F45" s="482" t="s">
        <v>210</v>
      </c>
      <c r="G45" s="483"/>
      <c r="H45" s="123" t="s">
        <v>212</v>
      </c>
      <c r="I45" s="123" t="s">
        <v>213</v>
      </c>
    </row>
    <row r="46" spans="1:9" ht="409.5" customHeight="1" x14ac:dyDescent="0.25">
      <c r="A46" s="496"/>
      <c r="B46" s="357">
        <v>0.1</v>
      </c>
      <c r="C46" s="357">
        <v>0.1</v>
      </c>
      <c r="D46" s="497" t="s">
        <v>515</v>
      </c>
      <c r="E46" s="498"/>
      <c r="F46" s="497" t="s">
        <v>516</v>
      </c>
      <c r="G46" s="498"/>
      <c r="H46" s="381" t="s">
        <v>507</v>
      </c>
      <c r="I46" s="148" t="s">
        <v>517</v>
      </c>
    </row>
    <row r="47" spans="1:9" s="64" customFormat="1" ht="35.1" customHeight="1" x14ac:dyDescent="0.25">
      <c r="A47" s="495" t="s">
        <v>341</v>
      </c>
      <c r="B47" s="253" t="s">
        <v>323</v>
      </c>
      <c r="C47" s="123" t="s">
        <v>206</v>
      </c>
      <c r="D47" s="482" t="s">
        <v>208</v>
      </c>
      <c r="E47" s="483"/>
      <c r="F47" s="482" t="s">
        <v>210</v>
      </c>
      <c r="G47" s="483"/>
      <c r="H47" s="123" t="s">
        <v>212</v>
      </c>
      <c r="I47" s="122" t="s">
        <v>213</v>
      </c>
    </row>
    <row r="48" spans="1:9" ht="405.75" customHeight="1" x14ac:dyDescent="0.25">
      <c r="A48" s="496"/>
      <c r="B48" s="357">
        <v>0.1</v>
      </c>
      <c r="C48" s="258">
        <v>0.1</v>
      </c>
      <c r="D48" s="499" t="s">
        <v>518</v>
      </c>
      <c r="E48" s="666"/>
      <c r="F48" s="499" t="s">
        <v>519</v>
      </c>
      <c r="G48" s="486"/>
      <c r="H48" s="381" t="s">
        <v>507</v>
      </c>
      <c r="I48" s="414" t="s">
        <v>520</v>
      </c>
    </row>
    <row r="49" spans="1:9" s="64" customFormat="1" ht="35.1" customHeight="1" x14ac:dyDescent="0.25">
      <c r="A49" s="495" t="s">
        <v>345</v>
      </c>
      <c r="B49" s="253" t="s">
        <v>323</v>
      </c>
      <c r="C49" s="123" t="s">
        <v>206</v>
      </c>
      <c r="D49" s="482" t="s">
        <v>208</v>
      </c>
      <c r="E49" s="483"/>
      <c r="F49" s="482" t="s">
        <v>210</v>
      </c>
      <c r="G49" s="483"/>
      <c r="H49" s="123" t="s">
        <v>212</v>
      </c>
      <c r="I49" s="122" t="s">
        <v>213</v>
      </c>
    </row>
    <row r="50" spans="1:9" x14ac:dyDescent="0.25">
      <c r="A50" s="496"/>
      <c r="B50" s="358">
        <v>0.1</v>
      </c>
      <c r="C50" s="351"/>
      <c r="D50" s="484"/>
      <c r="E50" s="486"/>
      <c r="F50" s="484"/>
      <c r="G50" s="486"/>
      <c r="H50" s="251"/>
      <c r="I50" s="157"/>
    </row>
    <row r="51" spans="1:9" ht="35.1" customHeight="1" x14ac:dyDescent="0.25">
      <c r="A51" s="495" t="s">
        <v>346</v>
      </c>
      <c r="B51" s="255" t="s">
        <v>323</v>
      </c>
      <c r="C51" s="146" t="s">
        <v>206</v>
      </c>
      <c r="D51" s="482" t="s">
        <v>208</v>
      </c>
      <c r="E51" s="483"/>
      <c r="F51" s="482" t="s">
        <v>210</v>
      </c>
      <c r="G51" s="483"/>
      <c r="H51" s="123" t="s">
        <v>212</v>
      </c>
      <c r="I51" s="122" t="s">
        <v>213</v>
      </c>
    </row>
    <row r="52" spans="1:9" x14ac:dyDescent="0.25">
      <c r="A52" s="496"/>
      <c r="B52" s="358">
        <v>0.1</v>
      </c>
      <c r="C52" s="351"/>
      <c r="D52" s="484"/>
      <c r="E52" s="485"/>
      <c r="F52" s="484"/>
      <c r="G52" s="486"/>
      <c r="H52" s="251"/>
      <c r="I52" s="157"/>
    </row>
    <row r="53" spans="1:9" ht="35.1" customHeight="1" x14ac:dyDescent="0.25">
      <c r="A53" s="495" t="s">
        <v>347</v>
      </c>
      <c r="B53" s="255" t="s">
        <v>323</v>
      </c>
      <c r="C53" s="146" t="s">
        <v>206</v>
      </c>
      <c r="D53" s="482" t="s">
        <v>208</v>
      </c>
      <c r="E53" s="483"/>
      <c r="F53" s="482" t="s">
        <v>210</v>
      </c>
      <c r="G53" s="483"/>
      <c r="H53" s="123" t="s">
        <v>212</v>
      </c>
      <c r="I53" s="122" t="s">
        <v>213</v>
      </c>
    </row>
    <row r="54" spans="1:9" x14ac:dyDescent="0.25">
      <c r="A54" s="496"/>
      <c r="B54" s="358">
        <v>0.13</v>
      </c>
      <c r="C54" s="351"/>
      <c r="D54" s="484"/>
      <c r="E54" s="485"/>
      <c r="F54" s="484"/>
      <c r="G54" s="486"/>
      <c r="H54" s="158"/>
      <c r="I54" s="157"/>
    </row>
    <row r="55" spans="1:9" ht="35.1" customHeight="1" x14ac:dyDescent="0.25">
      <c r="A55" s="495" t="s">
        <v>348</v>
      </c>
      <c r="B55" s="255" t="s">
        <v>323</v>
      </c>
      <c r="C55" s="146" t="s">
        <v>206</v>
      </c>
      <c r="D55" s="482" t="s">
        <v>208</v>
      </c>
      <c r="E55" s="483"/>
      <c r="F55" s="482" t="s">
        <v>210</v>
      </c>
      <c r="G55" s="483"/>
      <c r="H55" s="123" t="s">
        <v>212</v>
      </c>
      <c r="I55" s="122" t="s">
        <v>213</v>
      </c>
    </row>
    <row r="56" spans="1:9" x14ac:dyDescent="0.25">
      <c r="A56" s="496"/>
      <c r="B56" s="358">
        <v>0.13</v>
      </c>
      <c r="C56" s="351"/>
      <c r="D56" s="484"/>
      <c r="E56" s="486"/>
      <c r="F56" s="484"/>
      <c r="G56" s="486"/>
      <c r="H56" s="251"/>
      <c r="I56" s="251"/>
    </row>
    <row r="57" spans="1:9" ht="35.1" customHeight="1" x14ac:dyDescent="0.25">
      <c r="A57" s="495" t="s">
        <v>349</v>
      </c>
      <c r="B57" s="255" t="s">
        <v>323</v>
      </c>
      <c r="C57" s="146" t="s">
        <v>206</v>
      </c>
      <c r="D57" s="482" t="s">
        <v>208</v>
      </c>
      <c r="E57" s="483"/>
      <c r="F57" s="482" t="s">
        <v>210</v>
      </c>
      <c r="G57" s="483"/>
      <c r="H57" s="123" t="s">
        <v>212</v>
      </c>
      <c r="I57" s="122" t="s">
        <v>213</v>
      </c>
    </row>
    <row r="58" spans="1:9" x14ac:dyDescent="0.25">
      <c r="A58" s="496"/>
      <c r="B58" s="358">
        <v>0.1</v>
      </c>
      <c r="C58" s="351"/>
      <c r="D58" s="484"/>
      <c r="E58" s="486"/>
      <c r="F58" s="484"/>
      <c r="G58" s="486"/>
      <c r="H58" s="251"/>
      <c r="I58" s="157"/>
    </row>
    <row r="59" spans="1:9" ht="35.1" customHeight="1" x14ac:dyDescent="0.25">
      <c r="A59" s="495" t="s">
        <v>350</v>
      </c>
      <c r="B59" s="255" t="s">
        <v>323</v>
      </c>
      <c r="C59" s="146" t="s">
        <v>206</v>
      </c>
      <c r="D59" s="482" t="s">
        <v>208</v>
      </c>
      <c r="E59" s="483"/>
      <c r="F59" s="482" t="s">
        <v>210</v>
      </c>
      <c r="G59" s="483"/>
      <c r="H59" s="123" t="s">
        <v>212</v>
      </c>
      <c r="I59" s="122" t="s">
        <v>213</v>
      </c>
    </row>
    <row r="60" spans="1:9" x14ac:dyDescent="0.25">
      <c r="A60" s="496"/>
      <c r="B60" s="359">
        <v>0.05</v>
      </c>
      <c r="C60" s="351"/>
      <c r="D60" s="484"/>
      <c r="E60" s="486"/>
      <c r="F60" s="485"/>
      <c r="G60" s="485"/>
      <c r="H60" s="251"/>
      <c r="I60" s="251"/>
    </row>
    <row r="61" spans="1:9" ht="35.1" customHeight="1" x14ac:dyDescent="0.25">
      <c r="A61" s="495" t="s">
        <v>351</v>
      </c>
      <c r="B61" s="255" t="s">
        <v>323</v>
      </c>
      <c r="C61" s="146" t="s">
        <v>206</v>
      </c>
      <c r="D61" s="482" t="s">
        <v>208</v>
      </c>
      <c r="E61" s="483"/>
      <c r="F61" s="482" t="s">
        <v>210</v>
      </c>
      <c r="G61" s="483"/>
      <c r="H61" s="123" t="s">
        <v>212</v>
      </c>
      <c r="I61" s="122" t="s">
        <v>213</v>
      </c>
    </row>
    <row r="62" spans="1:9" x14ac:dyDescent="0.25">
      <c r="A62" s="496"/>
      <c r="B62" s="359">
        <v>0.05</v>
      </c>
      <c r="C62" s="351"/>
      <c r="D62" s="484"/>
      <c r="E62" s="486"/>
      <c r="F62" s="484"/>
      <c r="G62" s="486"/>
      <c r="H62" s="251"/>
      <c r="I62" s="251"/>
    </row>
    <row r="65" spans="1:11" x14ac:dyDescent="0.25">
      <c r="K65" s="231">
        <f>B40+B42+B44+B46+B48+B50+B52+B54+B56+B58+B60+B62</f>
        <v>1</v>
      </c>
    </row>
    <row r="66" spans="1:11" ht="34.5" customHeight="1" x14ac:dyDescent="0.25">
      <c r="A66" s="568" t="s">
        <v>177</v>
      </c>
      <c r="B66" s="568"/>
      <c r="C66" s="568"/>
      <c r="D66" s="568"/>
      <c r="E66" s="568"/>
      <c r="F66" s="568"/>
      <c r="G66" s="568"/>
      <c r="H66" s="568"/>
      <c r="I66" s="568"/>
    </row>
    <row r="67" spans="1:11" ht="98.25" customHeight="1" x14ac:dyDescent="0.25">
      <c r="A67" s="352" t="s">
        <v>178</v>
      </c>
      <c r="B67" s="492" t="s">
        <v>521</v>
      </c>
      <c r="C67" s="493"/>
      <c r="D67" s="492" t="s">
        <v>522</v>
      </c>
      <c r="E67" s="493"/>
      <c r="F67" s="492" t="s">
        <v>523</v>
      </c>
      <c r="G67" s="493"/>
      <c r="H67" s="492" t="s">
        <v>524</v>
      </c>
      <c r="I67" s="493"/>
    </row>
    <row r="68" spans="1:11" ht="40.5" customHeight="1" x14ac:dyDescent="0.25">
      <c r="A68" s="352" t="s">
        <v>180</v>
      </c>
      <c r="B68" s="572">
        <v>7.0000000000000007E-2</v>
      </c>
      <c r="C68" s="573"/>
      <c r="D68" s="572">
        <v>0.08</v>
      </c>
      <c r="E68" s="573"/>
      <c r="F68" s="572">
        <v>0.05</v>
      </c>
      <c r="G68" s="573"/>
      <c r="H68" s="572">
        <v>0.05</v>
      </c>
      <c r="I68" s="575"/>
    </row>
    <row r="69" spans="1:11" ht="30" hidden="1" customHeight="1" x14ac:dyDescent="0.25">
      <c r="A69" s="565" t="s">
        <v>289</v>
      </c>
      <c r="B69" s="360" t="s">
        <v>99</v>
      </c>
      <c r="C69" s="360" t="s">
        <v>206</v>
      </c>
      <c r="D69" s="360" t="s">
        <v>99</v>
      </c>
      <c r="E69" s="360" t="s">
        <v>206</v>
      </c>
      <c r="F69" s="360" t="s">
        <v>99</v>
      </c>
      <c r="G69" s="360" t="s">
        <v>206</v>
      </c>
      <c r="H69" s="360" t="s">
        <v>99</v>
      </c>
      <c r="I69" s="360" t="s">
        <v>206</v>
      </c>
    </row>
    <row r="70" spans="1:11" ht="30" hidden="1" customHeight="1" x14ac:dyDescent="0.25">
      <c r="A70" s="566"/>
      <c r="B70" s="361">
        <v>0.05</v>
      </c>
      <c r="C70" s="362">
        <v>0.05</v>
      </c>
      <c r="D70" s="361">
        <v>0</v>
      </c>
      <c r="E70" s="362">
        <v>0</v>
      </c>
      <c r="F70" s="363">
        <v>0</v>
      </c>
      <c r="G70" s="362">
        <v>0</v>
      </c>
      <c r="H70" s="363">
        <v>0</v>
      </c>
      <c r="I70" s="362">
        <v>0</v>
      </c>
    </row>
    <row r="71" spans="1:11" ht="180" hidden="1" customHeight="1" x14ac:dyDescent="0.25">
      <c r="A71" s="352" t="s">
        <v>356</v>
      </c>
      <c r="B71" s="489" t="s">
        <v>525</v>
      </c>
      <c r="C71" s="490"/>
      <c r="D71" s="662" t="s">
        <v>453</v>
      </c>
      <c r="E71" s="662"/>
      <c r="F71" s="662" t="s">
        <v>453</v>
      </c>
      <c r="G71" s="662"/>
      <c r="H71" s="662" t="s">
        <v>453</v>
      </c>
      <c r="I71" s="662"/>
    </row>
    <row r="72" spans="1:11" ht="80.25" hidden="1" customHeight="1" x14ac:dyDescent="0.25">
      <c r="A72" s="352" t="s">
        <v>360</v>
      </c>
      <c r="B72" s="487" t="s">
        <v>526</v>
      </c>
      <c r="C72" s="488"/>
      <c r="D72" s="665" t="s">
        <v>414</v>
      </c>
      <c r="E72" s="665"/>
      <c r="F72" s="665" t="s">
        <v>414</v>
      </c>
      <c r="G72" s="665"/>
      <c r="H72" s="665" t="s">
        <v>414</v>
      </c>
      <c r="I72" s="665"/>
    </row>
    <row r="73" spans="1:11" ht="30.75" hidden="1" customHeight="1" x14ac:dyDescent="0.25">
      <c r="A73" s="565" t="s">
        <v>290</v>
      </c>
      <c r="B73" s="360" t="s">
        <v>99</v>
      </c>
      <c r="C73" s="360" t="s">
        <v>206</v>
      </c>
      <c r="D73" s="360" t="s">
        <v>99</v>
      </c>
      <c r="E73" s="360" t="s">
        <v>206</v>
      </c>
      <c r="F73" s="360" t="s">
        <v>99</v>
      </c>
      <c r="G73" s="360" t="s">
        <v>206</v>
      </c>
      <c r="H73" s="360" t="s">
        <v>99</v>
      </c>
      <c r="I73" s="360" t="s">
        <v>206</v>
      </c>
    </row>
    <row r="74" spans="1:11" ht="30.75" hidden="1" customHeight="1" x14ac:dyDescent="0.25">
      <c r="A74" s="566"/>
      <c r="B74" s="361">
        <v>0.05</v>
      </c>
      <c r="C74" s="362">
        <v>0.05</v>
      </c>
      <c r="D74" s="361">
        <v>0</v>
      </c>
      <c r="E74" s="362"/>
      <c r="F74" s="363">
        <v>0</v>
      </c>
      <c r="G74" s="364">
        <v>0</v>
      </c>
      <c r="H74" s="363">
        <v>0.09</v>
      </c>
      <c r="I74" s="364">
        <v>0.09</v>
      </c>
    </row>
    <row r="75" spans="1:11" ht="401.25" hidden="1" customHeight="1" x14ac:dyDescent="0.25">
      <c r="A75" s="352" t="s">
        <v>356</v>
      </c>
      <c r="B75" s="489" t="s">
        <v>527</v>
      </c>
      <c r="C75" s="490"/>
      <c r="D75" s="662" t="s">
        <v>453</v>
      </c>
      <c r="E75" s="662"/>
      <c r="F75" s="478" t="s">
        <v>528</v>
      </c>
      <c r="G75" s="479"/>
      <c r="H75" s="663" t="s">
        <v>529</v>
      </c>
      <c r="I75" s="664"/>
    </row>
    <row r="76" spans="1:11" ht="181.5" hidden="1" customHeight="1" x14ac:dyDescent="0.25">
      <c r="A76" s="352" t="s">
        <v>360</v>
      </c>
      <c r="B76" s="487" t="s">
        <v>530</v>
      </c>
      <c r="C76" s="488"/>
      <c r="D76" s="630" t="s">
        <v>414</v>
      </c>
      <c r="E76" s="518"/>
      <c r="F76" s="634" t="s">
        <v>414</v>
      </c>
      <c r="G76" s="635"/>
      <c r="H76" s="576" t="s">
        <v>531</v>
      </c>
      <c r="I76" s="577"/>
    </row>
    <row r="77" spans="1:11" ht="30.75" customHeight="1" x14ac:dyDescent="0.25">
      <c r="A77" s="565" t="s">
        <v>291</v>
      </c>
      <c r="B77" s="360" t="s">
        <v>99</v>
      </c>
      <c r="C77" s="360" t="s">
        <v>206</v>
      </c>
      <c r="D77" s="360" t="s">
        <v>99</v>
      </c>
      <c r="E77" s="360" t="s">
        <v>206</v>
      </c>
      <c r="F77" s="360" t="s">
        <v>99</v>
      </c>
      <c r="G77" s="360" t="s">
        <v>206</v>
      </c>
      <c r="H77" s="360" t="s">
        <v>99</v>
      </c>
      <c r="I77" s="360" t="s">
        <v>206</v>
      </c>
    </row>
    <row r="78" spans="1:11" ht="30.75" customHeight="1" x14ac:dyDescent="0.25">
      <c r="A78" s="566"/>
      <c r="B78" s="361">
        <v>0.1</v>
      </c>
      <c r="C78" s="362">
        <v>0.1</v>
      </c>
      <c r="D78" s="361">
        <v>0.1</v>
      </c>
      <c r="E78" s="362">
        <v>0.1</v>
      </c>
      <c r="F78" s="363">
        <v>0.09</v>
      </c>
      <c r="G78" s="364">
        <v>0.09</v>
      </c>
      <c r="H78" s="363">
        <v>0.09</v>
      </c>
      <c r="I78" s="364">
        <v>0.09</v>
      </c>
    </row>
    <row r="79" spans="1:11" ht="312.95" customHeight="1" x14ac:dyDescent="0.25">
      <c r="A79" s="352" t="s">
        <v>356</v>
      </c>
      <c r="B79" s="489" t="s">
        <v>532</v>
      </c>
      <c r="C79" s="490"/>
      <c r="D79" s="489" t="s">
        <v>533</v>
      </c>
      <c r="E79" s="490"/>
      <c r="F79" s="489" t="s">
        <v>534</v>
      </c>
      <c r="G79" s="490"/>
      <c r="H79" s="489" t="s">
        <v>535</v>
      </c>
      <c r="I79" s="490"/>
    </row>
    <row r="80" spans="1:11" ht="80.25" customHeight="1" x14ac:dyDescent="0.25">
      <c r="A80" s="352" t="s">
        <v>360</v>
      </c>
      <c r="B80" s="487" t="s">
        <v>536</v>
      </c>
      <c r="C80" s="488"/>
      <c r="D80" s="487" t="s">
        <v>537</v>
      </c>
      <c r="E80" s="488"/>
      <c r="F80" s="487" t="s">
        <v>538</v>
      </c>
      <c r="G80" s="488"/>
      <c r="H80" s="487" t="s">
        <v>539</v>
      </c>
      <c r="I80" s="488"/>
    </row>
    <row r="81" spans="1:9" ht="30.75" customHeight="1" x14ac:dyDescent="0.25">
      <c r="A81" s="565" t="s">
        <v>292</v>
      </c>
      <c r="B81" s="360" t="s">
        <v>99</v>
      </c>
      <c r="C81" s="360" t="s">
        <v>206</v>
      </c>
      <c r="D81" s="360" t="s">
        <v>99</v>
      </c>
      <c r="E81" s="360" t="s">
        <v>206</v>
      </c>
      <c r="F81" s="360" t="s">
        <v>99</v>
      </c>
      <c r="G81" s="360" t="s">
        <v>206</v>
      </c>
      <c r="H81" s="360" t="s">
        <v>99</v>
      </c>
      <c r="I81" s="360" t="s">
        <v>206</v>
      </c>
    </row>
    <row r="82" spans="1:9" ht="30.75" customHeight="1" x14ac:dyDescent="0.25">
      <c r="A82" s="566"/>
      <c r="B82" s="361">
        <v>0.1</v>
      </c>
      <c r="C82" s="362">
        <v>0.1</v>
      </c>
      <c r="D82" s="361">
        <v>0.1</v>
      </c>
      <c r="E82" s="362">
        <v>0.1</v>
      </c>
      <c r="F82" s="363">
        <v>0.09</v>
      </c>
      <c r="G82" s="364">
        <v>0.09</v>
      </c>
      <c r="H82" s="363">
        <v>0.09</v>
      </c>
      <c r="I82" s="364">
        <v>0.09</v>
      </c>
    </row>
    <row r="83" spans="1:9" ht="273" customHeight="1" x14ac:dyDescent="0.25">
      <c r="A83" s="352" t="s">
        <v>356</v>
      </c>
      <c r="B83" s="478" t="s">
        <v>540</v>
      </c>
      <c r="C83" s="479"/>
      <c r="D83" s="478" t="s">
        <v>541</v>
      </c>
      <c r="E83" s="479"/>
      <c r="F83" s="478" t="s">
        <v>542</v>
      </c>
      <c r="G83" s="479"/>
      <c r="H83" s="478" t="s">
        <v>543</v>
      </c>
      <c r="I83" s="479"/>
    </row>
    <row r="84" spans="1:9" ht="43.5" customHeight="1" x14ac:dyDescent="0.25">
      <c r="A84" s="352" t="s">
        <v>360</v>
      </c>
      <c r="B84" s="487" t="s">
        <v>544</v>
      </c>
      <c r="C84" s="488"/>
      <c r="D84" s="487" t="s">
        <v>545</v>
      </c>
      <c r="E84" s="488"/>
      <c r="F84" s="487" t="s">
        <v>546</v>
      </c>
      <c r="G84" s="488"/>
      <c r="H84" s="487" t="s">
        <v>547</v>
      </c>
      <c r="I84" s="488"/>
    </row>
    <row r="85" spans="1:9" ht="15" x14ac:dyDescent="0.25">
      <c r="A85" s="565" t="s">
        <v>294</v>
      </c>
      <c r="B85" s="360" t="s">
        <v>99</v>
      </c>
      <c r="C85" s="360" t="s">
        <v>206</v>
      </c>
      <c r="D85" s="360" t="s">
        <v>99</v>
      </c>
      <c r="E85" s="360" t="s">
        <v>206</v>
      </c>
      <c r="F85" s="360" t="s">
        <v>99</v>
      </c>
      <c r="G85" s="360" t="s">
        <v>206</v>
      </c>
      <c r="H85" s="360" t="s">
        <v>99</v>
      </c>
      <c r="I85" s="360" t="s">
        <v>206</v>
      </c>
    </row>
    <row r="86" spans="1:9" ht="15" x14ac:dyDescent="0.25">
      <c r="A86" s="566"/>
      <c r="B86" s="361">
        <v>0.15</v>
      </c>
      <c r="C86" s="362">
        <v>0.05</v>
      </c>
      <c r="D86" s="361">
        <v>0.1</v>
      </c>
      <c r="E86" s="362">
        <v>0.1</v>
      </c>
      <c r="F86" s="363">
        <v>0.1</v>
      </c>
      <c r="G86" s="364">
        <v>0.1</v>
      </c>
      <c r="H86" s="363">
        <v>0.09</v>
      </c>
      <c r="I86" s="364">
        <v>0.09</v>
      </c>
    </row>
    <row r="87" spans="1:9" ht="189" customHeight="1" x14ac:dyDescent="0.25">
      <c r="A87" s="352" t="s">
        <v>356</v>
      </c>
      <c r="B87" s="661" t="s">
        <v>548</v>
      </c>
      <c r="C87" s="661"/>
      <c r="D87" s="661" t="s">
        <v>549</v>
      </c>
      <c r="E87" s="661"/>
      <c r="F87" s="661" t="s">
        <v>550</v>
      </c>
      <c r="G87" s="661"/>
      <c r="H87" s="661" t="s">
        <v>551</v>
      </c>
      <c r="I87" s="661"/>
    </row>
    <row r="88" spans="1:9" ht="15" x14ac:dyDescent="0.25">
      <c r="A88" s="352" t="s">
        <v>360</v>
      </c>
      <c r="B88" s="576" t="s">
        <v>552</v>
      </c>
      <c r="C88" s="577"/>
      <c r="D88" s="576" t="s">
        <v>553</v>
      </c>
      <c r="E88" s="577"/>
      <c r="F88" s="576" t="s">
        <v>554</v>
      </c>
      <c r="G88" s="577"/>
      <c r="H88" s="576" t="s">
        <v>555</v>
      </c>
      <c r="I88" s="577"/>
    </row>
    <row r="89" spans="1:9" ht="15" x14ac:dyDescent="0.25">
      <c r="A89" s="565" t="s">
        <v>296</v>
      </c>
      <c r="B89" s="360" t="s">
        <v>99</v>
      </c>
      <c r="C89" s="360" t="s">
        <v>206</v>
      </c>
      <c r="D89" s="360" t="s">
        <v>99</v>
      </c>
      <c r="E89" s="360" t="s">
        <v>206</v>
      </c>
      <c r="F89" s="360" t="s">
        <v>99</v>
      </c>
      <c r="G89" s="360" t="s">
        <v>206</v>
      </c>
      <c r="H89" s="360" t="s">
        <v>99</v>
      </c>
      <c r="I89" s="360" t="s">
        <v>206</v>
      </c>
    </row>
    <row r="90" spans="1:9" ht="15" x14ac:dyDescent="0.25">
      <c r="A90" s="566"/>
      <c r="B90" s="361">
        <v>0.15</v>
      </c>
      <c r="C90" s="375"/>
      <c r="D90" s="361">
        <v>0.15</v>
      </c>
      <c r="E90" s="362"/>
      <c r="F90" s="363">
        <v>0.08</v>
      </c>
      <c r="G90" s="364"/>
      <c r="H90" s="363">
        <v>0.09</v>
      </c>
      <c r="I90" s="364">
        <v>0.09</v>
      </c>
    </row>
    <row r="91" spans="1:9" ht="30" x14ac:dyDescent="0.2">
      <c r="A91" s="352" t="s">
        <v>356</v>
      </c>
      <c r="B91" s="660"/>
      <c r="C91" s="660"/>
      <c r="D91" s="660"/>
      <c r="E91" s="660"/>
      <c r="F91" s="660"/>
      <c r="G91" s="660"/>
      <c r="H91" s="660"/>
      <c r="I91" s="660"/>
    </row>
    <row r="92" spans="1:9" ht="15" x14ac:dyDescent="0.25">
      <c r="A92" s="352" t="s">
        <v>360</v>
      </c>
      <c r="B92" s="469"/>
      <c r="C92" s="470"/>
      <c r="D92" s="469"/>
      <c r="E92" s="470"/>
      <c r="F92" s="469"/>
      <c r="G92" s="470"/>
      <c r="H92" s="469"/>
      <c r="I92" s="470"/>
    </row>
    <row r="93" spans="1:9" ht="15" x14ac:dyDescent="0.25">
      <c r="A93" s="565" t="s">
        <v>297</v>
      </c>
      <c r="B93" s="360" t="s">
        <v>99</v>
      </c>
      <c r="C93" s="360" t="s">
        <v>206</v>
      </c>
      <c r="D93" s="360" t="s">
        <v>99</v>
      </c>
      <c r="E93" s="360" t="s">
        <v>206</v>
      </c>
      <c r="F93" s="360" t="s">
        <v>99</v>
      </c>
      <c r="G93" s="360" t="s">
        <v>206</v>
      </c>
      <c r="H93" s="360" t="s">
        <v>99</v>
      </c>
      <c r="I93" s="360" t="s">
        <v>206</v>
      </c>
    </row>
    <row r="94" spans="1:9" ht="15" x14ac:dyDescent="0.25">
      <c r="A94" s="566"/>
      <c r="B94" s="361">
        <v>0.1</v>
      </c>
      <c r="C94" s="375"/>
      <c r="D94" s="361">
        <v>0.15</v>
      </c>
      <c r="E94" s="362"/>
      <c r="F94" s="363">
        <v>0.08</v>
      </c>
      <c r="G94" s="364"/>
      <c r="H94" s="363">
        <v>0.09</v>
      </c>
      <c r="I94" s="364"/>
    </row>
    <row r="95" spans="1:9" ht="30" x14ac:dyDescent="0.2">
      <c r="A95" s="352" t="s">
        <v>356</v>
      </c>
      <c r="B95" s="660"/>
      <c r="C95" s="660"/>
      <c r="D95" s="660"/>
      <c r="E95" s="660"/>
      <c r="F95" s="660"/>
      <c r="G95" s="660"/>
      <c r="H95" s="660"/>
      <c r="I95" s="660"/>
    </row>
    <row r="96" spans="1:9" ht="15" x14ac:dyDescent="0.25">
      <c r="A96" s="352" t="s">
        <v>360</v>
      </c>
      <c r="B96" s="469"/>
      <c r="C96" s="470"/>
      <c r="D96" s="469"/>
      <c r="E96" s="470"/>
      <c r="F96" s="469"/>
      <c r="G96" s="470"/>
      <c r="H96" s="469"/>
      <c r="I96" s="470"/>
    </row>
    <row r="97" spans="1:9" ht="15" x14ac:dyDescent="0.25">
      <c r="A97" s="565" t="s">
        <v>298</v>
      </c>
      <c r="B97" s="360" t="s">
        <v>99</v>
      </c>
      <c r="C97" s="360" t="s">
        <v>206</v>
      </c>
      <c r="D97" s="360" t="s">
        <v>99</v>
      </c>
      <c r="E97" s="360" t="s">
        <v>206</v>
      </c>
      <c r="F97" s="360" t="s">
        <v>99</v>
      </c>
      <c r="G97" s="360" t="s">
        <v>206</v>
      </c>
      <c r="H97" s="360" t="s">
        <v>99</v>
      </c>
      <c r="I97" s="360" t="s">
        <v>206</v>
      </c>
    </row>
    <row r="98" spans="1:9" ht="15" x14ac:dyDescent="0.25">
      <c r="A98" s="566"/>
      <c r="B98" s="361">
        <v>0.1</v>
      </c>
      <c r="C98" s="375"/>
      <c r="D98" s="361">
        <v>0.15</v>
      </c>
      <c r="E98" s="362"/>
      <c r="F98" s="363">
        <v>0.09</v>
      </c>
      <c r="G98" s="364"/>
      <c r="H98" s="363">
        <v>0.09</v>
      </c>
      <c r="I98" s="364"/>
    </row>
    <row r="99" spans="1:9" ht="30" x14ac:dyDescent="0.2">
      <c r="A99" s="352" t="s">
        <v>356</v>
      </c>
      <c r="B99" s="660"/>
      <c r="C99" s="660"/>
      <c r="D99" s="660"/>
      <c r="E99" s="660"/>
      <c r="F99" s="660"/>
      <c r="G99" s="660"/>
      <c r="H99" s="660"/>
      <c r="I99" s="660"/>
    </row>
    <row r="100" spans="1:9" ht="15" x14ac:dyDescent="0.25">
      <c r="A100" s="352" t="s">
        <v>360</v>
      </c>
      <c r="B100" s="469"/>
      <c r="C100" s="470"/>
      <c r="D100" s="469"/>
      <c r="E100" s="470"/>
      <c r="F100" s="469"/>
      <c r="G100" s="470"/>
      <c r="H100" s="469"/>
      <c r="I100" s="470"/>
    </row>
    <row r="101" spans="1:9" ht="15" x14ac:dyDescent="0.25">
      <c r="A101" s="565" t="s">
        <v>300</v>
      </c>
      <c r="B101" s="360" t="s">
        <v>99</v>
      </c>
      <c r="C101" s="360" t="s">
        <v>206</v>
      </c>
      <c r="D101" s="360" t="s">
        <v>99</v>
      </c>
      <c r="E101" s="360" t="s">
        <v>206</v>
      </c>
      <c r="F101" s="360" t="s">
        <v>99</v>
      </c>
      <c r="G101" s="360" t="s">
        <v>206</v>
      </c>
      <c r="H101" s="360" t="s">
        <v>99</v>
      </c>
      <c r="I101" s="360" t="s">
        <v>206</v>
      </c>
    </row>
    <row r="102" spans="1:9" ht="15" x14ac:dyDescent="0.25">
      <c r="A102" s="566"/>
      <c r="B102" s="361">
        <v>0.05</v>
      </c>
      <c r="C102" s="375"/>
      <c r="D102" s="361">
        <v>0.1</v>
      </c>
      <c r="E102" s="362"/>
      <c r="F102" s="363">
        <v>0.09</v>
      </c>
      <c r="G102" s="364"/>
      <c r="H102" s="363">
        <v>0.09</v>
      </c>
      <c r="I102" s="364"/>
    </row>
    <row r="103" spans="1:9" ht="30" x14ac:dyDescent="0.2">
      <c r="A103" s="352" t="s">
        <v>356</v>
      </c>
      <c r="B103" s="660"/>
      <c r="C103" s="660"/>
      <c r="D103" s="660"/>
      <c r="E103" s="660"/>
      <c r="F103" s="660"/>
      <c r="G103" s="660"/>
      <c r="H103" s="660"/>
      <c r="I103" s="660"/>
    </row>
    <row r="104" spans="1:9" ht="15" x14ac:dyDescent="0.25">
      <c r="A104" s="352" t="s">
        <v>360</v>
      </c>
      <c r="B104" s="469"/>
      <c r="C104" s="470"/>
      <c r="D104" s="469"/>
      <c r="E104" s="470"/>
      <c r="F104" s="469"/>
      <c r="G104" s="470"/>
      <c r="H104" s="469"/>
      <c r="I104" s="470"/>
    </row>
    <row r="105" spans="1:9" ht="15" x14ac:dyDescent="0.25">
      <c r="A105" s="565" t="s">
        <v>301</v>
      </c>
      <c r="B105" s="360" t="s">
        <v>99</v>
      </c>
      <c r="C105" s="360" t="s">
        <v>206</v>
      </c>
      <c r="D105" s="360" t="s">
        <v>99</v>
      </c>
      <c r="E105" s="360" t="s">
        <v>206</v>
      </c>
      <c r="F105" s="360" t="s">
        <v>99</v>
      </c>
      <c r="G105" s="360" t="s">
        <v>206</v>
      </c>
      <c r="H105" s="360" t="s">
        <v>99</v>
      </c>
      <c r="I105" s="360" t="s">
        <v>206</v>
      </c>
    </row>
    <row r="106" spans="1:9" ht="15" x14ac:dyDescent="0.25">
      <c r="A106" s="566"/>
      <c r="B106" s="361">
        <v>0.05</v>
      </c>
      <c r="C106" s="375"/>
      <c r="D106" s="361">
        <v>0.1</v>
      </c>
      <c r="E106" s="362"/>
      <c r="F106" s="363">
        <v>0.1</v>
      </c>
      <c r="G106" s="364"/>
      <c r="H106" s="363">
        <v>0.09</v>
      </c>
      <c r="I106" s="364"/>
    </row>
    <row r="107" spans="1:9" ht="30" x14ac:dyDescent="0.2">
      <c r="A107" s="352" t="s">
        <v>356</v>
      </c>
      <c r="B107" s="660"/>
      <c r="C107" s="660"/>
      <c r="D107" s="660"/>
      <c r="E107" s="660"/>
      <c r="F107" s="660"/>
      <c r="G107" s="660"/>
      <c r="H107" s="660"/>
      <c r="I107" s="660"/>
    </row>
    <row r="108" spans="1:9" ht="15" x14ac:dyDescent="0.25">
      <c r="A108" s="352" t="s">
        <v>360</v>
      </c>
      <c r="B108" s="469"/>
      <c r="C108" s="470"/>
      <c r="D108" s="469"/>
      <c r="E108" s="470"/>
      <c r="F108" s="469"/>
      <c r="G108" s="470"/>
      <c r="H108" s="469"/>
      <c r="I108" s="470"/>
    </row>
    <row r="109" spans="1:9" ht="15" x14ac:dyDescent="0.25">
      <c r="A109" s="565" t="s">
        <v>302</v>
      </c>
      <c r="B109" s="360" t="s">
        <v>99</v>
      </c>
      <c r="C109" s="360" t="s">
        <v>206</v>
      </c>
      <c r="D109" s="360" t="s">
        <v>99</v>
      </c>
      <c r="E109" s="360" t="s">
        <v>206</v>
      </c>
      <c r="F109" s="360" t="s">
        <v>99</v>
      </c>
      <c r="G109" s="360" t="s">
        <v>206</v>
      </c>
      <c r="H109" s="360" t="s">
        <v>99</v>
      </c>
      <c r="I109" s="360" t="s">
        <v>206</v>
      </c>
    </row>
    <row r="110" spans="1:9" ht="15" x14ac:dyDescent="0.25">
      <c r="A110" s="566"/>
      <c r="B110" s="361">
        <v>0.05</v>
      </c>
      <c r="C110" s="375"/>
      <c r="D110" s="361">
        <v>0.05</v>
      </c>
      <c r="E110" s="362"/>
      <c r="F110" s="363">
        <v>0.13</v>
      </c>
      <c r="G110" s="364"/>
      <c r="H110" s="363">
        <v>0.09</v>
      </c>
      <c r="I110" s="364"/>
    </row>
    <row r="111" spans="1:9" ht="30" x14ac:dyDescent="0.2">
      <c r="A111" s="352" t="s">
        <v>356</v>
      </c>
      <c r="B111" s="660"/>
      <c r="C111" s="660"/>
      <c r="D111" s="660"/>
      <c r="E111" s="660"/>
      <c r="F111" s="660"/>
      <c r="G111" s="660"/>
      <c r="H111" s="660"/>
      <c r="I111" s="660"/>
    </row>
    <row r="112" spans="1:9" ht="15" x14ac:dyDescent="0.25">
      <c r="A112" s="352" t="s">
        <v>360</v>
      </c>
      <c r="B112" s="469"/>
      <c r="C112" s="470"/>
      <c r="D112" s="469"/>
      <c r="E112" s="470"/>
      <c r="F112" s="469"/>
      <c r="G112" s="470"/>
      <c r="H112" s="469"/>
      <c r="I112" s="470"/>
    </row>
    <row r="113" spans="1:9" ht="15" x14ac:dyDescent="0.25">
      <c r="A113" s="565" t="s">
        <v>303</v>
      </c>
      <c r="B113" s="360" t="s">
        <v>99</v>
      </c>
      <c r="C113" s="360" t="s">
        <v>206</v>
      </c>
      <c r="D113" s="360" t="s">
        <v>99</v>
      </c>
      <c r="E113" s="360" t="s">
        <v>206</v>
      </c>
      <c r="F113" s="360" t="s">
        <v>99</v>
      </c>
      <c r="G113" s="360" t="s">
        <v>206</v>
      </c>
      <c r="H113" s="360" t="s">
        <v>99</v>
      </c>
      <c r="I113" s="360" t="s">
        <v>206</v>
      </c>
    </row>
    <row r="114" spans="1:9" ht="15" x14ac:dyDescent="0.25">
      <c r="A114" s="566"/>
      <c r="B114" s="376">
        <v>0.05</v>
      </c>
      <c r="C114" s="377"/>
      <c r="D114" s="376">
        <v>0</v>
      </c>
      <c r="E114" s="377"/>
      <c r="F114" s="376">
        <v>0.15</v>
      </c>
      <c r="G114" s="368"/>
      <c r="H114" s="376">
        <v>0.1</v>
      </c>
      <c r="I114" s="368"/>
    </row>
    <row r="115" spans="1:9" ht="30" x14ac:dyDescent="0.2">
      <c r="A115" s="352" t="s">
        <v>356</v>
      </c>
      <c r="B115" s="659"/>
      <c r="C115" s="659"/>
      <c r="D115" s="659"/>
      <c r="E115" s="659"/>
      <c r="F115" s="659"/>
      <c r="G115" s="659"/>
      <c r="H115" s="659"/>
      <c r="I115" s="659"/>
    </row>
    <row r="116" spans="1:9" ht="15" x14ac:dyDescent="0.25">
      <c r="A116" s="352" t="s">
        <v>360</v>
      </c>
      <c r="B116" s="469"/>
      <c r="C116" s="470"/>
      <c r="D116" s="469"/>
      <c r="E116" s="470"/>
      <c r="F116" s="469"/>
      <c r="G116" s="470"/>
      <c r="H116" s="469"/>
      <c r="I116" s="470"/>
    </row>
    <row r="117" spans="1:9" ht="15" x14ac:dyDescent="0.25">
      <c r="A117" s="369" t="s">
        <v>387</v>
      </c>
      <c r="B117" s="378">
        <f t="shared" ref="B117:H117" si="1">(B70+B74+B78+B82+B86+B90+B94+B98+B102+B106+B110+B114)</f>
        <v>1.0000000000000002</v>
      </c>
      <c r="C117" s="379">
        <f t="shared" si="1"/>
        <v>0.35000000000000003</v>
      </c>
      <c r="D117" s="378">
        <f t="shared" si="1"/>
        <v>1</v>
      </c>
      <c r="E117" s="379">
        <f t="shared" si="1"/>
        <v>0.30000000000000004</v>
      </c>
      <c r="F117" s="378">
        <f t="shared" si="1"/>
        <v>1</v>
      </c>
      <c r="G117" s="379">
        <f t="shared" si="1"/>
        <v>0.28000000000000003</v>
      </c>
      <c r="H117" s="378">
        <f t="shared" si="1"/>
        <v>0.99999999999999978</v>
      </c>
      <c r="I117" s="379">
        <f>(I70+I74+I78+I82+I86+I90+I94+I98+I102+I106+I110+I114)</f>
        <v>0.44999999999999996</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s>
  <pageMargins left="0.25" right="0.25" top="0.75" bottom="0.75" header="0.3" footer="0.3"/>
  <pageSetup scale="25" fitToHeight="0" orientation="landscape" r:id="rId16"/>
  <drawing r:id="rId17"/>
  <legacyDrawing r:id="rId18"/>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A71" zoomScale="55" zoomScaleNormal="55" workbookViewId="0">
      <selection activeCell="G27" sqref="G27"/>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7"/>
      <c r="B1" s="524" t="s">
        <v>279</v>
      </c>
      <c r="C1" s="525"/>
      <c r="D1" s="525"/>
      <c r="E1" s="525"/>
      <c r="F1" s="525"/>
      <c r="G1" s="525"/>
      <c r="H1" s="525"/>
      <c r="I1" s="525"/>
      <c r="J1" s="525"/>
      <c r="K1" s="525"/>
      <c r="L1" s="526"/>
      <c r="M1" s="521" t="s">
        <v>280</v>
      </c>
      <c r="N1" s="522"/>
      <c r="O1" s="523"/>
    </row>
    <row r="2" spans="1:15" s="85" customFormat="1" ht="18" customHeight="1" thickBot="1" x14ac:dyDescent="0.3">
      <c r="A2" s="548"/>
      <c r="B2" s="527" t="s">
        <v>281</v>
      </c>
      <c r="C2" s="528"/>
      <c r="D2" s="528"/>
      <c r="E2" s="528"/>
      <c r="F2" s="528"/>
      <c r="G2" s="528"/>
      <c r="H2" s="528"/>
      <c r="I2" s="528"/>
      <c r="J2" s="528"/>
      <c r="K2" s="528"/>
      <c r="L2" s="529"/>
      <c r="M2" s="521" t="s">
        <v>282</v>
      </c>
      <c r="N2" s="522"/>
      <c r="O2" s="523"/>
    </row>
    <row r="3" spans="1:15" s="85" customFormat="1" ht="19.899999999999999" customHeight="1" thickBot="1" x14ac:dyDescent="0.3">
      <c r="A3" s="548"/>
      <c r="B3" s="527" t="s">
        <v>120</v>
      </c>
      <c r="C3" s="528"/>
      <c r="D3" s="528"/>
      <c r="E3" s="528"/>
      <c r="F3" s="528"/>
      <c r="G3" s="528"/>
      <c r="H3" s="528"/>
      <c r="I3" s="528"/>
      <c r="J3" s="528"/>
      <c r="K3" s="528"/>
      <c r="L3" s="529"/>
      <c r="M3" s="521" t="s">
        <v>283</v>
      </c>
      <c r="N3" s="522"/>
      <c r="O3" s="523"/>
    </row>
    <row r="4" spans="1:15" s="85" customFormat="1" ht="21.75" customHeight="1" thickBot="1" x14ac:dyDescent="0.3">
      <c r="A4" s="549"/>
      <c r="B4" s="530" t="s">
        <v>284</v>
      </c>
      <c r="C4" s="531"/>
      <c r="D4" s="531"/>
      <c r="E4" s="531"/>
      <c r="F4" s="531"/>
      <c r="G4" s="531"/>
      <c r="H4" s="531"/>
      <c r="I4" s="531"/>
      <c r="J4" s="531"/>
      <c r="K4" s="531"/>
      <c r="L4" s="532"/>
      <c r="M4" s="521" t="s">
        <v>285</v>
      </c>
      <c r="N4" s="522"/>
      <c r="O4" s="523"/>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58" t="s">
        <v>287</v>
      </c>
      <c r="C6" s="559"/>
      <c r="D6" s="559"/>
      <c r="E6" s="559"/>
      <c r="F6" s="559"/>
      <c r="G6" s="559"/>
      <c r="H6" s="559"/>
      <c r="I6" s="559"/>
      <c r="J6" s="559"/>
      <c r="K6" s="560"/>
      <c r="L6" s="196" t="s">
        <v>288</v>
      </c>
      <c r="M6" s="561">
        <v>2024110010289</v>
      </c>
      <c r="N6" s="562"/>
      <c r="O6" s="56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1" t="s">
        <v>126</v>
      </c>
      <c r="B8" s="160" t="s">
        <v>289</v>
      </c>
      <c r="C8" s="124"/>
      <c r="D8" s="160" t="s">
        <v>290</v>
      </c>
      <c r="E8" s="124"/>
      <c r="F8" s="160" t="s">
        <v>291</v>
      </c>
      <c r="G8" s="124"/>
      <c r="H8" s="160" t="s">
        <v>292</v>
      </c>
      <c r="I8" s="127"/>
      <c r="J8" s="535" t="s">
        <v>128</v>
      </c>
      <c r="K8" s="550"/>
      <c r="L8" s="159" t="s">
        <v>293</v>
      </c>
      <c r="M8" s="567"/>
      <c r="N8" s="567"/>
      <c r="O8" s="567"/>
    </row>
    <row r="9" spans="1:15" s="85" customFormat="1" ht="21.75" customHeight="1" thickBot="1" x14ac:dyDescent="0.3">
      <c r="A9" s="551"/>
      <c r="B9" s="161" t="s">
        <v>294</v>
      </c>
      <c r="C9" s="127" t="s">
        <v>295</v>
      </c>
      <c r="D9" s="160" t="s">
        <v>296</v>
      </c>
      <c r="E9" s="128"/>
      <c r="F9" s="160" t="s">
        <v>297</v>
      </c>
      <c r="G9" s="128"/>
      <c r="H9" s="160" t="s">
        <v>298</v>
      </c>
      <c r="I9" s="126"/>
      <c r="J9" s="535"/>
      <c r="K9" s="550"/>
      <c r="L9" s="159" t="s">
        <v>299</v>
      </c>
      <c r="M9" s="567"/>
      <c r="N9" s="567"/>
      <c r="O9" s="567"/>
    </row>
    <row r="10" spans="1:15" s="85" customFormat="1" ht="21.75" customHeight="1" thickBot="1" x14ac:dyDescent="0.3">
      <c r="A10" s="551"/>
      <c r="B10" s="160" t="s">
        <v>300</v>
      </c>
      <c r="C10" s="124"/>
      <c r="D10" s="160" t="s">
        <v>301</v>
      </c>
      <c r="E10" s="128"/>
      <c r="F10" s="160" t="s">
        <v>302</v>
      </c>
      <c r="G10" s="128"/>
      <c r="H10" s="160" t="s">
        <v>303</v>
      </c>
      <c r="I10" s="126"/>
      <c r="J10" s="535"/>
      <c r="K10" s="550"/>
      <c r="L10" s="159" t="s">
        <v>304</v>
      </c>
      <c r="M10" s="567" t="s">
        <v>295</v>
      </c>
      <c r="N10" s="567"/>
      <c r="O10" s="567"/>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55" t="s">
        <v>305</v>
      </c>
      <c r="B12" s="536" t="s">
        <v>556</v>
      </c>
      <c r="C12" s="537"/>
      <c r="D12" s="537"/>
      <c r="E12" s="537"/>
      <c r="F12" s="537"/>
      <c r="G12" s="537"/>
      <c r="H12" s="537"/>
      <c r="I12" s="537"/>
      <c r="J12" s="537"/>
      <c r="K12" s="537"/>
      <c r="L12" s="537"/>
      <c r="M12" s="537"/>
      <c r="N12" s="537"/>
      <c r="O12" s="538"/>
    </row>
    <row r="13" spans="1:15" ht="15" customHeight="1" x14ac:dyDescent="0.25">
      <c r="A13" s="556"/>
      <c r="B13" s="539"/>
      <c r="C13" s="540"/>
      <c r="D13" s="540"/>
      <c r="E13" s="540"/>
      <c r="F13" s="540"/>
      <c r="G13" s="540"/>
      <c r="H13" s="540"/>
      <c r="I13" s="540"/>
      <c r="J13" s="540"/>
      <c r="K13" s="540"/>
      <c r="L13" s="540"/>
      <c r="M13" s="540"/>
      <c r="N13" s="540"/>
      <c r="O13" s="541"/>
    </row>
    <row r="14" spans="1:15" ht="15" customHeight="1" x14ac:dyDescent="0.25">
      <c r="A14" s="557"/>
      <c r="B14" s="542"/>
      <c r="C14" s="543"/>
      <c r="D14" s="543"/>
      <c r="E14" s="543"/>
      <c r="F14" s="543"/>
      <c r="G14" s="543"/>
      <c r="H14" s="543"/>
      <c r="I14" s="543"/>
      <c r="J14" s="543"/>
      <c r="K14" s="543"/>
      <c r="L14" s="543"/>
      <c r="M14" s="543"/>
      <c r="N14" s="543"/>
      <c r="O14" s="544"/>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50" t="s">
        <v>557</v>
      </c>
      <c r="C16" s="550"/>
      <c r="D16" s="550"/>
      <c r="E16" s="550"/>
      <c r="F16" s="550"/>
      <c r="G16" s="551" t="s">
        <v>135</v>
      </c>
      <c r="H16" s="551"/>
      <c r="I16" s="546" t="s">
        <v>558</v>
      </c>
      <c r="J16" s="546"/>
      <c r="K16" s="546"/>
      <c r="L16" s="546"/>
      <c r="M16" s="546"/>
      <c r="N16" s="546"/>
      <c r="O16" s="546"/>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5" t="s">
        <v>309</v>
      </c>
      <c r="C18" s="545"/>
      <c r="D18" s="545"/>
      <c r="E18" s="545"/>
      <c r="F18" s="70" t="s">
        <v>139</v>
      </c>
      <c r="G18" s="552" t="s">
        <v>310</v>
      </c>
      <c r="H18" s="552"/>
      <c r="I18" s="552"/>
      <c r="J18" s="70" t="s">
        <v>141</v>
      </c>
      <c r="K18" s="545" t="s">
        <v>311</v>
      </c>
      <c r="L18" s="545"/>
      <c r="M18" s="545"/>
      <c r="N18" s="545"/>
      <c r="O18" s="545"/>
    </row>
    <row r="19" spans="1:15" ht="9" customHeight="1" x14ac:dyDescent="0.25">
      <c r="A19" s="41"/>
      <c r="B19" s="40"/>
      <c r="C19" s="554"/>
      <c r="D19" s="554"/>
      <c r="E19" s="554"/>
      <c r="F19" s="554"/>
      <c r="G19" s="554"/>
      <c r="H19" s="554"/>
      <c r="I19" s="554"/>
      <c r="J19" s="554"/>
      <c r="K19" s="554"/>
      <c r="L19" s="554"/>
      <c r="M19" s="554"/>
      <c r="N19" s="554"/>
      <c r="O19" s="554"/>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33" t="s">
        <v>143</v>
      </c>
      <c r="B22" s="534"/>
      <c r="C22" s="534"/>
      <c r="D22" s="534"/>
      <c r="E22" s="534"/>
      <c r="F22" s="534"/>
      <c r="G22" s="534"/>
      <c r="H22" s="534"/>
      <c r="I22" s="534"/>
      <c r="J22" s="534"/>
      <c r="K22" s="534"/>
      <c r="L22" s="534"/>
      <c r="M22" s="534"/>
      <c r="N22" s="534"/>
      <c r="O22" s="535"/>
    </row>
    <row r="23" spans="1:15" ht="32.1" customHeight="1" x14ac:dyDescent="0.25">
      <c r="A23" s="533" t="s">
        <v>312</v>
      </c>
      <c r="B23" s="534"/>
      <c r="C23" s="534"/>
      <c r="D23" s="534"/>
      <c r="E23" s="534"/>
      <c r="F23" s="534"/>
      <c r="G23" s="534"/>
      <c r="H23" s="534"/>
      <c r="I23" s="534"/>
      <c r="J23" s="534"/>
      <c r="K23" s="534"/>
      <c r="L23" s="534"/>
      <c r="M23" s="534"/>
      <c r="N23" s="534"/>
      <c r="O23" s="535"/>
    </row>
    <row r="24" spans="1:15" ht="32.1" customHeight="1" thickBot="1" x14ac:dyDescent="0.3">
      <c r="A24" s="62"/>
      <c r="B24" s="52" t="s">
        <v>289</v>
      </c>
      <c r="C24" s="52" t="s">
        <v>290</v>
      </c>
      <c r="D24" s="52" t="s">
        <v>291</v>
      </c>
      <c r="E24" s="52" t="s">
        <v>292</v>
      </c>
      <c r="F24" s="52" t="s">
        <v>294</v>
      </c>
      <c r="G24" s="52" t="s">
        <v>296</v>
      </c>
      <c r="H24" s="52" t="s">
        <v>297</v>
      </c>
      <c r="I24" s="52" t="s">
        <v>298</v>
      </c>
      <c r="J24" s="52" t="s">
        <v>300</v>
      </c>
      <c r="K24" s="52" t="s">
        <v>301</v>
      </c>
      <c r="L24" s="52" t="s">
        <v>302</v>
      </c>
      <c r="M24" s="52" t="s">
        <v>303</v>
      </c>
      <c r="N24" s="53" t="s">
        <v>313</v>
      </c>
      <c r="O24" s="53" t="s">
        <v>314</v>
      </c>
    </row>
    <row r="25" spans="1:15" ht="32.1" customHeight="1" x14ac:dyDescent="0.25">
      <c r="A25" s="56" t="s">
        <v>144</v>
      </c>
      <c r="B25" s="225">
        <v>31500000</v>
      </c>
      <c r="C25" s="225">
        <v>178871000</v>
      </c>
      <c r="D25" s="225">
        <v>122111000</v>
      </c>
      <c r="E25" s="226">
        <v>0</v>
      </c>
      <c r="F25" s="226">
        <v>0</v>
      </c>
      <c r="G25" s="225">
        <v>20700000</v>
      </c>
      <c r="H25" s="227"/>
      <c r="I25" s="227"/>
      <c r="J25" s="227"/>
      <c r="K25" s="227"/>
      <c r="L25" s="54"/>
      <c r="M25" s="54"/>
      <c r="N25" s="243">
        <f>SUM(B25:M25)</f>
        <v>353182000</v>
      </c>
      <c r="O25" s="55"/>
    </row>
    <row r="26" spans="1:15" ht="32.1" customHeight="1" x14ac:dyDescent="0.25">
      <c r="A26" s="56" t="s">
        <v>146</v>
      </c>
      <c r="B26" s="225">
        <v>31500000</v>
      </c>
      <c r="C26" s="225">
        <v>300982000</v>
      </c>
      <c r="D26" s="225">
        <v>10320000</v>
      </c>
      <c r="E26" s="225">
        <v>-15105833</v>
      </c>
      <c r="F26" s="226">
        <v>0</v>
      </c>
      <c r="G26" s="226"/>
      <c r="H26" s="226"/>
      <c r="I26" s="226"/>
      <c r="J26" s="226"/>
      <c r="K26" s="226"/>
      <c r="L26" s="57"/>
      <c r="M26" s="57"/>
      <c r="N26" s="194">
        <f t="shared" ref="N26:N30" si="0">SUM(B26:M26)</f>
        <v>327696167</v>
      </c>
      <c r="O26" s="69">
        <f>N26/N25</f>
        <v>0.92783937743146594</v>
      </c>
    </row>
    <row r="27" spans="1:15" ht="32.1" customHeight="1" x14ac:dyDescent="0.25">
      <c r="A27" s="56" t="s">
        <v>148</v>
      </c>
      <c r="B27" s="226"/>
      <c r="C27" s="225">
        <v>840000</v>
      </c>
      <c r="D27" s="225">
        <v>14716168</v>
      </c>
      <c r="E27" s="225">
        <v>32762000</v>
      </c>
      <c r="F27" s="225">
        <v>32762000</v>
      </c>
      <c r="G27" s="226"/>
      <c r="H27" s="226"/>
      <c r="I27" s="226"/>
      <c r="J27" s="226"/>
      <c r="K27" s="226"/>
      <c r="L27" s="57"/>
      <c r="M27" s="57"/>
      <c r="N27" s="194">
        <f t="shared" si="0"/>
        <v>81080168</v>
      </c>
      <c r="O27" s="69">
        <f>+N27/N26</f>
        <v>0.24742482874387725</v>
      </c>
    </row>
    <row r="28" spans="1:15" ht="32.1" customHeight="1" x14ac:dyDescent="0.25">
      <c r="A28" s="56" t="s">
        <v>316</v>
      </c>
      <c r="B28" s="226" t="s">
        <v>315</v>
      </c>
      <c r="C28" s="226" t="s">
        <v>315</v>
      </c>
      <c r="D28" s="226"/>
      <c r="E28" s="226"/>
      <c r="F28" s="226"/>
      <c r="G28" s="226"/>
      <c r="H28" s="226"/>
      <c r="I28" s="226"/>
      <c r="J28" s="226"/>
      <c r="K28" s="226"/>
      <c r="L28" s="57"/>
      <c r="M28" s="57"/>
      <c r="N28" s="194">
        <f t="shared" si="0"/>
        <v>0</v>
      </c>
      <c r="O28" s="58"/>
    </row>
    <row r="29" spans="1:15" ht="32.1" customHeight="1" x14ac:dyDescent="0.25">
      <c r="A29" s="56" t="s">
        <v>317</v>
      </c>
      <c r="B29" s="226" t="s">
        <v>315</v>
      </c>
      <c r="C29" s="226" t="s">
        <v>315</v>
      </c>
      <c r="D29" s="226"/>
      <c r="E29" s="226"/>
      <c r="F29" s="226"/>
      <c r="G29" s="226"/>
      <c r="H29" s="226"/>
      <c r="I29" s="226"/>
      <c r="J29" s="226"/>
      <c r="K29" s="226"/>
      <c r="L29" s="57"/>
      <c r="M29" s="57"/>
      <c r="N29" s="194">
        <f t="shared" si="0"/>
        <v>0</v>
      </c>
      <c r="O29" s="58"/>
    </row>
    <row r="30" spans="1:15" ht="32.1" customHeight="1" thickBot="1" x14ac:dyDescent="0.3">
      <c r="A30" s="59" t="s">
        <v>154</v>
      </c>
      <c r="B30" s="229" t="s">
        <v>315</v>
      </c>
      <c r="C30" s="229" t="s">
        <v>315</v>
      </c>
      <c r="D30" s="229"/>
      <c r="E30" s="229"/>
      <c r="F30" s="229"/>
      <c r="G30" s="229"/>
      <c r="H30" s="229"/>
      <c r="I30" s="229"/>
      <c r="J30" s="229"/>
      <c r="K30" s="229"/>
      <c r="L30" s="60"/>
      <c r="M30" s="60"/>
      <c r="N30" s="195">
        <f t="shared" si="0"/>
        <v>0</v>
      </c>
      <c r="O30" s="63"/>
    </row>
    <row r="31" spans="1:15" s="61" customFormat="1" ht="16.5" customHeight="1" x14ac:dyDescent="0.2"/>
    <row r="32" spans="1:15" s="61" customFormat="1" ht="17.25" customHeight="1" x14ac:dyDescent="0.2"/>
    <row r="34" spans="1:9" ht="48" customHeight="1" x14ac:dyDescent="0.25">
      <c r="A34" s="503" t="s">
        <v>318</v>
      </c>
      <c r="B34" s="504"/>
      <c r="C34" s="504"/>
      <c r="D34" s="504"/>
      <c r="E34" s="504"/>
      <c r="F34" s="504"/>
      <c r="G34" s="504"/>
      <c r="H34" s="504"/>
      <c r="I34" s="505"/>
    </row>
    <row r="35" spans="1:9" ht="50.25" customHeight="1" x14ac:dyDescent="0.25">
      <c r="A35" s="146" t="s">
        <v>319</v>
      </c>
      <c r="B35" s="506" t="str">
        <f>+B12</f>
        <v>Desarrollar 3 acciones de transformación cultural efectivas para prevenir las violencias contra las mujeres, incluyendo campañas educativas.</v>
      </c>
      <c r="C35" s="507"/>
      <c r="D35" s="507"/>
      <c r="E35" s="507"/>
      <c r="F35" s="507"/>
      <c r="G35" s="507"/>
      <c r="H35" s="507"/>
      <c r="I35" s="508"/>
    </row>
    <row r="36" spans="1:9" ht="18.75" customHeight="1" x14ac:dyDescent="0.25">
      <c r="A36" s="495" t="s">
        <v>159</v>
      </c>
      <c r="B36" s="350">
        <v>2024</v>
      </c>
      <c r="C36" s="350">
        <v>2025</v>
      </c>
      <c r="D36" s="350">
        <v>2026</v>
      </c>
      <c r="E36" s="350">
        <v>2027</v>
      </c>
      <c r="F36" s="350" t="s">
        <v>320</v>
      </c>
      <c r="G36" s="516" t="s">
        <v>161</v>
      </c>
      <c r="H36" s="516" t="s">
        <v>21</v>
      </c>
      <c r="I36" s="516"/>
    </row>
    <row r="37" spans="1:9" ht="50.25" customHeight="1" x14ac:dyDescent="0.25">
      <c r="A37" s="496"/>
      <c r="B37" s="251">
        <v>1</v>
      </c>
      <c r="C37" s="251">
        <f>B40+B42+B44+B46+B48+B50+B52+B54+B56+B58+B60+B62</f>
        <v>1</v>
      </c>
      <c r="D37" s="251">
        <v>1</v>
      </c>
      <c r="E37" s="251">
        <v>0</v>
      </c>
      <c r="F37" s="350">
        <f>B37+C37+D37+E37</f>
        <v>3</v>
      </c>
      <c r="G37" s="516"/>
      <c r="H37" s="516"/>
      <c r="I37" s="516"/>
    </row>
    <row r="38" spans="1:9" ht="52.5" customHeight="1" x14ac:dyDescent="0.25">
      <c r="A38" s="255" t="s">
        <v>163</v>
      </c>
      <c r="B38" s="509">
        <v>0.25</v>
      </c>
      <c r="C38" s="510"/>
      <c r="D38" s="511" t="s">
        <v>321</v>
      </c>
      <c r="E38" s="512"/>
      <c r="F38" s="512"/>
      <c r="G38" s="512"/>
      <c r="H38" s="512"/>
      <c r="I38" s="513"/>
    </row>
    <row r="39" spans="1:9" s="64" customFormat="1" ht="73.5" customHeight="1" x14ac:dyDescent="0.25">
      <c r="A39" s="495" t="s">
        <v>322</v>
      </c>
      <c r="B39" s="255" t="s">
        <v>323</v>
      </c>
      <c r="C39" s="146" t="s">
        <v>206</v>
      </c>
      <c r="D39" s="482" t="s">
        <v>208</v>
      </c>
      <c r="E39" s="483"/>
      <c r="F39" s="482" t="s">
        <v>210</v>
      </c>
      <c r="G39" s="483"/>
      <c r="H39" s="123" t="s">
        <v>212</v>
      </c>
      <c r="I39" s="122" t="s">
        <v>213</v>
      </c>
    </row>
    <row r="40" spans="1:9" ht="88.5" customHeight="1" x14ac:dyDescent="0.25">
      <c r="A40" s="496"/>
      <c r="B40" s="355">
        <v>0</v>
      </c>
      <c r="C40" s="258">
        <v>0</v>
      </c>
      <c r="D40" s="497" t="s">
        <v>559</v>
      </c>
      <c r="E40" s="498"/>
      <c r="F40" s="500" t="s">
        <v>560</v>
      </c>
      <c r="G40" s="498"/>
      <c r="H40" s="349" t="s">
        <v>326</v>
      </c>
      <c r="I40" s="155" t="s">
        <v>414</v>
      </c>
    </row>
    <row r="41" spans="1:9" s="64" customFormat="1" ht="76.5" customHeight="1" x14ac:dyDescent="0.25">
      <c r="A41" s="495" t="s">
        <v>328</v>
      </c>
      <c r="B41" s="253" t="s">
        <v>323</v>
      </c>
      <c r="C41" s="123" t="s">
        <v>206</v>
      </c>
      <c r="D41" s="482" t="s">
        <v>208</v>
      </c>
      <c r="E41" s="483"/>
      <c r="F41" s="482" t="s">
        <v>210</v>
      </c>
      <c r="G41" s="483"/>
      <c r="H41" s="123" t="s">
        <v>212</v>
      </c>
      <c r="I41" s="122" t="s">
        <v>213</v>
      </c>
    </row>
    <row r="42" spans="1:9" ht="101.45" customHeight="1" x14ac:dyDescent="0.25">
      <c r="A42" s="496"/>
      <c r="B42" s="357">
        <v>0</v>
      </c>
      <c r="C42" s="258">
        <v>0</v>
      </c>
      <c r="D42" s="497" t="s">
        <v>561</v>
      </c>
      <c r="E42" s="498"/>
      <c r="F42" s="497" t="s">
        <v>562</v>
      </c>
      <c r="G42" s="498"/>
      <c r="H42" s="349" t="s">
        <v>326</v>
      </c>
      <c r="I42" s="155" t="s">
        <v>414</v>
      </c>
    </row>
    <row r="43" spans="1:9" s="64" customFormat="1" ht="66.599999999999994" customHeight="1" x14ac:dyDescent="0.25">
      <c r="A43" s="495" t="s">
        <v>332</v>
      </c>
      <c r="B43" s="253" t="s">
        <v>323</v>
      </c>
      <c r="C43" s="123" t="s">
        <v>206</v>
      </c>
      <c r="D43" s="482" t="s">
        <v>208</v>
      </c>
      <c r="E43" s="483"/>
      <c r="F43" s="482" t="s">
        <v>210</v>
      </c>
      <c r="G43" s="483"/>
      <c r="H43" s="123" t="s">
        <v>212</v>
      </c>
      <c r="I43" s="122" t="s">
        <v>213</v>
      </c>
    </row>
    <row r="44" spans="1:9" ht="90" customHeight="1" x14ac:dyDescent="0.25">
      <c r="A44" s="496"/>
      <c r="B44" s="357">
        <v>0.05</v>
      </c>
      <c r="C44" s="258">
        <v>0.05</v>
      </c>
      <c r="D44" s="497" t="s">
        <v>563</v>
      </c>
      <c r="E44" s="498"/>
      <c r="F44" s="497" t="s">
        <v>564</v>
      </c>
      <c r="G44" s="498"/>
      <c r="H44" s="349" t="s">
        <v>326</v>
      </c>
      <c r="I44" s="155" t="s">
        <v>565</v>
      </c>
    </row>
    <row r="45" spans="1:9" s="64" customFormat="1" ht="35.1" customHeight="1" x14ac:dyDescent="0.25">
      <c r="A45" s="495" t="s">
        <v>336</v>
      </c>
      <c r="B45" s="253" t="s">
        <v>323</v>
      </c>
      <c r="C45" s="253" t="s">
        <v>206</v>
      </c>
      <c r="D45" s="482" t="s">
        <v>208</v>
      </c>
      <c r="E45" s="483"/>
      <c r="F45" s="482" t="s">
        <v>210</v>
      </c>
      <c r="G45" s="483"/>
      <c r="H45" s="123" t="s">
        <v>212</v>
      </c>
      <c r="I45" s="123" t="s">
        <v>213</v>
      </c>
    </row>
    <row r="46" spans="1:9" ht="99.6" customHeight="1" x14ac:dyDescent="0.25">
      <c r="A46" s="496"/>
      <c r="B46" s="357">
        <v>0.1</v>
      </c>
      <c r="C46" s="357">
        <v>0.1</v>
      </c>
      <c r="D46" s="500" t="s">
        <v>566</v>
      </c>
      <c r="E46" s="502"/>
      <c r="F46" s="682" t="s">
        <v>567</v>
      </c>
      <c r="G46" s="683"/>
      <c r="H46" s="349" t="s">
        <v>326</v>
      </c>
      <c r="I46" s="345" t="s">
        <v>568</v>
      </c>
    </row>
    <row r="47" spans="1:9" s="64" customFormat="1" ht="35.1" customHeight="1" x14ac:dyDescent="0.25">
      <c r="A47" s="495" t="s">
        <v>341</v>
      </c>
      <c r="B47" s="253" t="s">
        <v>323</v>
      </c>
      <c r="C47" s="123" t="s">
        <v>206</v>
      </c>
      <c r="D47" s="482" t="s">
        <v>208</v>
      </c>
      <c r="E47" s="483"/>
      <c r="F47" s="482" t="s">
        <v>210</v>
      </c>
      <c r="G47" s="483"/>
      <c r="H47" s="123" t="s">
        <v>212</v>
      </c>
      <c r="I47" s="122" t="s">
        <v>213</v>
      </c>
    </row>
    <row r="48" spans="1:9" ht="111" customHeight="1" x14ac:dyDescent="0.25">
      <c r="A48" s="496"/>
      <c r="B48" s="357">
        <v>0.1</v>
      </c>
      <c r="C48" s="357">
        <v>0.1</v>
      </c>
      <c r="D48" s="497" t="s">
        <v>569</v>
      </c>
      <c r="E48" s="681"/>
      <c r="F48" s="497" t="s">
        <v>570</v>
      </c>
      <c r="G48" s="498"/>
      <c r="H48" s="349" t="s">
        <v>326</v>
      </c>
      <c r="I48" s="414" t="s">
        <v>571</v>
      </c>
    </row>
    <row r="49" spans="1:9" s="64" customFormat="1" ht="35.1" customHeight="1" thickBot="1" x14ac:dyDescent="0.3">
      <c r="A49" s="495" t="s">
        <v>345</v>
      </c>
      <c r="B49" s="252" t="s">
        <v>323</v>
      </c>
      <c r="C49" s="123" t="s">
        <v>206</v>
      </c>
      <c r="D49" s="482" t="s">
        <v>208</v>
      </c>
      <c r="E49" s="483"/>
      <c r="F49" s="482" t="s">
        <v>210</v>
      </c>
      <c r="G49" s="483"/>
      <c r="H49" s="123" t="s">
        <v>212</v>
      </c>
      <c r="I49" s="122" t="s">
        <v>213</v>
      </c>
    </row>
    <row r="50" spans="1:9" ht="15" thickBot="1" x14ac:dyDescent="0.3">
      <c r="A50" s="680"/>
      <c r="B50" s="383">
        <v>0.12</v>
      </c>
      <c r="C50" s="209"/>
      <c r="D50" s="484"/>
      <c r="E50" s="486"/>
      <c r="F50" s="484"/>
      <c r="G50" s="486"/>
      <c r="H50" s="251"/>
      <c r="I50" s="157"/>
    </row>
    <row r="51" spans="1:9" ht="35.1" customHeight="1" thickBot="1" x14ac:dyDescent="0.3">
      <c r="A51" s="679" t="s">
        <v>346</v>
      </c>
      <c r="B51" s="384" t="s">
        <v>323</v>
      </c>
      <c r="C51" s="205" t="s">
        <v>206</v>
      </c>
      <c r="D51" s="482" t="s">
        <v>208</v>
      </c>
      <c r="E51" s="483"/>
      <c r="F51" s="482" t="s">
        <v>210</v>
      </c>
      <c r="G51" s="483"/>
      <c r="H51" s="123" t="s">
        <v>212</v>
      </c>
      <c r="I51" s="122" t="s">
        <v>213</v>
      </c>
    </row>
    <row r="52" spans="1:9" ht="15" thickBot="1" x14ac:dyDescent="0.3">
      <c r="A52" s="680"/>
      <c r="B52" s="385">
        <v>0.12</v>
      </c>
      <c r="C52" s="209"/>
      <c r="D52" s="484"/>
      <c r="E52" s="485"/>
      <c r="F52" s="484"/>
      <c r="G52" s="486"/>
      <c r="H52" s="251"/>
      <c r="I52" s="157"/>
    </row>
    <row r="53" spans="1:9" ht="35.1" customHeight="1" thickBot="1" x14ac:dyDescent="0.3">
      <c r="A53" s="679" t="s">
        <v>347</v>
      </c>
      <c r="B53" s="384" t="s">
        <v>323</v>
      </c>
      <c r="C53" s="205" t="s">
        <v>206</v>
      </c>
      <c r="D53" s="482" t="s">
        <v>208</v>
      </c>
      <c r="E53" s="483"/>
      <c r="F53" s="482" t="s">
        <v>210</v>
      </c>
      <c r="G53" s="483"/>
      <c r="H53" s="123" t="s">
        <v>212</v>
      </c>
      <c r="I53" s="122" t="s">
        <v>213</v>
      </c>
    </row>
    <row r="54" spans="1:9" ht="15" thickBot="1" x14ac:dyDescent="0.3">
      <c r="A54" s="680"/>
      <c r="B54" s="385">
        <v>0.13</v>
      </c>
      <c r="C54" s="209"/>
      <c r="D54" s="484"/>
      <c r="E54" s="485"/>
      <c r="F54" s="484"/>
      <c r="G54" s="486"/>
      <c r="H54" s="158"/>
      <c r="I54" s="157"/>
    </row>
    <row r="55" spans="1:9" ht="35.1" customHeight="1" thickBot="1" x14ac:dyDescent="0.3">
      <c r="A55" s="679" t="s">
        <v>348</v>
      </c>
      <c r="B55" s="384" t="s">
        <v>323</v>
      </c>
      <c r="C55" s="205" t="s">
        <v>206</v>
      </c>
      <c r="D55" s="482" t="s">
        <v>208</v>
      </c>
      <c r="E55" s="483"/>
      <c r="F55" s="482" t="s">
        <v>210</v>
      </c>
      <c r="G55" s="483"/>
      <c r="H55" s="123" t="s">
        <v>212</v>
      </c>
      <c r="I55" s="122" t="s">
        <v>213</v>
      </c>
    </row>
    <row r="56" spans="1:9" ht="15" thickBot="1" x14ac:dyDescent="0.3">
      <c r="A56" s="680"/>
      <c r="B56" s="385">
        <v>0.13</v>
      </c>
      <c r="C56" s="209"/>
      <c r="D56" s="484"/>
      <c r="E56" s="486"/>
      <c r="F56" s="484"/>
      <c r="G56" s="486"/>
      <c r="H56" s="251"/>
      <c r="I56" s="251"/>
    </row>
    <row r="57" spans="1:9" ht="35.1" customHeight="1" thickBot="1" x14ac:dyDescent="0.3">
      <c r="A57" s="679" t="s">
        <v>349</v>
      </c>
      <c r="B57" s="384" t="s">
        <v>323</v>
      </c>
      <c r="C57" s="205" t="s">
        <v>206</v>
      </c>
      <c r="D57" s="482" t="s">
        <v>208</v>
      </c>
      <c r="E57" s="483"/>
      <c r="F57" s="482" t="s">
        <v>210</v>
      </c>
      <c r="G57" s="483"/>
      <c r="H57" s="123" t="s">
        <v>212</v>
      </c>
      <c r="I57" s="122" t="s">
        <v>213</v>
      </c>
    </row>
    <row r="58" spans="1:9" ht="15" thickBot="1" x14ac:dyDescent="0.3">
      <c r="A58" s="680"/>
      <c r="B58" s="385">
        <v>0.12</v>
      </c>
      <c r="C58" s="209"/>
      <c r="D58" s="484"/>
      <c r="E58" s="486"/>
      <c r="F58" s="484"/>
      <c r="G58" s="486"/>
      <c r="H58" s="251"/>
      <c r="I58" s="157"/>
    </row>
    <row r="59" spans="1:9" ht="35.1" customHeight="1" thickBot="1" x14ac:dyDescent="0.3">
      <c r="A59" s="679" t="s">
        <v>350</v>
      </c>
      <c r="B59" s="384" t="s">
        <v>323</v>
      </c>
      <c r="C59" s="205" t="s">
        <v>206</v>
      </c>
      <c r="D59" s="482" t="s">
        <v>208</v>
      </c>
      <c r="E59" s="483"/>
      <c r="F59" s="482" t="s">
        <v>210</v>
      </c>
      <c r="G59" s="483"/>
      <c r="H59" s="123" t="s">
        <v>212</v>
      </c>
      <c r="I59" s="122" t="s">
        <v>213</v>
      </c>
    </row>
    <row r="60" spans="1:9" ht="15" thickBot="1" x14ac:dyDescent="0.3">
      <c r="A60" s="680"/>
      <c r="B60" s="385">
        <v>0.08</v>
      </c>
      <c r="C60" s="209"/>
      <c r="D60" s="484"/>
      <c r="E60" s="486"/>
      <c r="F60" s="485"/>
      <c r="G60" s="485"/>
      <c r="H60" s="251"/>
      <c r="I60" s="251"/>
    </row>
    <row r="61" spans="1:9" ht="35.1" customHeight="1" thickBot="1" x14ac:dyDescent="0.3">
      <c r="A61" s="679" t="s">
        <v>351</v>
      </c>
      <c r="B61" s="384" t="s">
        <v>323</v>
      </c>
      <c r="C61" s="205" t="s">
        <v>206</v>
      </c>
      <c r="D61" s="482" t="s">
        <v>208</v>
      </c>
      <c r="E61" s="483"/>
      <c r="F61" s="482" t="s">
        <v>210</v>
      </c>
      <c r="G61" s="483"/>
      <c r="H61" s="123" t="s">
        <v>212</v>
      </c>
      <c r="I61" s="122" t="s">
        <v>213</v>
      </c>
    </row>
    <row r="62" spans="1:9" ht="15" thickBot="1" x14ac:dyDescent="0.3">
      <c r="A62" s="680"/>
      <c r="B62" s="385">
        <v>0.05</v>
      </c>
      <c r="C62" s="209"/>
      <c r="D62" s="484"/>
      <c r="E62" s="486"/>
      <c r="F62" s="484"/>
      <c r="G62" s="486"/>
      <c r="H62" s="251"/>
      <c r="I62" s="251"/>
    </row>
    <row r="66" spans="1:9" ht="34.5" customHeight="1" x14ac:dyDescent="0.25">
      <c r="A66" s="568" t="s">
        <v>177</v>
      </c>
      <c r="B66" s="568"/>
      <c r="C66" s="568"/>
      <c r="D66" s="568"/>
      <c r="E66" s="568"/>
      <c r="F66" s="568"/>
      <c r="G66" s="568"/>
      <c r="H66" s="568"/>
      <c r="I66" s="568"/>
    </row>
    <row r="67" spans="1:9" ht="66" customHeight="1" x14ac:dyDescent="0.25">
      <c r="A67" s="352" t="s">
        <v>178</v>
      </c>
      <c r="B67" s="492" t="s">
        <v>572</v>
      </c>
      <c r="C67" s="493"/>
      <c r="D67" s="492" t="s">
        <v>573</v>
      </c>
      <c r="E67" s="493"/>
      <c r="F67" s="492" t="s">
        <v>574</v>
      </c>
      <c r="G67" s="493"/>
      <c r="H67" s="569" t="s">
        <v>355</v>
      </c>
      <c r="I67" s="493"/>
    </row>
    <row r="68" spans="1:9" ht="40.5" customHeight="1" x14ac:dyDescent="0.25">
      <c r="A68" s="352" t="s">
        <v>180</v>
      </c>
      <c r="B68" s="677">
        <v>0.08</v>
      </c>
      <c r="C68" s="678"/>
      <c r="D68" s="677">
        <v>0.12</v>
      </c>
      <c r="E68" s="678"/>
      <c r="F68" s="677">
        <v>0.05</v>
      </c>
      <c r="G68" s="678"/>
      <c r="H68" s="574"/>
      <c r="I68" s="575"/>
    </row>
    <row r="69" spans="1:9" ht="30" customHeight="1" x14ac:dyDescent="0.25">
      <c r="A69" s="565" t="s">
        <v>289</v>
      </c>
      <c r="B69" s="360" t="s">
        <v>99</v>
      </c>
      <c r="C69" s="360" t="s">
        <v>206</v>
      </c>
      <c r="D69" s="360" t="s">
        <v>99</v>
      </c>
      <c r="E69" s="360" t="s">
        <v>206</v>
      </c>
      <c r="F69" s="360" t="s">
        <v>99</v>
      </c>
      <c r="G69" s="360" t="s">
        <v>206</v>
      </c>
      <c r="H69" s="360" t="s">
        <v>99</v>
      </c>
      <c r="I69" s="360" t="s">
        <v>206</v>
      </c>
    </row>
    <row r="70" spans="1:9" ht="30" customHeight="1" x14ac:dyDescent="0.25">
      <c r="A70" s="566"/>
      <c r="B70" s="386">
        <v>0</v>
      </c>
      <c r="C70" s="387">
        <v>0</v>
      </c>
      <c r="D70" s="361">
        <v>0</v>
      </c>
      <c r="E70" s="362">
        <v>0</v>
      </c>
      <c r="F70" s="363">
        <v>0</v>
      </c>
      <c r="G70" s="362">
        <v>0</v>
      </c>
      <c r="H70" s="363"/>
      <c r="I70" s="362"/>
    </row>
    <row r="71" spans="1:9" ht="57.6" customHeight="1" x14ac:dyDescent="0.25">
      <c r="A71" s="388" t="s">
        <v>356</v>
      </c>
      <c r="B71" s="662" t="s">
        <v>453</v>
      </c>
      <c r="C71" s="662"/>
      <c r="D71" s="675" t="s">
        <v>453</v>
      </c>
      <c r="E71" s="479"/>
      <c r="F71" s="478" t="s">
        <v>453</v>
      </c>
      <c r="G71" s="491"/>
      <c r="H71" s="570"/>
      <c r="I71" s="571"/>
    </row>
    <row r="72" spans="1:9" ht="51" customHeight="1" x14ac:dyDescent="0.25">
      <c r="A72" s="388" t="s">
        <v>360</v>
      </c>
      <c r="B72" s="665" t="s">
        <v>414</v>
      </c>
      <c r="C72" s="665"/>
      <c r="D72" s="674" t="s">
        <v>414</v>
      </c>
      <c r="E72" s="676"/>
      <c r="F72" s="632" t="s">
        <v>414</v>
      </c>
      <c r="G72" s="676"/>
      <c r="H72" s="474"/>
      <c r="I72" s="475"/>
    </row>
    <row r="73" spans="1:9" ht="30.75" customHeight="1" x14ac:dyDescent="0.25">
      <c r="A73" s="565" t="s">
        <v>290</v>
      </c>
      <c r="B73" s="389" t="s">
        <v>99</v>
      </c>
      <c r="C73" s="389" t="s">
        <v>206</v>
      </c>
      <c r="D73" s="360" t="s">
        <v>99</v>
      </c>
      <c r="E73" s="360" t="s">
        <v>206</v>
      </c>
      <c r="F73" s="360" t="s">
        <v>99</v>
      </c>
      <c r="G73" s="360" t="s">
        <v>206</v>
      </c>
      <c r="H73" s="360" t="s">
        <v>99</v>
      </c>
      <c r="I73" s="360" t="s">
        <v>206</v>
      </c>
    </row>
    <row r="74" spans="1:9" ht="30.75" customHeight="1" x14ac:dyDescent="0.25">
      <c r="A74" s="566"/>
      <c r="B74" s="361">
        <v>0</v>
      </c>
      <c r="C74" s="362">
        <v>0</v>
      </c>
      <c r="D74" s="361">
        <v>0</v>
      </c>
      <c r="E74" s="361">
        <v>0</v>
      </c>
      <c r="F74" s="363">
        <v>0</v>
      </c>
      <c r="G74" s="364">
        <v>0</v>
      </c>
      <c r="H74" s="363"/>
      <c r="I74" s="364"/>
    </row>
    <row r="75" spans="1:9" ht="48.95" customHeight="1" x14ac:dyDescent="0.25">
      <c r="A75" s="352" t="s">
        <v>356</v>
      </c>
      <c r="B75" s="662" t="s">
        <v>453</v>
      </c>
      <c r="C75" s="662"/>
      <c r="D75" s="675" t="s">
        <v>453</v>
      </c>
      <c r="E75" s="479"/>
      <c r="F75" s="478" t="s">
        <v>453</v>
      </c>
      <c r="G75" s="491"/>
      <c r="H75" s="519"/>
      <c r="I75" s="520"/>
    </row>
    <row r="76" spans="1:9" ht="52.5" customHeight="1" x14ac:dyDescent="0.25">
      <c r="A76" s="352" t="s">
        <v>360</v>
      </c>
      <c r="B76" s="665" t="s">
        <v>414</v>
      </c>
      <c r="C76" s="665"/>
      <c r="D76" s="674" t="s">
        <v>414</v>
      </c>
      <c r="E76" s="676"/>
      <c r="F76" s="632" t="s">
        <v>414</v>
      </c>
      <c r="G76" s="676"/>
      <c r="H76" s="474"/>
      <c r="I76" s="475"/>
    </row>
    <row r="77" spans="1:9" ht="30.75" customHeight="1" x14ac:dyDescent="0.25">
      <c r="A77" s="565" t="s">
        <v>291</v>
      </c>
      <c r="B77" s="360" t="s">
        <v>99</v>
      </c>
      <c r="C77" s="360" t="s">
        <v>206</v>
      </c>
      <c r="D77" s="360" t="s">
        <v>99</v>
      </c>
      <c r="E77" s="360" t="s">
        <v>206</v>
      </c>
      <c r="F77" s="360" t="s">
        <v>99</v>
      </c>
      <c r="G77" s="360" t="s">
        <v>206</v>
      </c>
      <c r="H77" s="360" t="s">
        <v>99</v>
      </c>
      <c r="I77" s="360" t="s">
        <v>206</v>
      </c>
    </row>
    <row r="78" spans="1:9" ht="30.75" customHeight="1" x14ac:dyDescent="0.25">
      <c r="A78" s="566"/>
      <c r="B78" s="361">
        <v>0.04</v>
      </c>
      <c r="C78" s="362">
        <v>0.04</v>
      </c>
      <c r="D78" s="361">
        <v>0</v>
      </c>
      <c r="E78" s="362">
        <v>0</v>
      </c>
      <c r="F78" s="363">
        <v>0</v>
      </c>
      <c r="G78" s="364">
        <v>0</v>
      </c>
      <c r="H78" s="363"/>
      <c r="I78" s="364"/>
    </row>
    <row r="79" spans="1:9" ht="95.1" customHeight="1" x14ac:dyDescent="0.25">
      <c r="A79" s="352" t="s">
        <v>356</v>
      </c>
      <c r="B79" s="489" t="s">
        <v>575</v>
      </c>
      <c r="C79" s="490"/>
      <c r="D79" s="675" t="s">
        <v>453</v>
      </c>
      <c r="E79" s="479"/>
      <c r="F79" s="675" t="s">
        <v>453</v>
      </c>
      <c r="G79" s="479"/>
      <c r="H79" s="474"/>
      <c r="I79" s="475"/>
    </row>
    <row r="80" spans="1:9" ht="80.25" customHeight="1" x14ac:dyDescent="0.25">
      <c r="A80" s="352" t="s">
        <v>360</v>
      </c>
      <c r="B80" s="487" t="s">
        <v>576</v>
      </c>
      <c r="C80" s="488"/>
      <c r="D80" s="674" t="s">
        <v>414</v>
      </c>
      <c r="E80" s="676"/>
      <c r="F80" s="674" t="s">
        <v>414</v>
      </c>
      <c r="G80" s="676"/>
      <c r="H80" s="474"/>
      <c r="I80" s="475"/>
    </row>
    <row r="81" spans="1:9" ht="30.75" customHeight="1" x14ac:dyDescent="0.25">
      <c r="A81" s="565" t="s">
        <v>292</v>
      </c>
      <c r="B81" s="360" t="s">
        <v>99</v>
      </c>
      <c r="C81" s="360" t="s">
        <v>206</v>
      </c>
      <c r="D81" s="360" t="s">
        <v>99</v>
      </c>
      <c r="E81" s="360" t="s">
        <v>206</v>
      </c>
      <c r="F81" s="360" t="s">
        <v>99</v>
      </c>
      <c r="G81" s="360" t="s">
        <v>206</v>
      </c>
      <c r="H81" s="360" t="s">
        <v>99</v>
      </c>
      <c r="I81" s="360" t="s">
        <v>206</v>
      </c>
    </row>
    <row r="82" spans="1:9" ht="30.75" customHeight="1" x14ac:dyDescent="0.25">
      <c r="A82" s="566"/>
      <c r="B82" s="361">
        <v>0.05</v>
      </c>
      <c r="C82" s="362">
        <v>0.05</v>
      </c>
      <c r="D82" s="361">
        <v>0.05</v>
      </c>
      <c r="E82" s="362">
        <v>0.05</v>
      </c>
      <c r="F82" s="363">
        <v>0.05</v>
      </c>
      <c r="G82" s="364">
        <v>0.05</v>
      </c>
      <c r="H82" s="363"/>
      <c r="I82" s="364"/>
    </row>
    <row r="83" spans="1:9" ht="103.5" customHeight="1" x14ac:dyDescent="0.25">
      <c r="A83" s="352" t="s">
        <v>356</v>
      </c>
      <c r="B83" s="478" t="s">
        <v>577</v>
      </c>
      <c r="C83" s="479"/>
      <c r="D83" s="632" t="s">
        <v>578</v>
      </c>
      <c r="E83" s="633"/>
      <c r="F83" s="674" t="s">
        <v>579</v>
      </c>
      <c r="G83" s="633"/>
      <c r="H83" s="474"/>
      <c r="I83" s="475"/>
    </row>
    <row r="84" spans="1:9" ht="53.45" customHeight="1" x14ac:dyDescent="0.25">
      <c r="A84" s="352" t="s">
        <v>360</v>
      </c>
      <c r="B84" s="487" t="s">
        <v>580</v>
      </c>
      <c r="C84" s="488"/>
      <c r="D84" s="487" t="s">
        <v>581</v>
      </c>
      <c r="E84" s="488"/>
      <c r="F84" s="487" t="s">
        <v>582</v>
      </c>
      <c r="G84" s="488"/>
      <c r="H84" s="474"/>
      <c r="I84" s="475"/>
    </row>
    <row r="85" spans="1:9" ht="15" x14ac:dyDescent="0.25">
      <c r="A85" s="565" t="s">
        <v>294</v>
      </c>
      <c r="B85" s="360" t="s">
        <v>99</v>
      </c>
      <c r="C85" s="360" t="s">
        <v>206</v>
      </c>
      <c r="D85" s="360" t="s">
        <v>99</v>
      </c>
      <c r="E85" s="360" t="s">
        <v>206</v>
      </c>
      <c r="F85" s="360" t="s">
        <v>99</v>
      </c>
      <c r="G85" s="360" t="s">
        <v>206</v>
      </c>
      <c r="H85" s="360" t="s">
        <v>99</v>
      </c>
      <c r="I85" s="360" t="s">
        <v>206</v>
      </c>
    </row>
    <row r="86" spans="1:9" ht="20.25" customHeight="1" x14ac:dyDescent="0.25">
      <c r="A86" s="566"/>
      <c r="B86" s="361">
        <v>0.15</v>
      </c>
      <c r="C86" s="362">
        <v>0.15</v>
      </c>
      <c r="D86" s="361">
        <v>0.05</v>
      </c>
      <c r="E86" s="362">
        <v>0.05</v>
      </c>
      <c r="F86" s="363">
        <v>0.05</v>
      </c>
      <c r="G86" s="364">
        <v>0.05</v>
      </c>
      <c r="H86" s="363"/>
      <c r="I86" s="364"/>
    </row>
    <row r="87" spans="1:9" ht="172.5" customHeight="1" x14ac:dyDescent="0.25">
      <c r="A87" s="352" t="s">
        <v>356</v>
      </c>
      <c r="B87" s="494" t="s">
        <v>583</v>
      </c>
      <c r="C87" s="629"/>
      <c r="D87" s="489" t="s">
        <v>584</v>
      </c>
      <c r="E87" s="490"/>
      <c r="F87" s="489" t="s">
        <v>585</v>
      </c>
      <c r="G87" s="564"/>
      <c r="H87" s="517"/>
      <c r="I87" s="517"/>
    </row>
    <row r="88" spans="1:9" ht="43.5" customHeight="1" x14ac:dyDescent="0.25">
      <c r="A88" s="352" t="s">
        <v>360</v>
      </c>
      <c r="B88" s="487" t="s">
        <v>586</v>
      </c>
      <c r="C88" s="577"/>
      <c r="D88" s="672" t="s">
        <v>587</v>
      </c>
      <c r="E88" s="673"/>
      <c r="F88" s="672" t="s">
        <v>588</v>
      </c>
      <c r="G88" s="490"/>
      <c r="H88" s="469"/>
      <c r="I88" s="470"/>
    </row>
    <row r="89" spans="1:9" ht="15" x14ac:dyDescent="0.25">
      <c r="A89" s="565" t="s">
        <v>296</v>
      </c>
      <c r="B89" s="360" t="s">
        <v>99</v>
      </c>
      <c r="C89" s="360" t="s">
        <v>206</v>
      </c>
      <c r="D89" s="360" t="s">
        <v>99</v>
      </c>
      <c r="E89" s="360" t="s">
        <v>206</v>
      </c>
      <c r="F89" s="360" t="s">
        <v>99</v>
      </c>
      <c r="G89" s="360" t="s">
        <v>206</v>
      </c>
      <c r="H89" s="360" t="s">
        <v>99</v>
      </c>
      <c r="I89" s="360" t="s">
        <v>206</v>
      </c>
    </row>
    <row r="90" spans="1:9" ht="15" x14ac:dyDescent="0.25">
      <c r="A90" s="566"/>
      <c r="B90" s="361">
        <v>0.15</v>
      </c>
      <c r="C90" s="375"/>
      <c r="D90" s="361">
        <v>0.1</v>
      </c>
      <c r="E90" s="362"/>
      <c r="F90" s="363">
        <v>0.05</v>
      </c>
      <c r="G90" s="364"/>
      <c r="H90" s="363"/>
      <c r="I90" s="364"/>
    </row>
    <row r="91" spans="1:9" ht="30" x14ac:dyDescent="0.2">
      <c r="A91" s="352" t="s">
        <v>356</v>
      </c>
      <c r="B91" s="660"/>
      <c r="C91" s="660"/>
      <c r="D91" s="660"/>
      <c r="E91" s="660"/>
      <c r="F91" s="660"/>
      <c r="G91" s="660"/>
      <c r="H91" s="660"/>
      <c r="I91" s="660"/>
    </row>
    <row r="92" spans="1:9" ht="15" x14ac:dyDescent="0.25">
      <c r="A92" s="352" t="s">
        <v>360</v>
      </c>
      <c r="B92" s="469"/>
      <c r="C92" s="470"/>
      <c r="D92" s="469"/>
      <c r="E92" s="470"/>
      <c r="F92" s="469"/>
      <c r="G92" s="470"/>
      <c r="H92" s="469"/>
      <c r="I92" s="470"/>
    </row>
    <row r="93" spans="1:9" ht="15" x14ac:dyDescent="0.25">
      <c r="A93" s="565" t="s">
        <v>297</v>
      </c>
      <c r="B93" s="360" t="s">
        <v>99</v>
      </c>
      <c r="C93" s="360" t="s">
        <v>206</v>
      </c>
      <c r="D93" s="360" t="s">
        <v>99</v>
      </c>
      <c r="E93" s="360" t="s">
        <v>206</v>
      </c>
      <c r="F93" s="360" t="s">
        <v>99</v>
      </c>
      <c r="G93" s="360" t="s">
        <v>206</v>
      </c>
      <c r="H93" s="360" t="s">
        <v>99</v>
      </c>
      <c r="I93" s="360" t="s">
        <v>206</v>
      </c>
    </row>
    <row r="94" spans="1:9" ht="15" x14ac:dyDescent="0.25">
      <c r="A94" s="566"/>
      <c r="B94" s="361">
        <v>0.15</v>
      </c>
      <c r="C94" s="375"/>
      <c r="D94" s="361">
        <v>0.1</v>
      </c>
      <c r="E94" s="362"/>
      <c r="F94" s="363">
        <v>0.05</v>
      </c>
      <c r="G94" s="364"/>
      <c r="H94" s="363"/>
      <c r="I94" s="364"/>
    </row>
    <row r="95" spans="1:9" ht="30" x14ac:dyDescent="0.2">
      <c r="A95" s="352" t="s">
        <v>356</v>
      </c>
      <c r="B95" s="660"/>
      <c r="C95" s="660"/>
      <c r="D95" s="660"/>
      <c r="E95" s="660"/>
      <c r="F95" s="660"/>
      <c r="G95" s="660"/>
      <c r="H95" s="660"/>
      <c r="I95" s="660"/>
    </row>
    <row r="96" spans="1:9" ht="15" x14ac:dyDescent="0.25">
      <c r="A96" s="352" t="s">
        <v>360</v>
      </c>
      <c r="B96" s="469"/>
      <c r="C96" s="470"/>
      <c r="D96" s="469"/>
      <c r="E96" s="470"/>
      <c r="F96" s="469"/>
      <c r="G96" s="470"/>
      <c r="H96" s="469"/>
      <c r="I96" s="470"/>
    </row>
    <row r="97" spans="1:9" ht="15" x14ac:dyDescent="0.25">
      <c r="A97" s="565" t="s">
        <v>298</v>
      </c>
      <c r="B97" s="360" t="s">
        <v>99</v>
      </c>
      <c r="C97" s="360" t="s">
        <v>206</v>
      </c>
      <c r="D97" s="360" t="s">
        <v>99</v>
      </c>
      <c r="E97" s="360" t="s">
        <v>206</v>
      </c>
      <c r="F97" s="360" t="s">
        <v>99</v>
      </c>
      <c r="G97" s="360" t="s">
        <v>206</v>
      </c>
      <c r="H97" s="360" t="s">
        <v>99</v>
      </c>
      <c r="I97" s="360" t="s">
        <v>206</v>
      </c>
    </row>
    <row r="98" spans="1:9" ht="15" x14ac:dyDescent="0.25">
      <c r="A98" s="566"/>
      <c r="B98" s="361">
        <v>0.15</v>
      </c>
      <c r="C98" s="375"/>
      <c r="D98" s="361">
        <v>0.15</v>
      </c>
      <c r="E98" s="362"/>
      <c r="F98" s="363">
        <v>0.05</v>
      </c>
      <c r="G98" s="364"/>
      <c r="H98" s="363"/>
      <c r="I98" s="364"/>
    </row>
    <row r="99" spans="1:9" ht="30" x14ac:dyDescent="0.2">
      <c r="A99" s="352" t="s">
        <v>356</v>
      </c>
      <c r="B99" s="660"/>
      <c r="C99" s="660"/>
      <c r="D99" s="660"/>
      <c r="E99" s="660"/>
      <c r="F99" s="660"/>
      <c r="G99" s="660"/>
      <c r="H99" s="660"/>
      <c r="I99" s="660"/>
    </row>
    <row r="100" spans="1:9" ht="15" x14ac:dyDescent="0.25">
      <c r="A100" s="352" t="s">
        <v>360</v>
      </c>
      <c r="B100" s="469"/>
      <c r="C100" s="470"/>
      <c r="D100" s="469"/>
      <c r="E100" s="470"/>
      <c r="F100" s="469"/>
      <c r="G100" s="470"/>
      <c r="H100" s="469"/>
      <c r="I100" s="470"/>
    </row>
    <row r="101" spans="1:9" ht="15" x14ac:dyDescent="0.25">
      <c r="A101" s="565" t="s">
        <v>300</v>
      </c>
      <c r="B101" s="360" t="s">
        <v>99</v>
      </c>
      <c r="C101" s="360" t="s">
        <v>206</v>
      </c>
      <c r="D101" s="360" t="s">
        <v>99</v>
      </c>
      <c r="E101" s="360" t="s">
        <v>206</v>
      </c>
      <c r="F101" s="360" t="s">
        <v>99</v>
      </c>
      <c r="G101" s="360" t="s">
        <v>206</v>
      </c>
      <c r="H101" s="360" t="s">
        <v>99</v>
      </c>
      <c r="I101" s="360" t="s">
        <v>206</v>
      </c>
    </row>
    <row r="102" spans="1:9" ht="15" x14ac:dyDescent="0.25">
      <c r="A102" s="566"/>
      <c r="B102" s="361">
        <v>0.1</v>
      </c>
      <c r="C102" s="375"/>
      <c r="D102" s="361">
        <v>0.2</v>
      </c>
      <c r="E102" s="362"/>
      <c r="F102" s="363">
        <v>0.1</v>
      </c>
      <c r="G102" s="364"/>
      <c r="H102" s="363"/>
      <c r="I102" s="364"/>
    </row>
    <row r="103" spans="1:9" ht="30" x14ac:dyDescent="0.2">
      <c r="A103" s="352" t="s">
        <v>356</v>
      </c>
      <c r="B103" s="660"/>
      <c r="C103" s="660"/>
      <c r="D103" s="660"/>
      <c r="E103" s="660"/>
      <c r="F103" s="660"/>
      <c r="G103" s="660"/>
      <c r="H103" s="660"/>
      <c r="I103" s="660"/>
    </row>
    <row r="104" spans="1:9" ht="15" x14ac:dyDescent="0.25">
      <c r="A104" s="352" t="s">
        <v>360</v>
      </c>
      <c r="B104" s="469"/>
      <c r="C104" s="470"/>
      <c r="D104" s="469"/>
      <c r="E104" s="470"/>
      <c r="F104" s="469"/>
      <c r="G104" s="470"/>
      <c r="H104" s="469"/>
      <c r="I104" s="470"/>
    </row>
    <row r="105" spans="1:9" ht="15" x14ac:dyDescent="0.25">
      <c r="A105" s="565" t="s">
        <v>301</v>
      </c>
      <c r="B105" s="360" t="s">
        <v>99</v>
      </c>
      <c r="C105" s="360" t="s">
        <v>206</v>
      </c>
      <c r="D105" s="360" t="s">
        <v>99</v>
      </c>
      <c r="E105" s="360" t="s">
        <v>206</v>
      </c>
      <c r="F105" s="360" t="s">
        <v>99</v>
      </c>
      <c r="G105" s="360" t="s">
        <v>206</v>
      </c>
      <c r="H105" s="360" t="s">
        <v>99</v>
      </c>
      <c r="I105" s="360" t="s">
        <v>206</v>
      </c>
    </row>
    <row r="106" spans="1:9" ht="15" x14ac:dyDescent="0.25">
      <c r="A106" s="566"/>
      <c r="B106" s="361">
        <v>0.06</v>
      </c>
      <c r="C106" s="375"/>
      <c r="D106" s="361">
        <v>0.2</v>
      </c>
      <c r="E106" s="362"/>
      <c r="F106" s="363">
        <v>0.2</v>
      </c>
      <c r="G106" s="364"/>
      <c r="H106" s="363"/>
      <c r="I106" s="364"/>
    </row>
    <row r="107" spans="1:9" ht="30" x14ac:dyDescent="0.2">
      <c r="A107" s="352" t="s">
        <v>356</v>
      </c>
      <c r="B107" s="660"/>
      <c r="C107" s="660"/>
      <c r="D107" s="660"/>
      <c r="E107" s="660"/>
      <c r="F107" s="660"/>
      <c r="G107" s="660"/>
      <c r="H107" s="660"/>
      <c r="I107" s="660"/>
    </row>
    <row r="108" spans="1:9" ht="15" x14ac:dyDescent="0.25">
      <c r="A108" s="352" t="s">
        <v>360</v>
      </c>
      <c r="B108" s="469"/>
      <c r="C108" s="470"/>
      <c r="D108" s="469"/>
      <c r="E108" s="470"/>
      <c r="F108" s="469"/>
      <c r="G108" s="470"/>
      <c r="H108" s="469"/>
      <c r="I108" s="470"/>
    </row>
    <row r="109" spans="1:9" ht="15" x14ac:dyDescent="0.25">
      <c r="A109" s="565" t="s">
        <v>302</v>
      </c>
      <c r="B109" s="360" t="s">
        <v>99</v>
      </c>
      <c r="C109" s="360" t="s">
        <v>206</v>
      </c>
      <c r="D109" s="360" t="s">
        <v>99</v>
      </c>
      <c r="E109" s="360" t="s">
        <v>206</v>
      </c>
      <c r="F109" s="360" t="s">
        <v>99</v>
      </c>
      <c r="G109" s="360" t="s">
        <v>206</v>
      </c>
      <c r="H109" s="360" t="s">
        <v>99</v>
      </c>
      <c r="I109" s="360" t="s">
        <v>206</v>
      </c>
    </row>
    <row r="110" spans="1:9" ht="15" x14ac:dyDescent="0.25">
      <c r="A110" s="566"/>
      <c r="B110" s="361">
        <v>0.05</v>
      </c>
      <c r="C110" s="375"/>
      <c r="D110" s="361">
        <v>0.1</v>
      </c>
      <c r="E110" s="362"/>
      <c r="F110" s="363">
        <v>0.2</v>
      </c>
      <c r="G110" s="364"/>
      <c r="H110" s="363"/>
      <c r="I110" s="364"/>
    </row>
    <row r="111" spans="1:9" ht="30" x14ac:dyDescent="0.2">
      <c r="A111" s="352" t="s">
        <v>356</v>
      </c>
      <c r="B111" s="660"/>
      <c r="C111" s="660"/>
      <c r="D111" s="660"/>
      <c r="E111" s="660"/>
      <c r="F111" s="660"/>
      <c r="G111" s="660"/>
      <c r="H111" s="660"/>
      <c r="I111" s="660"/>
    </row>
    <row r="112" spans="1:9" ht="15" x14ac:dyDescent="0.25">
      <c r="A112" s="352" t="s">
        <v>360</v>
      </c>
      <c r="B112" s="469"/>
      <c r="C112" s="470"/>
      <c r="D112" s="469"/>
      <c r="E112" s="470"/>
      <c r="F112" s="469"/>
      <c r="G112" s="470"/>
      <c r="H112" s="469"/>
      <c r="I112" s="470"/>
    </row>
    <row r="113" spans="1:9" ht="15" x14ac:dyDescent="0.25">
      <c r="A113" s="565" t="s">
        <v>303</v>
      </c>
      <c r="B113" s="360" t="s">
        <v>99</v>
      </c>
      <c r="C113" s="360" t="s">
        <v>206</v>
      </c>
      <c r="D113" s="360" t="s">
        <v>99</v>
      </c>
      <c r="E113" s="360" t="s">
        <v>206</v>
      </c>
      <c r="F113" s="360" t="s">
        <v>99</v>
      </c>
      <c r="G113" s="360" t="s">
        <v>206</v>
      </c>
      <c r="H113" s="360" t="s">
        <v>99</v>
      </c>
      <c r="I113" s="360" t="s">
        <v>206</v>
      </c>
    </row>
    <row r="114" spans="1:9" ht="15" x14ac:dyDescent="0.25">
      <c r="A114" s="566"/>
      <c r="B114" s="376">
        <v>0.1</v>
      </c>
      <c r="C114" s="377"/>
      <c r="D114" s="376">
        <v>0.05</v>
      </c>
      <c r="E114" s="377"/>
      <c r="F114" s="376">
        <v>0.25</v>
      </c>
      <c r="G114" s="368"/>
      <c r="H114" s="377"/>
      <c r="I114" s="368"/>
    </row>
    <row r="115" spans="1:9" ht="30" x14ac:dyDescent="0.2">
      <c r="A115" s="352" t="s">
        <v>356</v>
      </c>
      <c r="B115" s="659"/>
      <c r="C115" s="659"/>
      <c r="D115" s="659"/>
      <c r="E115" s="659"/>
      <c r="F115" s="659"/>
      <c r="G115" s="659"/>
      <c r="H115" s="659"/>
      <c r="I115" s="659"/>
    </row>
    <row r="116" spans="1:9" ht="15" x14ac:dyDescent="0.25">
      <c r="A116" s="352" t="s">
        <v>360</v>
      </c>
      <c r="B116" s="469"/>
      <c r="C116" s="470"/>
      <c r="D116" s="469"/>
      <c r="E116" s="470"/>
      <c r="F116" s="469"/>
      <c r="G116" s="470"/>
      <c r="H116" s="469"/>
      <c r="I116" s="470"/>
    </row>
    <row r="117" spans="1:9" ht="15" x14ac:dyDescent="0.25">
      <c r="A117" s="369" t="s">
        <v>387</v>
      </c>
      <c r="B117" s="378">
        <f t="shared" ref="B117:I117" si="1">(B70+B74+B78+B82+B86+B90+B94+B98+B102+B106+B110+B114)</f>
        <v>1.0000000000000002</v>
      </c>
      <c r="C117" s="378">
        <f t="shared" si="1"/>
        <v>0.24</v>
      </c>
      <c r="D117" s="378">
        <f t="shared" si="1"/>
        <v>1</v>
      </c>
      <c r="E117" s="378">
        <f t="shared" si="1"/>
        <v>0.1</v>
      </c>
      <c r="F117" s="378">
        <f t="shared" si="1"/>
        <v>1</v>
      </c>
      <c r="G117" s="378">
        <f t="shared" si="1"/>
        <v>0.1</v>
      </c>
      <c r="H117" s="379">
        <f t="shared" si="1"/>
        <v>0</v>
      </c>
      <c r="I117" s="379">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s>
  <pageMargins left="0.25" right="0.25" top="0.75" bottom="0.75" header="0.3" footer="0.3"/>
  <pageSetup scale="25" fitToHeight="0" orientation="landscape" r:id="rId8"/>
  <drawing r:id="rId9"/>
  <legacy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78"/>
      <c r="B1" s="579"/>
      <c r="C1" s="579"/>
      <c r="D1" s="579"/>
      <c r="E1" s="580"/>
      <c r="F1" s="587" t="s">
        <v>388</v>
      </c>
      <c r="G1" s="588"/>
      <c r="H1" s="588"/>
      <c r="I1" s="588"/>
      <c r="J1" s="588"/>
      <c r="K1" s="588"/>
      <c r="L1" s="175"/>
    </row>
    <row r="2" spans="1:12" ht="18.75" customHeight="1" x14ac:dyDescent="0.25">
      <c r="A2" s="581"/>
      <c r="B2" s="582"/>
      <c r="C2" s="582"/>
      <c r="D2" s="582"/>
      <c r="E2" s="583"/>
      <c r="F2" s="589"/>
      <c r="G2" s="590"/>
      <c r="H2" s="590"/>
      <c r="I2" s="590"/>
      <c r="J2" s="590"/>
      <c r="K2" s="590"/>
      <c r="L2" s="175"/>
    </row>
    <row r="3" spans="1:12" ht="18.75" customHeight="1" x14ac:dyDescent="0.25">
      <c r="A3" s="581"/>
      <c r="B3" s="582"/>
      <c r="C3" s="582"/>
      <c r="D3" s="582"/>
      <c r="E3" s="583"/>
      <c r="F3" s="587" t="s">
        <v>389</v>
      </c>
      <c r="G3" s="588"/>
      <c r="H3" s="588"/>
      <c r="I3" s="588"/>
      <c r="J3" s="588"/>
      <c r="K3" s="588"/>
      <c r="L3" s="175"/>
    </row>
    <row r="4" spans="1:12" ht="18.75" customHeight="1" x14ac:dyDescent="0.25">
      <c r="A4" s="584"/>
      <c r="B4" s="585"/>
      <c r="C4" s="585"/>
      <c r="D4" s="585"/>
      <c r="E4" s="586"/>
      <c r="F4" s="589"/>
      <c r="G4" s="590"/>
      <c r="H4" s="590"/>
      <c r="I4" s="590"/>
      <c r="J4" s="590"/>
      <c r="K4" s="590"/>
      <c r="L4" s="175"/>
    </row>
    <row r="5" spans="1:12" ht="15.75" customHeight="1" x14ac:dyDescent="0.25">
      <c r="A5" s="591" t="s">
        <v>390</v>
      </c>
      <c r="B5" s="592"/>
      <c r="C5" s="592"/>
      <c r="D5" s="592"/>
      <c r="E5" s="592"/>
      <c r="F5" s="592"/>
      <c r="G5" s="592"/>
      <c r="H5" s="592"/>
      <c r="I5" s="592"/>
      <c r="J5" s="592"/>
      <c r="K5" s="592"/>
      <c r="L5" s="593"/>
    </row>
    <row r="6" spans="1:12" ht="23.25" customHeight="1" x14ac:dyDescent="0.25">
      <c r="A6" s="591" t="s">
        <v>391</v>
      </c>
      <c r="B6" s="592"/>
      <c r="C6" s="594"/>
      <c r="D6" s="595" t="s">
        <v>12</v>
      </c>
      <c r="E6" s="596"/>
      <c r="F6" s="596"/>
      <c r="G6" s="596"/>
      <c r="H6" s="597"/>
      <c r="I6" s="591" t="s">
        <v>392</v>
      </c>
      <c r="J6" s="594"/>
      <c r="K6" s="595" t="s">
        <v>37</v>
      </c>
      <c r="L6" s="597"/>
    </row>
    <row r="7" spans="1:12" ht="17.649999999999999" customHeight="1" x14ac:dyDescent="0.25">
      <c r="A7" s="591" t="s">
        <v>393</v>
      </c>
      <c r="B7" s="592"/>
      <c r="C7" s="594"/>
      <c r="D7" s="595" t="s">
        <v>26</v>
      </c>
      <c r="E7" s="596"/>
      <c r="F7" s="596"/>
      <c r="G7" s="596"/>
      <c r="H7" s="597"/>
      <c r="I7" s="591" t="s">
        <v>98</v>
      </c>
      <c r="J7" s="594"/>
      <c r="K7" s="595" t="s">
        <v>53</v>
      </c>
      <c r="L7" s="597"/>
    </row>
    <row r="8" spans="1:12" ht="35.65" customHeight="1" x14ac:dyDescent="0.25">
      <c r="A8" s="591" t="s">
        <v>394</v>
      </c>
      <c r="B8" s="592"/>
      <c r="C8" s="594"/>
      <c r="D8" s="595" t="s">
        <v>63</v>
      </c>
      <c r="E8" s="596"/>
      <c r="F8" s="596"/>
      <c r="G8" s="596"/>
      <c r="H8" s="597"/>
      <c r="I8" s="591" t="s">
        <v>395</v>
      </c>
      <c r="J8" s="594"/>
      <c r="K8" s="595" t="s">
        <v>60</v>
      </c>
      <c r="L8" s="597"/>
    </row>
    <row r="9" spans="1:12" ht="15.75" customHeight="1" x14ac:dyDescent="0.25">
      <c r="A9" s="598" t="s">
        <v>396</v>
      </c>
      <c r="B9" s="599"/>
      <c r="C9" s="599"/>
      <c r="D9" s="599"/>
      <c r="E9" s="592"/>
      <c r="F9" s="592"/>
      <c r="G9" s="592"/>
      <c r="H9" s="592"/>
      <c r="I9" s="592"/>
      <c r="J9" s="592"/>
      <c r="K9" s="592"/>
      <c r="L9" s="593"/>
    </row>
    <row r="10" spans="1:12" ht="33.75" customHeight="1" x14ac:dyDescent="0.25">
      <c r="A10" s="609" t="s">
        <v>221</v>
      </c>
      <c r="B10" s="609"/>
      <c r="C10" s="609"/>
      <c r="D10" s="609"/>
      <c r="E10" s="607"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07"/>
      <c r="G10" s="607"/>
      <c r="H10" s="607"/>
      <c r="I10" s="607"/>
      <c r="J10" s="607"/>
      <c r="K10" s="607"/>
      <c r="L10" s="607"/>
    </row>
    <row r="11" spans="1:12" ht="34.5" customHeight="1" x14ac:dyDescent="0.25">
      <c r="A11" s="601" t="s">
        <v>397</v>
      </c>
      <c r="B11" s="602"/>
      <c r="C11" s="602"/>
      <c r="D11" s="593"/>
      <c r="E11" s="606" t="str">
        <f>+ACTIVIDAD_5!I16</f>
        <v>Número de acciones de transformación cultural que promuevan la eliminación de estereotipos negativos, y garanticen el libre ejercicio de los derechos de las mujeres implementadas, desarrolladas con las comunidades</v>
      </c>
      <c r="F11" s="607"/>
      <c r="G11" s="607"/>
      <c r="H11" s="607"/>
      <c r="I11" s="607"/>
      <c r="J11" s="607"/>
      <c r="K11" s="607"/>
      <c r="L11" s="608"/>
    </row>
    <row r="12" spans="1:12" ht="47.25" customHeight="1" x14ac:dyDescent="0.25">
      <c r="A12" s="591" t="s">
        <v>398</v>
      </c>
      <c r="B12" s="592"/>
      <c r="C12" s="592"/>
      <c r="D12" s="594"/>
      <c r="E12" s="606" t="s">
        <v>589</v>
      </c>
      <c r="F12" s="607"/>
      <c r="G12" s="607"/>
      <c r="H12" s="607"/>
      <c r="I12" s="607"/>
      <c r="J12" s="607"/>
      <c r="K12" s="607"/>
      <c r="L12" s="608"/>
    </row>
    <row r="13" spans="1:12" ht="28.5" customHeight="1" x14ac:dyDescent="0.25">
      <c r="A13" s="591" t="s">
        <v>400</v>
      </c>
      <c r="B13" s="592"/>
      <c r="C13" s="594"/>
      <c r="D13" s="595" t="s">
        <v>401</v>
      </c>
      <c r="E13" s="596"/>
      <c r="F13" s="596"/>
      <c r="G13" s="596"/>
      <c r="H13" s="597"/>
      <c r="I13" s="591" t="s">
        <v>402</v>
      </c>
      <c r="J13" s="594"/>
      <c r="K13" s="595" t="s">
        <v>61</v>
      </c>
      <c r="L13" s="597"/>
    </row>
    <row r="14" spans="1:12" ht="15.75" customHeight="1" x14ac:dyDescent="0.25">
      <c r="A14" s="591" t="s">
        <v>403</v>
      </c>
      <c r="B14" s="592"/>
      <c r="C14" s="592"/>
      <c r="D14" s="592"/>
      <c r="E14" s="592"/>
      <c r="F14" s="592"/>
      <c r="G14" s="592"/>
      <c r="H14" s="592"/>
      <c r="I14" s="592"/>
      <c r="J14" s="592"/>
      <c r="K14" s="592"/>
      <c r="L14" s="593"/>
    </row>
    <row r="15" spans="1:12" ht="25.5" customHeight="1" x14ac:dyDescent="0.25">
      <c r="A15" s="591" t="s">
        <v>404</v>
      </c>
      <c r="B15" s="592"/>
      <c r="C15" s="594"/>
      <c r="D15" s="595" t="s">
        <v>19</v>
      </c>
      <c r="E15" s="596"/>
      <c r="F15" s="596"/>
      <c r="G15" s="596"/>
      <c r="H15" s="597"/>
      <c r="I15" s="591" t="s">
        <v>405</v>
      </c>
      <c r="J15" s="594"/>
      <c r="K15" s="595" t="s">
        <v>20</v>
      </c>
      <c r="L15" s="597"/>
    </row>
    <row r="16" spans="1:12" ht="25.5" customHeight="1" x14ac:dyDescent="0.25">
      <c r="A16" s="591" t="s">
        <v>406</v>
      </c>
      <c r="B16" s="592"/>
      <c r="C16" s="594"/>
      <c r="D16" s="656">
        <f>+ACTIVIDAD_5!C37</f>
        <v>1.0000000000000002</v>
      </c>
      <c r="E16" s="657"/>
      <c r="F16" s="657"/>
      <c r="G16" s="657"/>
      <c r="H16" s="658"/>
      <c r="I16" s="591" t="s">
        <v>161</v>
      </c>
      <c r="J16" s="594"/>
      <c r="K16" s="595" t="s">
        <v>21</v>
      </c>
      <c r="L16" s="597"/>
    </row>
    <row r="17" spans="1:12" ht="27.6" customHeight="1" x14ac:dyDescent="0.25">
      <c r="A17" s="591" t="s">
        <v>407</v>
      </c>
      <c r="B17" s="592"/>
      <c r="C17" s="594"/>
      <c r="D17" s="595" t="s">
        <v>491</v>
      </c>
      <c r="E17" s="596"/>
      <c r="F17" s="596"/>
      <c r="G17" s="596"/>
      <c r="H17" s="597"/>
      <c r="I17" s="613"/>
      <c r="J17" s="614"/>
      <c r="K17" s="614"/>
      <c r="L17" s="615"/>
    </row>
    <row r="18" spans="1:12" ht="12" customHeight="1" x14ac:dyDescent="0.25">
      <c r="A18" s="182" t="s">
        <v>409</v>
      </c>
      <c r="B18" s="182" t="s">
        <v>410</v>
      </c>
      <c r="C18" s="591" t="s">
        <v>411</v>
      </c>
      <c r="D18" s="592"/>
      <c r="E18" s="592"/>
      <c r="F18" s="592"/>
      <c r="G18" s="594"/>
      <c r="H18" s="591" t="s">
        <v>229</v>
      </c>
      <c r="I18" s="594"/>
      <c r="J18" s="591" t="s">
        <v>412</v>
      </c>
      <c r="K18" s="594"/>
      <c r="L18" s="182" t="s">
        <v>413</v>
      </c>
    </row>
    <row r="19" spans="1:12" ht="81.599999999999994" customHeight="1" x14ac:dyDescent="0.25">
      <c r="A19" s="177">
        <v>1</v>
      </c>
      <c r="B19" s="178" t="s">
        <v>401</v>
      </c>
      <c r="C19" s="595" t="s">
        <v>590</v>
      </c>
      <c r="D19" s="596"/>
      <c r="E19" s="596"/>
      <c r="F19" s="596"/>
      <c r="G19" s="597"/>
      <c r="H19" s="595" t="s">
        <v>591</v>
      </c>
      <c r="I19" s="597"/>
      <c r="J19" s="613" t="s">
        <v>22</v>
      </c>
      <c r="K19" s="615"/>
      <c r="L19" s="178" t="s">
        <v>480</v>
      </c>
    </row>
    <row r="20" spans="1:12" ht="34.15" customHeight="1" x14ac:dyDescent="0.25">
      <c r="A20" s="177">
        <v>2</v>
      </c>
      <c r="B20" s="178" t="s">
        <v>401</v>
      </c>
      <c r="C20" s="595" t="s">
        <v>592</v>
      </c>
      <c r="D20" s="596"/>
      <c r="E20" s="596"/>
      <c r="F20" s="596"/>
      <c r="G20" s="597"/>
      <c r="H20" s="595" t="s">
        <v>593</v>
      </c>
      <c r="I20" s="597"/>
      <c r="J20" s="613" t="s">
        <v>22</v>
      </c>
      <c r="K20" s="615"/>
      <c r="L20" s="178" t="s">
        <v>594</v>
      </c>
    </row>
    <row r="21" spans="1:12" ht="81.95" customHeight="1" x14ac:dyDescent="0.25">
      <c r="A21" s="177">
        <v>3</v>
      </c>
      <c r="B21" s="178" t="s">
        <v>401</v>
      </c>
      <c r="C21" s="595" t="s">
        <v>595</v>
      </c>
      <c r="D21" s="596"/>
      <c r="E21" s="596"/>
      <c r="F21" s="596"/>
      <c r="G21" s="597"/>
      <c r="H21" s="595" t="s">
        <v>596</v>
      </c>
      <c r="I21" s="597"/>
      <c r="J21" s="613" t="s">
        <v>22</v>
      </c>
      <c r="K21" s="615"/>
      <c r="L21" s="178" t="s">
        <v>597</v>
      </c>
    </row>
    <row r="22" spans="1:12" ht="25.5" customHeight="1" x14ac:dyDescent="0.25">
      <c r="A22" s="182" t="s">
        <v>409</v>
      </c>
      <c r="B22" s="591" t="s">
        <v>418</v>
      </c>
      <c r="C22" s="592"/>
      <c r="D22" s="592"/>
      <c r="E22" s="592"/>
      <c r="F22" s="592"/>
      <c r="G22" s="592"/>
      <c r="H22" s="592"/>
      <c r="I22" s="592"/>
      <c r="J22" s="592"/>
      <c r="K22" s="594"/>
      <c r="L22" s="182" t="s">
        <v>419</v>
      </c>
    </row>
    <row r="23" spans="1:12" ht="28.15" customHeight="1" x14ac:dyDescent="0.25">
      <c r="A23" s="177">
        <v>1</v>
      </c>
      <c r="B23" s="595" t="s">
        <v>598</v>
      </c>
      <c r="C23" s="596"/>
      <c r="D23" s="596"/>
      <c r="E23" s="596"/>
      <c r="F23" s="596"/>
      <c r="G23" s="596"/>
      <c r="H23" s="596"/>
      <c r="I23" s="596"/>
      <c r="J23" s="596"/>
      <c r="K23" s="597"/>
      <c r="L23" s="178" t="s">
        <v>22</v>
      </c>
    </row>
    <row r="24" spans="1:12" ht="15.75" customHeight="1" x14ac:dyDescent="0.25">
      <c r="A24" s="591" t="s">
        <v>421</v>
      </c>
      <c r="B24" s="592"/>
      <c r="C24" s="592"/>
      <c r="D24" s="592"/>
      <c r="E24" s="592"/>
      <c r="F24" s="599"/>
      <c r="G24" s="599"/>
      <c r="H24" s="592"/>
      <c r="I24" s="599"/>
      <c r="J24" s="599"/>
      <c r="K24" s="599"/>
      <c r="L24" s="619"/>
    </row>
    <row r="25" spans="1:12" ht="26.25" customHeight="1" x14ac:dyDescent="0.25">
      <c r="A25" s="591" t="s">
        <v>422</v>
      </c>
      <c r="B25" s="592"/>
      <c r="C25" s="594"/>
      <c r="D25" s="595">
        <v>1</v>
      </c>
      <c r="E25" s="596"/>
      <c r="F25" s="609" t="s">
        <v>423</v>
      </c>
      <c r="G25" s="609"/>
      <c r="H25" s="203">
        <v>2024</v>
      </c>
      <c r="I25" s="609" t="s">
        <v>424</v>
      </c>
      <c r="J25" s="609"/>
      <c r="K25" s="647" t="s">
        <v>599</v>
      </c>
      <c r="L25" s="647"/>
    </row>
    <row r="26" spans="1:12" ht="38.25" customHeight="1" x14ac:dyDescent="0.25">
      <c r="A26" s="591" t="s">
        <v>426</v>
      </c>
      <c r="B26" s="592"/>
      <c r="C26" s="594"/>
      <c r="D26" s="595" t="s">
        <v>600</v>
      </c>
      <c r="E26" s="596"/>
      <c r="F26" s="684"/>
      <c r="G26" s="684"/>
      <c r="H26" s="596"/>
      <c r="I26" s="684"/>
      <c r="J26" s="684"/>
      <c r="K26" s="684"/>
      <c r="L26" s="685"/>
    </row>
    <row r="27" spans="1:12" ht="78.599999999999994" customHeight="1" x14ac:dyDescent="0.25">
      <c r="A27" s="591" t="s">
        <v>428</v>
      </c>
      <c r="B27" s="592"/>
      <c r="C27" s="594"/>
      <c r="D27" s="642" t="s">
        <v>601</v>
      </c>
      <c r="E27" s="643"/>
      <c r="F27" s="643"/>
      <c r="G27" s="643"/>
      <c r="H27" s="643"/>
      <c r="I27" s="643"/>
      <c r="J27" s="643"/>
      <c r="K27" s="643"/>
      <c r="L27" s="644"/>
    </row>
    <row r="28" spans="1:12" ht="17.649999999999999" customHeight="1" x14ac:dyDescent="0.25">
      <c r="A28" s="591" t="s">
        <v>430</v>
      </c>
      <c r="B28" s="592"/>
      <c r="C28" s="594"/>
      <c r="D28" s="595"/>
      <c r="E28" s="596"/>
      <c r="F28" s="596"/>
      <c r="G28" s="596"/>
      <c r="H28" s="596"/>
      <c r="I28" s="596"/>
      <c r="J28" s="596"/>
      <c r="K28" s="596"/>
      <c r="L28" s="597"/>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F22" zoomScale="55" zoomScaleNormal="55" workbookViewId="0">
      <selection activeCell="F27" sqref="F27"/>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7"/>
      <c r="B1" s="524" t="s">
        <v>279</v>
      </c>
      <c r="C1" s="525"/>
      <c r="D1" s="525"/>
      <c r="E1" s="525"/>
      <c r="F1" s="525"/>
      <c r="G1" s="525"/>
      <c r="H1" s="525"/>
      <c r="I1" s="525"/>
      <c r="J1" s="525"/>
      <c r="K1" s="525"/>
      <c r="L1" s="526"/>
      <c r="M1" s="521" t="s">
        <v>280</v>
      </c>
      <c r="N1" s="522"/>
      <c r="O1" s="523"/>
    </row>
    <row r="2" spans="1:15" s="85" customFormat="1" ht="18" customHeight="1" thickBot="1" x14ac:dyDescent="0.3">
      <c r="A2" s="548"/>
      <c r="B2" s="527" t="s">
        <v>281</v>
      </c>
      <c r="C2" s="528"/>
      <c r="D2" s="528"/>
      <c r="E2" s="528"/>
      <c r="F2" s="528"/>
      <c r="G2" s="528"/>
      <c r="H2" s="528"/>
      <c r="I2" s="528"/>
      <c r="J2" s="528"/>
      <c r="K2" s="528"/>
      <c r="L2" s="529"/>
      <c r="M2" s="521" t="s">
        <v>282</v>
      </c>
      <c r="N2" s="522"/>
      <c r="O2" s="523"/>
    </row>
    <row r="3" spans="1:15" s="85" customFormat="1" ht="19.899999999999999" customHeight="1" thickBot="1" x14ac:dyDescent="0.3">
      <c r="A3" s="548"/>
      <c r="B3" s="527" t="s">
        <v>120</v>
      </c>
      <c r="C3" s="528"/>
      <c r="D3" s="528"/>
      <c r="E3" s="528"/>
      <c r="F3" s="528"/>
      <c r="G3" s="528"/>
      <c r="H3" s="528"/>
      <c r="I3" s="528"/>
      <c r="J3" s="528"/>
      <c r="K3" s="528"/>
      <c r="L3" s="529"/>
      <c r="M3" s="521" t="s">
        <v>283</v>
      </c>
      <c r="N3" s="522"/>
      <c r="O3" s="523"/>
    </row>
    <row r="4" spans="1:15" s="85" customFormat="1" ht="21.75" customHeight="1" thickBot="1" x14ac:dyDescent="0.3">
      <c r="A4" s="549"/>
      <c r="B4" s="530" t="s">
        <v>284</v>
      </c>
      <c r="C4" s="531"/>
      <c r="D4" s="531"/>
      <c r="E4" s="531"/>
      <c r="F4" s="531"/>
      <c r="G4" s="531"/>
      <c r="H4" s="531"/>
      <c r="I4" s="531"/>
      <c r="J4" s="531"/>
      <c r="K4" s="531"/>
      <c r="L4" s="532"/>
      <c r="M4" s="521" t="s">
        <v>285</v>
      </c>
      <c r="N4" s="522"/>
      <c r="O4" s="523"/>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58" t="s">
        <v>287</v>
      </c>
      <c r="C6" s="559"/>
      <c r="D6" s="559"/>
      <c r="E6" s="559"/>
      <c r="F6" s="559"/>
      <c r="G6" s="559"/>
      <c r="H6" s="559"/>
      <c r="I6" s="559"/>
      <c r="J6" s="559"/>
      <c r="K6" s="560"/>
      <c r="L6" s="196" t="s">
        <v>288</v>
      </c>
      <c r="M6" s="561">
        <v>2024110010289</v>
      </c>
      <c r="N6" s="562"/>
      <c r="O6" s="56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1" t="s">
        <v>126</v>
      </c>
      <c r="B8" s="160" t="s">
        <v>289</v>
      </c>
      <c r="C8" s="124"/>
      <c r="D8" s="160" t="s">
        <v>290</v>
      </c>
      <c r="E8" s="124"/>
      <c r="F8" s="160" t="s">
        <v>291</v>
      </c>
      <c r="G8" s="124"/>
      <c r="H8" s="160" t="s">
        <v>292</v>
      </c>
      <c r="I8" s="127"/>
      <c r="J8" s="535" t="s">
        <v>128</v>
      </c>
      <c r="K8" s="550"/>
      <c r="L8" s="159" t="s">
        <v>293</v>
      </c>
      <c r="M8" s="567"/>
      <c r="N8" s="567"/>
      <c r="O8" s="567"/>
    </row>
    <row r="9" spans="1:15" s="85" customFormat="1" ht="21.75" customHeight="1" thickBot="1" x14ac:dyDescent="0.3">
      <c r="A9" s="551"/>
      <c r="B9" s="161" t="s">
        <v>294</v>
      </c>
      <c r="C9" s="127" t="s">
        <v>602</v>
      </c>
      <c r="D9" s="160" t="s">
        <v>296</v>
      </c>
      <c r="E9" s="128"/>
      <c r="F9" s="160" t="s">
        <v>297</v>
      </c>
      <c r="G9" s="128"/>
      <c r="H9" s="160" t="s">
        <v>298</v>
      </c>
      <c r="I9" s="126"/>
      <c r="J9" s="535"/>
      <c r="K9" s="550"/>
      <c r="L9" s="159" t="s">
        <v>299</v>
      </c>
      <c r="M9" s="567"/>
      <c r="N9" s="567"/>
      <c r="O9" s="567"/>
    </row>
    <row r="10" spans="1:15" s="85" customFormat="1" ht="21.75" customHeight="1" thickBot="1" x14ac:dyDescent="0.3">
      <c r="A10" s="551"/>
      <c r="B10" s="160" t="s">
        <v>300</v>
      </c>
      <c r="C10" s="124"/>
      <c r="D10" s="160" t="s">
        <v>301</v>
      </c>
      <c r="E10" s="128"/>
      <c r="F10" s="160" t="s">
        <v>302</v>
      </c>
      <c r="G10" s="128"/>
      <c r="H10" s="160" t="s">
        <v>303</v>
      </c>
      <c r="I10" s="126"/>
      <c r="J10" s="535"/>
      <c r="K10" s="550"/>
      <c r="L10" s="159" t="s">
        <v>304</v>
      </c>
      <c r="M10" s="567" t="s">
        <v>295</v>
      </c>
      <c r="N10" s="567"/>
      <c r="O10" s="567"/>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55" t="s">
        <v>305</v>
      </c>
      <c r="B12" s="536" t="s">
        <v>603</v>
      </c>
      <c r="C12" s="537"/>
      <c r="D12" s="537"/>
      <c r="E12" s="537"/>
      <c r="F12" s="537"/>
      <c r="G12" s="537"/>
      <c r="H12" s="537"/>
      <c r="I12" s="537"/>
      <c r="J12" s="537"/>
      <c r="K12" s="537"/>
      <c r="L12" s="537"/>
      <c r="M12" s="537"/>
      <c r="N12" s="537"/>
      <c r="O12" s="538"/>
    </row>
    <row r="13" spans="1:15" ht="15" customHeight="1" x14ac:dyDescent="0.25">
      <c r="A13" s="556"/>
      <c r="B13" s="539"/>
      <c r="C13" s="540"/>
      <c r="D13" s="540"/>
      <c r="E13" s="540"/>
      <c r="F13" s="540"/>
      <c r="G13" s="540"/>
      <c r="H13" s="540"/>
      <c r="I13" s="540"/>
      <c r="J13" s="540"/>
      <c r="K13" s="540"/>
      <c r="L13" s="540"/>
      <c r="M13" s="540"/>
      <c r="N13" s="540"/>
      <c r="O13" s="541"/>
    </row>
    <row r="14" spans="1:15" ht="15" customHeight="1" x14ac:dyDescent="0.25">
      <c r="A14" s="557"/>
      <c r="B14" s="542"/>
      <c r="C14" s="543"/>
      <c r="D14" s="543"/>
      <c r="E14" s="543"/>
      <c r="F14" s="543"/>
      <c r="G14" s="543"/>
      <c r="H14" s="543"/>
      <c r="I14" s="543"/>
      <c r="J14" s="543"/>
      <c r="K14" s="543"/>
      <c r="L14" s="543"/>
      <c r="M14" s="543"/>
      <c r="N14" s="543"/>
      <c r="O14" s="544"/>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5" t="s">
        <v>557</v>
      </c>
      <c r="C16" s="545"/>
      <c r="D16" s="545"/>
      <c r="E16" s="545"/>
      <c r="F16" s="545"/>
      <c r="G16" s="551" t="s">
        <v>135</v>
      </c>
      <c r="H16" s="551"/>
      <c r="I16" s="546" t="s">
        <v>604</v>
      </c>
      <c r="J16" s="546"/>
      <c r="K16" s="546"/>
      <c r="L16" s="546"/>
      <c r="M16" s="546"/>
      <c r="N16" s="546"/>
      <c r="O16" s="546"/>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5" t="s">
        <v>309</v>
      </c>
      <c r="C18" s="545"/>
      <c r="D18" s="545"/>
      <c r="E18" s="545"/>
      <c r="F18" s="70" t="s">
        <v>139</v>
      </c>
      <c r="G18" s="552" t="s">
        <v>310</v>
      </c>
      <c r="H18" s="552"/>
      <c r="I18" s="552"/>
      <c r="J18" s="70" t="s">
        <v>141</v>
      </c>
      <c r="K18" s="545" t="s">
        <v>311</v>
      </c>
      <c r="L18" s="545"/>
      <c r="M18" s="545"/>
      <c r="N18" s="545"/>
      <c r="O18" s="545"/>
    </row>
    <row r="19" spans="1:15" ht="9" customHeight="1" x14ac:dyDescent="0.25">
      <c r="A19" s="41"/>
      <c r="B19" s="40"/>
      <c r="C19" s="554"/>
      <c r="D19" s="554"/>
      <c r="E19" s="554"/>
      <c r="F19" s="554"/>
      <c r="G19" s="554"/>
      <c r="H19" s="554"/>
      <c r="I19" s="554"/>
      <c r="J19" s="554"/>
      <c r="K19" s="554"/>
      <c r="L19" s="554"/>
      <c r="M19" s="554"/>
      <c r="N19" s="554"/>
      <c r="O19" s="554"/>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33" t="s">
        <v>143</v>
      </c>
      <c r="B22" s="534"/>
      <c r="C22" s="534"/>
      <c r="D22" s="534"/>
      <c r="E22" s="534"/>
      <c r="F22" s="534"/>
      <c r="G22" s="534"/>
      <c r="H22" s="534"/>
      <c r="I22" s="534"/>
      <c r="J22" s="534"/>
      <c r="K22" s="534"/>
      <c r="L22" s="534"/>
      <c r="M22" s="534"/>
      <c r="N22" s="534"/>
      <c r="O22" s="535"/>
    </row>
    <row r="23" spans="1:15" ht="32.1" customHeight="1" x14ac:dyDescent="0.25">
      <c r="A23" s="533" t="s">
        <v>312</v>
      </c>
      <c r="B23" s="534"/>
      <c r="C23" s="534"/>
      <c r="D23" s="534"/>
      <c r="E23" s="534"/>
      <c r="F23" s="534"/>
      <c r="G23" s="534"/>
      <c r="H23" s="534"/>
      <c r="I23" s="534"/>
      <c r="J23" s="534"/>
      <c r="K23" s="534"/>
      <c r="L23" s="534"/>
      <c r="M23" s="534"/>
      <c r="N23" s="534"/>
      <c r="O23" s="535"/>
    </row>
    <row r="24" spans="1:15" ht="32.1" customHeight="1" thickBot="1" x14ac:dyDescent="0.3">
      <c r="A24" s="62"/>
      <c r="B24" s="52" t="s">
        <v>289</v>
      </c>
      <c r="C24" s="52" t="s">
        <v>290</v>
      </c>
      <c r="D24" s="52" t="s">
        <v>291</v>
      </c>
      <c r="E24" s="52" t="s">
        <v>292</v>
      </c>
      <c r="F24" s="52" t="s">
        <v>294</v>
      </c>
      <c r="G24" s="52" t="s">
        <v>296</v>
      </c>
      <c r="H24" s="52" t="s">
        <v>297</v>
      </c>
      <c r="I24" s="52" t="s">
        <v>298</v>
      </c>
      <c r="J24" s="52" t="s">
        <v>300</v>
      </c>
      <c r="K24" s="52" t="s">
        <v>301</v>
      </c>
      <c r="L24" s="52" t="s">
        <v>302</v>
      </c>
      <c r="M24" s="52" t="s">
        <v>303</v>
      </c>
      <c r="N24" s="53" t="s">
        <v>313</v>
      </c>
      <c r="O24" s="53" t="s">
        <v>314</v>
      </c>
    </row>
    <row r="25" spans="1:15" ht="32.1" customHeight="1" x14ac:dyDescent="0.25">
      <c r="A25" s="56" t="s">
        <v>144</v>
      </c>
      <c r="B25" s="225">
        <v>31500000</v>
      </c>
      <c r="C25" s="225">
        <v>318274000</v>
      </c>
      <c r="D25" s="225">
        <v>88100000</v>
      </c>
      <c r="E25" s="226">
        <v>0</v>
      </c>
      <c r="F25" s="226">
        <v>0</v>
      </c>
      <c r="G25" s="225">
        <v>16200000</v>
      </c>
      <c r="H25" s="227"/>
      <c r="I25" s="227"/>
      <c r="J25" s="227"/>
      <c r="K25" s="227"/>
      <c r="L25" s="227"/>
      <c r="M25" s="227"/>
      <c r="N25" s="243">
        <f>SUM(B25:M25)</f>
        <v>454074000</v>
      </c>
      <c r="O25" s="417"/>
    </row>
    <row r="26" spans="1:15" ht="32.1" customHeight="1" x14ac:dyDescent="0.25">
      <c r="A26" s="56" t="s">
        <v>146</v>
      </c>
      <c r="B26" s="225">
        <v>31500000</v>
      </c>
      <c r="C26" s="225">
        <v>401874000</v>
      </c>
      <c r="D26" s="225">
        <v>10320000</v>
      </c>
      <c r="E26" s="225">
        <v>-21453598</v>
      </c>
      <c r="F26" s="226">
        <v>0</v>
      </c>
      <c r="G26" s="226"/>
      <c r="H26" s="226"/>
      <c r="I26" s="226"/>
      <c r="J26" s="226"/>
      <c r="K26" s="226"/>
      <c r="L26" s="226"/>
      <c r="M26" s="226"/>
      <c r="N26" s="194">
        <f t="shared" ref="N26:N30" si="0">SUM(B26:M26)</f>
        <v>422240402</v>
      </c>
      <c r="O26" s="418">
        <f>+(B26+C26+D26+E26+F26+G26+H26+I26+J26+K26+L26+M26)/N25</f>
        <v>0.92989336980315984</v>
      </c>
    </row>
    <row r="27" spans="1:15" ht="32.1" customHeight="1" x14ac:dyDescent="0.25">
      <c r="A27" s="56" t="s">
        <v>148</v>
      </c>
      <c r="B27" s="226"/>
      <c r="C27" s="225">
        <v>840000</v>
      </c>
      <c r="D27" s="225">
        <v>18680402</v>
      </c>
      <c r="E27" s="225">
        <v>36994000</v>
      </c>
      <c r="F27" s="225">
        <v>45734000</v>
      </c>
      <c r="G27" s="226"/>
      <c r="H27" s="226"/>
      <c r="I27" s="226"/>
      <c r="J27" s="226"/>
      <c r="K27" s="226"/>
      <c r="L27" s="226"/>
      <c r="M27" s="226"/>
      <c r="N27" s="194">
        <f t="shared" si="0"/>
        <v>102248402</v>
      </c>
      <c r="O27" s="418">
        <f>+N27/N26</f>
        <v>0.24215684125840711</v>
      </c>
    </row>
    <row r="28" spans="1:15" ht="32.1" customHeight="1" x14ac:dyDescent="0.25">
      <c r="A28" s="56" t="s">
        <v>316</v>
      </c>
      <c r="B28" s="226" t="s">
        <v>315</v>
      </c>
      <c r="C28" s="225">
        <v>3209344</v>
      </c>
      <c r="D28" s="225">
        <v>5881007</v>
      </c>
      <c r="E28" s="226"/>
      <c r="F28" s="226"/>
      <c r="G28" s="226"/>
      <c r="H28" s="226"/>
      <c r="I28" s="226"/>
      <c r="J28" s="226"/>
      <c r="K28" s="226"/>
      <c r="L28" s="226"/>
      <c r="M28" s="226"/>
      <c r="N28" s="194">
        <f t="shared" si="0"/>
        <v>9090351</v>
      </c>
      <c r="O28" s="419"/>
    </row>
    <row r="29" spans="1:15" ht="32.1" customHeight="1" x14ac:dyDescent="0.25">
      <c r="A29" s="56" t="s">
        <v>317</v>
      </c>
      <c r="B29" s="226" t="s">
        <v>315</v>
      </c>
      <c r="C29" s="226" t="s">
        <v>315</v>
      </c>
      <c r="D29" s="225"/>
      <c r="E29" s="226"/>
      <c r="F29" s="226"/>
      <c r="G29" s="226"/>
      <c r="H29" s="226"/>
      <c r="I29" s="226"/>
      <c r="J29" s="226"/>
      <c r="K29" s="226"/>
      <c r="L29" s="226"/>
      <c r="M29" s="226"/>
      <c r="N29" s="194">
        <f t="shared" si="0"/>
        <v>0</v>
      </c>
      <c r="O29" s="419"/>
    </row>
    <row r="30" spans="1:15" ht="32.1" customHeight="1" thickBot="1" x14ac:dyDescent="0.3">
      <c r="A30" s="59" t="s">
        <v>154</v>
      </c>
      <c r="B30" s="229" t="s">
        <v>315</v>
      </c>
      <c r="C30" s="229" t="s">
        <v>315</v>
      </c>
      <c r="D30" s="229" t="s">
        <v>315</v>
      </c>
      <c r="E30" s="228">
        <v>9090351</v>
      </c>
      <c r="F30" s="229"/>
      <c r="G30" s="229"/>
      <c r="H30" s="229"/>
      <c r="I30" s="229"/>
      <c r="J30" s="229"/>
      <c r="K30" s="229"/>
      <c r="L30" s="229"/>
      <c r="M30" s="229"/>
      <c r="N30" s="195">
        <f t="shared" si="0"/>
        <v>9090351</v>
      </c>
      <c r="O30" s="420">
        <f>N30/N28</f>
        <v>1</v>
      </c>
    </row>
    <row r="31" spans="1:15" s="61" customFormat="1" ht="16.5" customHeight="1" x14ac:dyDescent="0.2"/>
    <row r="32" spans="1:15" s="61" customFormat="1" ht="17.25" customHeight="1" x14ac:dyDescent="0.2"/>
    <row r="33" spans="1:14" x14ac:dyDescent="0.25">
      <c r="N33" s="193"/>
    </row>
    <row r="34" spans="1:14" ht="48" customHeight="1" x14ac:dyDescent="0.25">
      <c r="A34" s="503" t="s">
        <v>318</v>
      </c>
      <c r="B34" s="504"/>
      <c r="C34" s="504"/>
      <c r="D34" s="504"/>
      <c r="E34" s="504"/>
      <c r="F34" s="504"/>
      <c r="G34" s="504"/>
      <c r="H34" s="504"/>
      <c r="I34" s="505"/>
    </row>
    <row r="35" spans="1:14" ht="50.25" customHeight="1" x14ac:dyDescent="0.25">
      <c r="A35" s="146" t="s">
        <v>319</v>
      </c>
      <c r="B35" s="506" t="str">
        <f>+B12</f>
        <v>Implementar 3 acciones de transformación cultural que promuevan y garanticen el libre ejercicio de los derechos de las mujeres y la equidad de género a través de mecanismos de cambio cultural y comportamental desarrollados con las comunidades</v>
      </c>
      <c r="C35" s="507"/>
      <c r="D35" s="507"/>
      <c r="E35" s="507"/>
      <c r="F35" s="507"/>
      <c r="G35" s="507"/>
      <c r="H35" s="507"/>
      <c r="I35" s="508"/>
    </row>
    <row r="36" spans="1:14" ht="18.75" customHeight="1" x14ac:dyDescent="0.25">
      <c r="A36" s="495" t="s">
        <v>159</v>
      </c>
      <c r="B36" s="350">
        <v>2024</v>
      </c>
      <c r="C36" s="350">
        <v>2025</v>
      </c>
      <c r="D36" s="350">
        <v>2026</v>
      </c>
      <c r="E36" s="350">
        <v>2027</v>
      </c>
      <c r="F36" s="350" t="s">
        <v>320</v>
      </c>
      <c r="G36" s="516" t="s">
        <v>161</v>
      </c>
      <c r="H36" s="516"/>
      <c r="I36" s="516"/>
    </row>
    <row r="37" spans="1:14" ht="50.25" customHeight="1" x14ac:dyDescent="0.25">
      <c r="A37" s="496"/>
      <c r="B37" s="251">
        <v>1</v>
      </c>
      <c r="C37" s="354">
        <f>B40+B42+B44+B46+B48+B50+B52+B54+B58+B56+B60+B62</f>
        <v>1.0000000000000002</v>
      </c>
      <c r="D37" s="251">
        <v>1</v>
      </c>
      <c r="E37" s="251">
        <v>0</v>
      </c>
      <c r="F37" s="350">
        <f>B37+C37+D37+E37</f>
        <v>3</v>
      </c>
      <c r="G37" s="516"/>
      <c r="H37" s="516"/>
      <c r="I37" s="516"/>
    </row>
    <row r="38" spans="1:14" ht="52.5" customHeight="1" x14ac:dyDescent="0.25">
      <c r="A38" s="255" t="s">
        <v>163</v>
      </c>
      <c r="B38" s="509">
        <v>0.2</v>
      </c>
      <c r="C38" s="510"/>
      <c r="D38" s="511" t="s">
        <v>321</v>
      </c>
      <c r="E38" s="512"/>
      <c r="F38" s="512"/>
      <c r="G38" s="512"/>
      <c r="H38" s="512"/>
      <c r="I38" s="513"/>
    </row>
    <row r="39" spans="1:14" s="64" customFormat="1" ht="75.599999999999994" customHeight="1" x14ac:dyDescent="0.25">
      <c r="A39" s="495" t="s">
        <v>322</v>
      </c>
      <c r="B39" s="255" t="s">
        <v>323</v>
      </c>
      <c r="C39" s="146" t="s">
        <v>206</v>
      </c>
      <c r="D39" s="482" t="s">
        <v>208</v>
      </c>
      <c r="E39" s="483"/>
      <c r="F39" s="482" t="s">
        <v>210</v>
      </c>
      <c r="G39" s="483"/>
      <c r="H39" s="123" t="s">
        <v>212</v>
      </c>
      <c r="I39" s="122" t="s">
        <v>213</v>
      </c>
    </row>
    <row r="40" spans="1:14" ht="62.45" customHeight="1" x14ac:dyDescent="0.25">
      <c r="A40" s="496"/>
      <c r="B40" s="355">
        <v>0</v>
      </c>
      <c r="C40" s="258">
        <v>0</v>
      </c>
      <c r="D40" s="499" t="s">
        <v>605</v>
      </c>
      <c r="E40" s="666"/>
      <c r="F40" s="682" t="s">
        <v>606</v>
      </c>
      <c r="G40" s="666"/>
      <c r="H40" s="251"/>
      <c r="I40" s="155"/>
    </row>
    <row r="41" spans="1:14" s="64" customFormat="1" ht="85.5" customHeight="1" x14ac:dyDescent="0.25">
      <c r="A41" s="495" t="s">
        <v>328</v>
      </c>
      <c r="B41" s="253" t="s">
        <v>323</v>
      </c>
      <c r="C41" s="123" t="s">
        <v>206</v>
      </c>
      <c r="D41" s="482" t="s">
        <v>208</v>
      </c>
      <c r="E41" s="483"/>
      <c r="F41" s="482" t="s">
        <v>210</v>
      </c>
      <c r="G41" s="483"/>
      <c r="H41" s="123" t="s">
        <v>212</v>
      </c>
      <c r="I41" s="122" t="s">
        <v>213</v>
      </c>
    </row>
    <row r="42" spans="1:14" ht="165" customHeight="1" x14ac:dyDescent="0.25">
      <c r="A42" s="496"/>
      <c r="B42" s="355">
        <v>0.02</v>
      </c>
      <c r="C42" s="258">
        <v>0.02</v>
      </c>
      <c r="D42" s="500" t="s">
        <v>607</v>
      </c>
      <c r="E42" s="498"/>
      <c r="F42" s="500" t="s">
        <v>607</v>
      </c>
      <c r="G42" s="498"/>
      <c r="H42" s="349" t="s">
        <v>507</v>
      </c>
      <c r="I42" s="155" t="s">
        <v>608</v>
      </c>
    </row>
    <row r="43" spans="1:14" s="64" customFormat="1" ht="83.1" customHeight="1" x14ac:dyDescent="0.25">
      <c r="A43" s="495" t="s">
        <v>332</v>
      </c>
      <c r="B43" s="253" t="s">
        <v>323</v>
      </c>
      <c r="C43" s="123" t="s">
        <v>206</v>
      </c>
      <c r="D43" s="482" t="s">
        <v>208</v>
      </c>
      <c r="E43" s="483"/>
      <c r="F43" s="482" t="s">
        <v>210</v>
      </c>
      <c r="G43" s="483"/>
      <c r="H43" s="123" t="s">
        <v>212</v>
      </c>
      <c r="I43" s="122" t="s">
        <v>213</v>
      </c>
    </row>
    <row r="44" spans="1:14" ht="120.75" customHeight="1" x14ac:dyDescent="0.25">
      <c r="A44" s="496"/>
      <c r="B44" s="355">
        <v>0</v>
      </c>
      <c r="C44" s="258">
        <v>0</v>
      </c>
      <c r="D44" s="497" t="s">
        <v>609</v>
      </c>
      <c r="E44" s="498"/>
      <c r="F44" s="497" t="s">
        <v>610</v>
      </c>
      <c r="G44" s="498"/>
      <c r="H44" s="349" t="s">
        <v>507</v>
      </c>
      <c r="I44" s="155" t="s">
        <v>608</v>
      </c>
    </row>
    <row r="45" spans="1:14" s="64" customFormat="1" ht="35.1" customHeight="1" x14ac:dyDescent="0.25">
      <c r="A45" s="495" t="s">
        <v>336</v>
      </c>
      <c r="B45" s="253" t="s">
        <v>323</v>
      </c>
      <c r="C45" s="253" t="s">
        <v>206</v>
      </c>
      <c r="D45" s="482" t="s">
        <v>208</v>
      </c>
      <c r="E45" s="483"/>
      <c r="F45" s="482" t="s">
        <v>210</v>
      </c>
      <c r="G45" s="483"/>
      <c r="H45" s="123" t="s">
        <v>212</v>
      </c>
      <c r="I45" s="123" t="s">
        <v>213</v>
      </c>
    </row>
    <row r="46" spans="1:14" ht="120.75" customHeight="1" x14ac:dyDescent="0.25">
      <c r="A46" s="496"/>
      <c r="B46" s="355">
        <v>0.05</v>
      </c>
      <c r="C46" s="258">
        <v>0.05</v>
      </c>
      <c r="D46" s="497" t="s">
        <v>611</v>
      </c>
      <c r="E46" s="498"/>
      <c r="F46" s="497" t="s">
        <v>612</v>
      </c>
      <c r="G46" s="498"/>
      <c r="H46" s="349" t="s">
        <v>507</v>
      </c>
      <c r="I46" s="155" t="s">
        <v>608</v>
      </c>
    </row>
    <row r="47" spans="1:14" s="64" customFormat="1" ht="35.1" customHeight="1" x14ac:dyDescent="0.25">
      <c r="A47" s="495" t="s">
        <v>341</v>
      </c>
      <c r="B47" s="253" t="s">
        <v>323</v>
      </c>
      <c r="C47" s="123" t="s">
        <v>206</v>
      </c>
      <c r="D47" s="482" t="s">
        <v>208</v>
      </c>
      <c r="E47" s="483"/>
      <c r="F47" s="482" t="s">
        <v>210</v>
      </c>
      <c r="G47" s="483"/>
      <c r="H47" s="123" t="s">
        <v>212</v>
      </c>
      <c r="I47" s="122" t="s">
        <v>213</v>
      </c>
    </row>
    <row r="48" spans="1:14" ht="277.5" customHeight="1" x14ac:dyDescent="0.25">
      <c r="A48" s="496"/>
      <c r="B48" s="355">
        <v>0.05</v>
      </c>
      <c r="C48" s="258">
        <v>0.05</v>
      </c>
      <c r="D48" s="497" t="s">
        <v>613</v>
      </c>
      <c r="E48" s="498"/>
      <c r="F48" s="497" t="s">
        <v>614</v>
      </c>
      <c r="G48" s="498"/>
      <c r="H48" s="251"/>
      <c r="I48" s="157"/>
    </row>
    <row r="49" spans="1:9" s="64" customFormat="1" ht="35.1" customHeight="1" x14ac:dyDescent="0.25">
      <c r="A49" s="495" t="s">
        <v>345</v>
      </c>
      <c r="B49" s="252" t="s">
        <v>323</v>
      </c>
      <c r="C49" s="123" t="s">
        <v>206</v>
      </c>
      <c r="D49" s="482" t="s">
        <v>208</v>
      </c>
      <c r="E49" s="483"/>
      <c r="F49" s="482" t="s">
        <v>210</v>
      </c>
      <c r="G49" s="483"/>
      <c r="H49" s="123" t="s">
        <v>212</v>
      </c>
      <c r="I49" s="122" t="s">
        <v>213</v>
      </c>
    </row>
    <row r="50" spans="1:9" x14ac:dyDescent="0.25">
      <c r="A50" s="680"/>
      <c r="B50" s="390">
        <v>0.1</v>
      </c>
      <c r="C50" s="209"/>
      <c r="D50" s="484"/>
      <c r="E50" s="486"/>
      <c r="F50" s="484"/>
      <c r="G50" s="486"/>
      <c r="H50" s="251"/>
      <c r="I50" s="157"/>
    </row>
    <row r="51" spans="1:9" ht="35.1" customHeight="1" x14ac:dyDescent="0.25">
      <c r="A51" s="495" t="s">
        <v>346</v>
      </c>
      <c r="B51" s="353" t="s">
        <v>323</v>
      </c>
      <c r="C51" s="146" t="s">
        <v>206</v>
      </c>
      <c r="D51" s="482" t="s">
        <v>208</v>
      </c>
      <c r="E51" s="483"/>
      <c r="F51" s="482" t="s">
        <v>210</v>
      </c>
      <c r="G51" s="483"/>
      <c r="H51" s="123" t="s">
        <v>212</v>
      </c>
      <c r="I51" s="122" t="s">
        <v>213</v>
      </c>
    </row>
    <row r="52" spans="1:9" x14ac:dyDescent="0.25">
      <c r="A52" s="680"/>
      <c r="B52" s="390">
        <v>0.1</v>
      </c>
      <c r="C52" s="209"/>
      <c r="D52" s="484"/>
      <c r="E52" s="485"/>
      <c r="F52" s="484"/>
      <c r="G52" s="486"/>
      <c r="H52" s="251"/>
      <c r="I52" s="157"/>
    </row>
    <row r="53" spans="1:9" ht="35.1" customHeight="1" x14ac:dyDescent="0.25">
      <c r="A53" s="679" t="s">
        <v>347</v>
      </c>
      <c r="B53" s="391" t="s">
        <v>323</v>
      </c>
      <c r="C53" s="205" t="s">
        <v>206</v>
      </c>
      <c r="D53" s="482" t="s">
        <v>208</v>
      </c>
      <c r="E53" s="483"/>
      <c r="F53" s="482" t="s">
        <v>210</v>
      </c>
      <c r="G53" s="483"/>
      <c r="H53" s="123" t="s">
        <v>212</v>
      </c>
      <c r="I53" s="122" t="s">
        <v>213</v>
      </c>
    </row>
    <row r="54" spans="1:9" x14ac:dyDescent="0.25">
      <c r="A54" s="680"/>
      <c r="B54" s="392">
        <v>0.13</v>
      </c>
      <c r="C54" s="209"/>
      <c r="D54" s="484"/>
      <c r="E54" s="485"/>
      <c r="F54" s="484"/>
      <c r="G54" s="486"/>
      <c r="H54" s="158"/>
      <c r="I54" s="157"/>
    </row>
    <row r="55" spans="1:9" ht="35.1" customHeight="1" x14ac:dyDescent="0.25">
      <c r="A55" s="495" t="s">
        <v>348</v>
      </c>
      <c r="B55" s="353" t="s">
        <v>323</v>
      </c>
      <c r="C55" s="146" t="s">
        <v>206</v>
      </c>
      <c r="D55" s="482" t="s">
        <v>208</v>
      </c>
      <c r="E55" s="483"/>
      <c r="F55" s="482" t="s">
        <v>210</v>
      </c>
      <c r="G55" s="483"/>
      <c r="H55" s="123" t="s">
        <v>212</v>
      </c>
      <c r="I55" s="122" t="s">
        <v>213</v>
      </c>
    </row>
    <row r="56" spans="1:9" x14ac:dyDescent="0.25">
      <c r="A56" s="680"/>
      <c r="B56" s="385">
        <v>0.15</v>
      </c>
      <c r="C56" s="209"/>
      <c r="D56" s="484"/>
      <c r="E56" s="486"/>
      <c r="F56" s="484"/>
      <c r="G56" s="486"/>
      <c r="H56" s="251"/>
      <c r="I56" s="251"/>
    </row>
    <row r="57" spans="1:9" ht="35.1" customHeight="1" x14ac:dyDescent="0.25">
      <c r="A57" s="495" t="s">
        <v>349</v>
      </c>
      <c r="B57" s="353" t="s">
        <v>323</v>
      </c>
      <c r="C57" s="146" t="s">
        <v>206</v>
      </c>
      <c r="D57" s="482" t="s">
        <v>208</v>
      </c>
      <c r="E57" s="483"/>
      <c r="F57" s="482" t="s">
        <v>210</v>
      </c>
      <c r="G57" s="483"/>
      <c r="H57" s="123" t="s">
        <v>212</v>
      </c>
      <c r="I57" s="122" t="s">
        <v>213</v>
      </c>
    </row>
    <row r="58" spans="1:9" x14ac:dyDescent="0.25">
      <c r="A58" s="680"/>
      <c r="B58" s="390">
        <v>0.2</v>
      </c>
      <c r="C58" s="209"/>
      <c r="D58" s="484"/>
      <c r="E58" s="486"/>
      <c r="F58" s="484"/>
      <c r="G58" s="486"/>
      <c r="H58" s="251"/>
      <c r="I58" s="157"/>
    </row>
    <row r="59" spans="1:9" ht="35.1" customHeight="1" x14ac:dyDescent="0.25">
      <c r="A59" s="495" t="s">
        <v>350</v>
      </c>
      <c r="B59" s="353" t="s">
        <v>323</v>
      </c>
      <c r="C59" s="146" t="s">
        <v>206</v>
      </c>
      <c r="D59" s="482" t="s">
        <v>208</v>
      </c>
      <c r="E59" s="483"/>
      <c r="F59" s="482" t="s">
        <v>210</v>
      </c>
      <c r="G59" s="483"/>
      <c r="H59" s="123" t="s">
        <v>212</v>
      </c>
      <c r="I59" s="122" t="s">
        <v>213</v>
      </c>
    </row>
    <row r="60" spans="1:9" x14ac:dyDescent="0.25">
      <c r="A60" s="680"/>
      <c r="B60" s="385">
        <v>0.15</v>
      </c>
      <c r="C60" s="209"/>
      <c r="D60" s="484"/>
      <c r="E60" s="486"/>
      <c r="F60" s="485"/>
      <c r="G60" s="485"/>
      <c r="H60" s="251"/>
      <c r="I60" s="251"/>
    </row>
    <row r="61" spans="1:9" ht="35.1" customHeight="1" x14ac:dyDescent="0.25">
      <c r="A61" s="495" t="s">
        <v>351</v>
      </c>
      <c r="B61" s="255" t="s">
        <v>323</v>
      </c>
      <c r="C61" s="146" t="s">
        <v>206</v>
      </c>
      <c r="D61" s="482" t="s">
        <v>208</v>
      </c>
      <c r="E61" s="483"/>
      <c r="F61" s="482" t="s">
        <v>210</v>
      </c>
      <c r="G61" s="483"/>
      <c r="H61" s="123" t="s">
        <v>212</v>
      </c>
      <c r="I61" s="122" t="s">
        <v>213</v>
      </c>
    </row>
    <row r="62" spans="1:9" x14ac:dyDescent="0.25">
      <c r="A62" s="496"/>
      <c r="B62" s="359">
        <v>0.05</v>
      </c>
      <c r="C62" s="351"/>
      <c r="D62" s="484"/>
      <c r="E62" s="486"/>
      <c r="F62" s="484"/>
      <c r="G62" s="486"/>
      <c r="H62" s="251"/>
      <c r="I62" s="251"/>
    </row>
    <row r="66" spans="1:11" ht="34.5" customHeight="1" x14ac:dyDescent="0.25">
      <c r="A66" s="702" t="s">
        <v>177</v>
      </c>
      <c r="B66" s="702"/>
      <c r="C66" s="702"/>
      <c r="D66" s="702"/>
      <c r="E66" s="702"/>
      <c r="F66" s="702"/>
      <c r="G66" s="702"/>
      <c r="H66" s="702"/>
      <c r="I66" s="702"/>
      <c r="J66" s="40"/>
      <c r="K66" s="40"/>
    </row>
    <row r="67" spans="1:11" ht="123.75" customHeight="1" x14ac:dyDescent="0.25">
      <c r="A67" s="393" t="s">
        <v>178</v>
      </c>
      <c r="B67" s="701" t="s">
        <v>615</v>
      </c>
      <c r="C67" s="701"/>
      <c r="D67" s="701" t="s">
        <v>616</v>
      </c>
      <c r="E67" s="701"/>
      <c r="F67" s="701" t="s">
        <v>617</v>
      </c>
      <c r="G67" s="701"/>
      <c r="H67" s="701" t="s">
        <v>618</v>
      </c>
      <c r="I67" s="701"/>
      <c r="J67" s="707"/>
      <c r="K67" s="707"/>
    </row>
    <row r="68" spans="1:11" ht="40.5" customHeight="1" x14ac:dyDescent="0.25">
      <c r="A68" s="393" t="s">
        <v>619</v>
      </c>
      <c r="B68" s="711">
        <v>0.04</v>
      </c>
      <c r="C68" s="711"/>
      <c r="D68" s="711">
        <v>0.06</v>
      </c>
      <c r="E68" s="711"/>
      <c r="F68" s="711">
        <v>0.05</v>
      </c>
      <c r="G68" s="711"/>
      <c r="H68" s="711">
        <v>0.05</v>
      </c>
      <c r="I68" s="711"/>
      <c r="J68" s="708"/>
      <c r="K68" s="708"/>
    </row>
    <row r="69" spans="1:11" ht="30" customHeight="1" x14ac:dyDescent="0.25">
      <c r="A69" s="687" t="s">
        <v>289</v>
      </c>
      <c r="B69" s="394" t="s">
        <v>99</v>
      </c>
      <c r="C69" s="394" t="s">
        <v>206</v>
      </c>
      <c r="D69" s="394" t="s">
        <v>99</v>
      </c>
      <c r="E69" s="394" t="s">
        <v>206</v>
      </c>
      <c r="F69" s="394" t="s">
        <v>99</v>
      </c>
      <c r="G69" s="394" t="s">
        <v>206</v>
      </c>
      <c r="H69" s="394" t="s">
        <v>99</v>
      </c>
      <c r="I69" s="394" t="s">
        <v>206</v>
      </c>
      <c r="J69" s="395"/>
      <c r="K69" s="395"/>
    </row>
    <row r="70" spans="1:11" ht="30" customHeight="1" x14ac:dyDescent="0.25">
      <c r="A70" s="687"/>
      <c r="B70" s="396">
        <v>0</v>
      </c>
      <c r="C70" s="397">
        <v>0</v>
      </c>
      <c r="D70" s="396">
        <v>0</v>
      </c>
      <c r="E70" s="397">
        <v>0</v>
      </c>
      <c r="F70" s="398">
        <v>0</v>
      </c>
      <c r="G70" s="397">
        <v>0</v>
      </c>
      <c r="H70" s="398">
        <v>0</v>
      </c>
      <c r="I70" s="397">
        <v>0</v>
      </c>
      <c r="J70" s="399"/>
      <c r="K70" s="400"/>
    </row>
    <row r="71" spans="1:11" ht="46.5" customHeight="1" x14ac:dyDescent="0.25">
      <c r="A71" s="393" t="s">
        <v>356</v>
      </c>
      <c r="B71" s="690" t="s">
        <v>605</v>
      </c>
      <c r="C71" s="690"/>
      <c r="D71" s="697" t="s">
        <v>605</v>
      </c>
      <c r="E71" s="697"/>
      <c r="F71" s="697" t="s">
        <v>605</v>
      </c>
      <c r="G71" s="697"/>
      <c r="H71" s="697" t="s">
        <v>606</v>
      </c>
      <c r="I71" s="698"/>
      <c r="J71" s="709"/>
      <c r="K71" s="709"/>
    </row>
    <row r="72" spans="1:11" ht="44.45" customHeight="1" x14ac:dyDescent="0.25">
      <c r="A72" s="393" t="s">
        <v>360</v>
      </c>
      <c r="B72" s="662" t="s">
        <v>414</v>
      </c>
      <c r="C72" s="662"/>
      <c r="D72" s="662" t="s">
        <v>414</v>
      </c>
      <c r="E72" s="662"/>
      <c r="F72" s="662" t="s">
        <v>414</v>
      </c>
      <c r="G72" s="662"/>
      <c r="H72" s="662" t="s">
        <v>414</v>
      </c>
      <c r="I72" s="662"/>
      <c r="J72" s="705"/>
      <c r="K72" s="705"/>
    </row>
    <row r="73" spans="1:11" ht="30.75" customHeight="1" x14ac:dyDescent="0.25">
      <c r="A73" s="687" t="s">
        <v>290</v>
      </c>
      <c r="B73" s="394" t="s">
        <v>99</v>
      </c>
      <c r="C73" s="394" t="s">
        <v>206</v>
      </c>
      <c r="D73" s="394" t="s">
        <v>99</v>
      </c>
      <c r="E73" s="394" t="s">
        <v>206</v>
      </c>
      <c r="F73" s="394" t="s">
        <v>99</v>
      </c>
      <c r="G73" s="394" t="s">
        <v>206</v>
      </c>
      <c r="H73" s="394" t="s">
        <v>99</v>
      </c>
      <c r="I73" s="394" t="s">
        <v>206</v>
      </c>
      <c r="J73" s="395"/>
      <c r="K73" s="395"/>
    </row>
    <row r="74" spans="1:11" ht="30.75" customHeight="1" x14ac:dyDescent="0.25">
      <c r="A74" s="687"/>
      <c r="B74" s="396">
        <v>0</v>
      </c>
      <c r="C74" s="397">
        <v>0</v>
      </c>
      <c r="D74" s="396">
        <v>0</v>
      </c>
      <c r="E74" s="397">
        <v>0</v>
      </c>
      <c r="F74" s="398">
        <v>0.09</v>
      </c>
      <c r="G74" s="401">
        <v>0.09</v>
      </c>
      <c r="H74" s="398">
        <v>0.09</v>
      </c>
      <c r="I74" s="401">
        <v>0.09</v>
      </c>
      <c r="J74" s="399"/>
      <c r="K74" s="402"/>
    </row>
    <row r="75" spans="1:11" ht="126.6" customHeight="1" x14ac:dyDescent="0.25">
      <c r="A75" s="393" t="s">
        <v>356</v>
      </c>
      <c r="B75" s="690" t="s">
        <v>605</v>
      </c>
      <c r="C75" s="690"/>
      <c r="D75" s="699" t="s">
        <v>605</v>
      </c>
      <c r="E75" s="699"/>
      <c r="F75" s="690" t="s">
        <v>620</v>
      </c>
      <c r="G75" s="690"/>
      <c r="H75" s="700" t="s">
        <v>621</v>
      </c>
      <c r="I75" s="700"/>
      <c r="J75" s="710"/>
      <c r="K75" s="710"/>
    </row>
    <row r="76" spans="1:11" ht="69" customHeight="1" x14ac:dyDescent="0.25">
      <c r="A76" s="393" t="s">
        <v>360</v>
      </c>
      <c r="B76" s="662" t="s">
        <v>414</v>
      </c>
      <c r="C76" s="662"/>
      <c r="D76" s="662" t="s">
        <v>414</v>
      </c>
      <c r="E76" s="662"/>
      <c r="F76" s="692" t="s">
        <v>622</v>
      </c>
      <c r="G76" s="692"/>
      <c r="H76" s="692" t="s">
        <v>623</v>
      </c>
      <c r="I76" s="692"/>
      <c r="J76" s="705"/>
      <c r="K76" s="705"/>
    </row>
    <row r="77" spans="1:11" ht="30.75" customHeight="1" x14ac:dyDescent="0.25">
      <c r="A77" s="687" t="s">
        <v>291</v>
      </c>
      <c r="B77" s="394" t="s">
        <v>99</v>
      </c>
      <c r="C77" s="394" t="s">
        <v>206</v>
      </c>
      <c r="D77" s="394" t="s">
        <v>99</v>
      </c>
      <c r="E77" s="394" t="s">
        <v>206</v>
      </c>
      <c r="F77" s="394" t="s">
        <v>99</v>
      </c>
      <c r="G77" s="394" t="s">
        <v>206</v>
      </c>
      <c r="H77" s="394" t="s">
        <v>99</v>
      </c>
      <c r="I77" s="394" t="s">
        <v>206</v>
      </c>
      <c r="J77" s="395"/>
      <c r="K77" s="395"/>
    </row>
    <row r="78" spans="1:11" ht="30.75" customHeight="1" x14ac:dyDescent="0.25">
      <c r="A78" s="687"/>
      <c r="B78" s="396">
        <v>0</v>
      </c>
      <c r="C78" s="397" t="s">
        <v>624</v>
      </c>
      <c r="D78" s="396">
        <v>0</v>
      </c>
      <c r="E78" s="397" t="s">
        <v>624</v>
      </c>
      <c r="F78" s="398">
        <v>0.09</v>
      </c>
      <c r="G78" s="401">
        <v>0.09</v>
      </c>
      <c r="H78" s="398">
        <v>0.09</v>
      </c>
      <c r="I78" s="401">
        <v>0.09</v>
      </c>
      <c r="J78" s="399"/>
      <c r="K78" s="402"/>
    </row>
    <row r="79" spans="1:11" ht="112.5" customHeight="1" x14ac:dyDescent="0.25">
      <c r="A79" s="393" t="s">
        <v>356</v>
      </c>
      <c r="B79" s="690" t="s">
        <v>605</v>
      </c>
      <c r="C79" s="690"/>
      <c r="D79" s="699" t="s">
        <v>605</v>
      </c>
      <c r="E79" s="699"/>
      <c r="F79" s="690" t="s">
        <v>625</v>
      </c>
      <c r="G79" s="690"/>
      <c r="H79" s="690" t="s">
        <v>626</v>
      </c>
      <c r="I79" s="690"/>
      <c r="J79" s="705"/>
      <c r="K79" s="705"/>
    </row>
    <row r="80" spans="1:11" ht="62.45" customHeight="1" x14ac:dyDescent="0.25">
      <c r="A80" s="393" t="s">
        <v>360</v>
      </c>
      <c r="B80" s="662" t="s">
        <v>414</v>
      </c>
      <c r="C80" s="662"/>
      <c r="D80" s="662" t="s">
        <v>414</v>
      </c>
      <c r="E80" s="662"/>
      <c r="F80" s="692" t="s">
        <v>627</v>
      </c>
      <c r="G80" s="692"/>
      <c r="H80" s="692" t="s">
        <v>628</v>
      </c>
      <c r="I80" s="692"/>
      <c r="J80" s="705"/>
      <c r="K80" s="705"/>
    </row>
    <row r="81" spans="1:11" ht="30.75" customHeight="1" x14ac:dyDescent="0.25">
      <c r="A81" s="687" t="s">
        <v>292</v>
      </c>
      <c r="B81" s="394" t="s">
        <v>99</v>
      </c>
      <c r="C81" s="394" t="s">
        <v>206</v>
      </c>
      <c r="D81" s="394" t="s">
        <v>99</v>
      </c>
      <c r="E81" s="394" t="s">
        <v>206</v>
      </c>
      <c r="F81" s="394" t="s">
        <v>99</v>
      </c>
      <c r="G81" s="394" t="s">
        <v>206</v>
      </c>
      <c r="H81" s="394" t="s">
        <v>99</v>
      </c>
      <c r="I81" s="394" t="s">
        <v>206</v>
      </c>
      <c r="J81" s="395"/>
      <c r="K81" s="395"/>
    </row>
    <row r="82" spans="1:11" ht="30.75" customHeight="1" x14ac:dyDescent="0.25">
      <c r="A82" s="687"/>
      <c r="B82" s="396">
        <v>0.05</v>
      </c>
      <c r="C82" s="397">
        <v>0.05</v>
      </c>
      <c r="D82" s="396">
        <v>0</v>
      </c>
      <c r="E82" s="397"/>
      <c r="F82" s="398">
        <v>0.09</v>
      </c>
      <c r="G82" s="401">
        <v>0.09</v>
      </c>
      <c r="H82" s="398">
        <v>0.09</v>
      </c>
      <c r="I82" s="401">
        <v>0.09</v>
      </c>
      <c r="J82" s="399"/>
      <c r="K82" s="402"/>
    </row>
    <row r="83" spans="1:11" ht="360.95" customHeight="1" x14ac:dyDescent="0.25">
      <c r="A83" s="393" t="s">
        <v>356</v>
      </c>
      <c r="B83" s="693" t="s">
        <v>629</v>
      </c>
      <c r="C83" s="694"/>
      <c r="D83" s="695" t="s">
        <v>605</v>
      </c>
      <c r="E83" s="696"/>
      <c r="F83" s="697" t="s">
        <v>630</v>
      </c>
      <c r="G83" s="698"/>
      <c r="H83" s="697" t="s">
        <v>631</v>
      </c>
      <c r="I83" s="698"/>
      <c r="J83" s="705"/>
      <c r="K83" s="705"/>
    </row>
    <row r="84" spans="1:11" ht="80.25" customHeight="1" x14ac:dyDescent="0.25">
      <c r="A84" s="393" t="s">
        <v>360</v>
      </c>
      <c r="B84" s="692" t="s">
        <v>632</v>
      </c>
      <c r="C84" s="692"/>
      <c r="D84" s="662" t="s">
        <v>414</v>
      </c>
      <c r="E84" s="662"/>
      <c r="F84" s="692" t="s">
        <v>633</v>
      </c>
      <c r="G84" s="692"/>
      <c r="H84" s="692" t="s">
        <v>634</v>
      </c>
      <c r="I84" s="692"/>
      <c r="J84" s="705"/>
      <c r="K84" s="705"/>
    </row>
    <row r="85" spans="1:11" ht="15" x14ac:dyDescent="0.25">
      <c r="A85" s="687" t="s">
        <v>294</v>
      </c>
      <c r="B85" s="394" t="s">
        <v>99</v>
      </c>
      <c r="C85" s="394" t="s">
        <v>206</v>
      </c>
      <c r="D85" s="394" t="s">
        <v>99</v>
      </c>
      <c r="E85" s="394" t="s">
        <v>206</v>
      </c>
      <c r="F85" s="394" t="s">
        <v>99</v>
      </c>
      <c r="G85" s="394" t="s">
        <v>206</v>
      </c>
      <c r="H85" s="394" t="s">
        <v>99</v>
      </c>
      <c r="I85" s="394" t="s">
        <v>206</v>
      </c>
      <c r="J85" s="395"/>
      <c r="K85" s="395"/>
    </row>
    <row r="86" spans="1:11" ht="15" x14ac:dyDescent="0.25">
      <c r="A86" s="687"/>
      <c r="B86" s="396">
        <v>0.05</v>
      </c>
      <c r="C86" s="397">
        <v>0.05</v>
      </c>
      <c r="D86" s="396">
        <v>0</v>
      </c>
      <c r="E86" s="397"/>
      <c r="F86" s="398">
        <v>0.09</v>
      </c>
      <c r="G86" s="401">
        <v>0.09</v>
      </c>
      <c r="H86" s="398">
        <v>0.09</v>
      </c>
      <c r="I86" s="401">
        <v>0.09</v>
      </c>
      <c r="J86" s="399"/>
      <c r="K86" s="402"/>
    </row>
    <row r="87" spans="1:11" ht="191.25" customHeight="1" x14ac:dyDescent="0.25">
      <c r="A87" s="393" t="s">
        <v>356</v>
      </c>
      <c r="B87" s="690" t="s">
        <v>635</v>
      </c>
      <c r="C87" s="690"/>
      <c r="D87" s="686" t="s">
        <v>605</v>
      </c>
      <c r="E87" s="686"/>
      <c r="F87" s="662" t="s">
        <v>636</v>
      </c>
      <c r="G87" s="686"/>
      <c r="H87" s="662" t="s">
        <v>637</v>
      </c>
      <c r="I87" s="686"/>
      <c r="J87" s="704"/>
      <c r="K87" s="704"/>
    </row>
    <row r="88" spans="1:11" ht="28.5" customHeight="1" x14ac:dyDescent="0.25">
      <c r="A88" s="393" t="s">
        <v>360</v>
      </c>
      <c r="B88" s="691" t="s">
        <v>638</v>
      </c>
      <c r="C88" s="691"/>
      <c r="D88" s="686" t="s">
        <v>414</v>
      </c>
      <c r="E88" s="686"/>
      <c r="F88" s="692" t="s">
        <v>639</v>
      </c>
      <c r="G88" s="692"/>
      <c r="H88" s="692" t="s">
        <v>640</v>
      </c>
      <c r="I88" s="692"/>
      <c r="J88" s="704"/>
      <c r="K88" s="704"/>
    </row>
    <row r="89" spans="1:11" ht="15" x14ac:dyDescent="0.25">
      <c r="A89" s="687" t="s">
        <v>296</v>
      </c>
      <c r="B89" s="394" t="s">
        <v>99</v>
      </c>
      <c r="C89" s="394" t="s">
        <v>206</v>
      </c>
      <c r="D89" s="394" t="s">
        <v>99</v>
      </c>
      <c r="E89" s="394" t="s">
        <v>206</v>
      </c>
      <c r="F89" s="394" t="s">
        <v>99</v>
      </c>
      <c r="G89" s="394" t="s">
        <v>206</v>
      </c>
      <c r="H89" s="394" t="s">
        <v>99</v>
      </c>
      <c r="I89" s="394" t="s">
        <v>206</v>
      </c>
      <c r="J89" s="395"/>
      <c r="K89" s="395"/>
    </row>
    <row r="90" spans="1:11" ht="15" x14ac:dyDescent="0.25">
      <c r="A90" s="687"/>
      <c r="B90" s="396">
        <v>0.05</v>
      </c>
      <c r="C90" s="403"/>
      <c r="D90" s="396">
        <v>0.05</v>
      </c>
      <c r="E90" s="397"/>
      <c r="F90" s="398">
        <v>0.09</v>
      </c>
      <c r="G90" s="401">
        <v>0.09</v>
      </c>
      <c r="H90" s="398">
        <v>0.09</v>
      </c>
      <c r="I90" s="401">
        <v>0.09</v>
      </c>
      <c r="J90" s="399"/>
      <c r="K90" s="402"/>
    </row>
    <row r="91" spans="1:11" ht="30" x14ac:dyDescent="0.2">
      <c r="A91" s="393" t="s">
        <v>356</v>
      </c>
      <c r="B91" s="688"/>
      <c r="C91" s="688"/>
      <c r="D91" s="688"/>
      <c r="E91" s="688"/>
      <c r="F91" s="688"/>
      <c r="G91" s="688"/>
      <c r="H91" s="688"/>
      <c r="I91" s="688"/>
      <c r="J91" s="706"/>
      <c r="K91" s="706"/>
    </row>
    <row r="92" spans="1:11" ht="15" x14ac:dyDescent="0.25">
      <c r="A92" s="393" t="s">
        <v>360</v>
      </c>
      <c r="B92" s="686"/>
      <c r="C92" s="686"/>
      <c r="D92" s="686"/>
      <c r="E92" s="686"/>
      <c r="F92" s="686"/>
      <c r="G92" s="686"/>
      <c r="H92" s="686"/>
      <c r="I92" s="686"/>
      <c r="J92" s="704"/>
      <c r="K92" s="704"/>
    </row>
    <row r="93" spans="1:11" ht="15" x14ac:dyDescent="0.25">
      <c r="A93" s="687" t="s">
        <v>297</v>
      </c>
      <c r="B93" s="394" t="s">
        <v>99</v>
      </c>
      <c r="C93" s="394" t="s">
        <v>206</v>
      </c>
      <c r="D93" s="394" t="s">
        <v>99</v>
      </c>
      <c r="E93" s="394" t="s">
        <v>206</v>
      </c>
      <c r="F93" s="394" t="s">
        <v>99</v>
      </c>
      <c r="G93" s="394" t="s">
        <v>206</v>
      </c>
      <c r="H93" s="394" t="s">
        <v>99</v>
      </c>
      <c r="I93" s="394" t="s">
        <v>206</v>
      </c>
      <c r="J93" s="395"/>
      <c r="K93" s="395"/>
    </row>
    <row r="94" spans="1:11" ht="15" x14ac:dyDescent="0.25">
      <c r="A94" s="687"/>
      <c r="B94" s="396">
        <v>0.1</v>
      </c>
      <c r="C94" s="403"/>
      <c r="D94" s="396">
        <v>0.05</v>
      </c>
      <c r="E94" s="397"/>
      <c r="F94" s="398">
        <v>0.09</v>
      </c>
      <c r="G94" s="401"/>
      <c r="H94" s="398">
        <v>0.09</v>
      </c>
      <c r="I94" s="401"/>
      <c r="J94" s="399"/>
      <c r="K94" s="402"/>
    </row>
    <row r="95" spans="1:11" ht="30" x14ac:dyDescent="0.2">
      <c r="A95" s="393" t="s">
        <v>356</v>
      </c>
      <c r="B95" s="688"/>
      <c r="C95" s="688"/>
      <c r="D95" s="688"/>
      <c r="E95" s="688"/>
      <c r="F95" s="688"/>
      <c r="G95" s="688"/>
      <c r="H95" s="688"/>
      <c r="I95" s="688"/>
      <c r="J95" s="706"/>
      <c r="K95" s="706"/>
    </row>
    <row r="96" spans="1:11" ht="15" x14ac:dyDescent="0.25">
      <c r="A96" s="393" t="s">
        <v>360</v>
      </c>
      <c r="B96" s="686"/>
      <c r="C96" s="686"/>
      <c r="D96" s="686"/>
      <c r="E96" s="686"/>
      <c r="F96" s="686"/>
      <c r="G96" s="686"/>
      <c r="H96" s="686"/>
      <c r="I96" s="686"/>
      <c r="J96" s="704"/>
      <c r="K96" s="704"/>
    </row>
    <row r="97" spans="1:11" ht="15" x14ac:dyDescent="0.25">
      <c r="A97" s="687" t="s">
        <v>298</v>
      </c>
      <c r="B97" s="394" t="s">
        <v>99</v>
      </c>
      <c r="C97" s="394" t="s">
        <v>206</v>
      </c>
      <c r="D97" s="394" t="s">
        <v>99</v>
      </c>
      <c r="E97" s="394" t="s">
        <v>206</v>
      </c>
      <c r="F97" s="394" t="s">
        <v>99</v>
      </c>
      <c r="G97" s="394" t="s">
        <v>206</v>
      </c>
      <c r="H97" s="394" t="s">
        <v>99</v>
      </c>
      <c r="I97" s="394" t="s">
        <v>206</v>
      </c>
      <c r="J97" s="395"/>
      <c r="K97" s="395"/>
    </row>
    <row r="98" spans="1:11" ht="15" x14ac:dyDescent="0.25">
      <c r="A98" s="687"/>
      <c r="B98" s="396">
        <v>0.1</v>
      </c>
      <c r="C98" s="403"/>
      <c r="D98" s="396">
        <v>0.1</v>
      </c>
      <c r="E98" s="397"/>
      <c r="F98" s="398">
        <v>0.09</v>
      </c>
      <c r="G98" s="401"/>
      <c r="H98" s="398">
        <v>0.09</v>
      </c>
      <c r="I98" s="401"/>
      <c r="J98" s="399"/>
      <c r="K98" s="402"/>
    </row>
    <row r="99" spans="1:11" ht="30" x14ac:dyDescent="0.2">
      <c r="A99" s="393" t="s">
        <v>356</v>
      </c>
      <c r="B99" s="688"/>
      <c r="C99" s="688"/>
      <c r="D99" s="688"/>
      <c r="E99" s="688"/>
      <c r="F99" s="688"/>
      <c r="G99" s="688"/>
      <c r="H99" s="688"/>
      <c r="I99" s="688"/>
      <c r="J99" s="706"/>
      <c r="K99" s="706"/>
    </row>
    <row r="100" spans="1:11" ht="15" x14ac:dyDescent="0.25">
      <c r="A100" s="393" t="s">
        <v>360</v>
      </c>
      <c r="B100" s="686"/>
      <c r="C100" s="686"/>
      <c r="D100" s="686"/>
      <c r="E100" s="686"/>
      <c r="F100" s="686"/>
      <c r="G100" s="686"/>
      <c r="H100" s="686"/>
      <c r="I100" s="686"/>
      <c r="J100" s="704"/>
      <c r="K100" s="704"/>
    </row>
    <row r="101" spans="1:11" ht="15" x14ac:dyDescent="0.25">
      <c r="A101" s="687" t="s">
        <v>300</v>
      </c>
      <c r="B101" s="394" t="s">
        <v>99</v>
      </c>
      <c r="C101" s="394" t="s">
        <v>206</v>
      </c>
      <c r="D101" s="394" t="s">
        <v>99</v>
      </c>
      <c r="E101" s="394" t="s">
        <v>206</v>
      </c>
      <c r="F101" s="394" t="s">
        <v>99</v>
      </c>
      <c r="G101" s="394" t="s">
        <v>206</v>
      </c>
      <c r="H101" s="394" t="s">
        <v>99</v>
      </c>
      <c r="I101" s="394" t="s">
        <v>206</v>
      </c>
      <c r="J101" s="395"/>
      <c r="K101" s="395"/>
    </row>
    <row r="102" spans="1:11" ht="15" x14ac:dyDescent="0.25">
      <c r="A102" s="687"/>
      <c r="B102" s="396">
        <v>0.15</v>
      </c>
      <c r="C102" s="403"/>
      <c r="D102" s="396">
        <v>0.1</v>
      </c>
      <c r="E102" s="397"/>
      <c r="F102" s="398">
        <v>0.09</v>
      </c>
      <c r="G102" s="401"/>
      <c r="H102" s="398">
        <v>0.09</v>
      </c>
      <c r="I102" s="401"/>
      <c r="J102" s="399"/>
      <c r="K102" s="402"/>
    </row>
    <row r="103" spans="1:11" ht="30" x14ac:dyDescent="0.2">
      <c r="A103" s="393" t="s">
        <v>356</v>
      </c>
      <c r="B103" s="688"/>
      <c r="C103" s="688"/>
      <c r="D103" s="688"/>
      <c r="E103" s="688"/>
      <c r="F103" s="688"/>
      <c r="G103" s="688"/>
      <c r="H103" s="688"/>
      <c r="I103" s="688"/>
      <c r="J103" s="706"/>
      <c r="K103" s="706"/>
    </row>
    <row r="104" spans="1:11" ht="15" x14ac:dyDescent="0.25">
      <c r="A104" s="393" t="s">
        <v>360</v>
      </c>
      <c r="B104" s="686"/>
      <c r="C104" s="686"/>
      <c r="D104" s="686"/>
      <c r="E104" s="686"/>
      <c r="F104" s="686"/>
      <c r="G104" s="686"/>
      <c r="H104" s="686"/>
      <c r="I104" s="686"/>
      <c r="J104" s="704"/>
      <c r="K104" s="704"/>
    </row>
    <row r="105" spans="1:11" ht="15" x14ac:dyDescent="0.25">
      <c r="A105" s="687" t="s">
        <v>301</v>
      </c>
      <c r="B105" s="394" t="s">
        <v>99</v>
      </c>
      <c r="C105" s="394" t="s">
        <v>206</v>
      </c>
      <c r="D105" s="394" t="s">
        <v>99</v>
      </c>
      <c r="E105" s="394" t="s">
        <v>206</v>
      </c>
      <c r="F105" s="394" t="s">
        <v>99</v>
      </c>
      <c r="G105" s="394" t="s">
        <v>206</v>
      </c>
      <c r="H105" s="394" t="s">
        <v>99</v>
      </c>
      <c r="I105" s="394" t="s">
        <v>206</v>
      </c>
      <c r="J105" s="395"/>
      <c r="K105" s="395"/>
    </row>
    <row r="106" spans="1:11" ht="15" x14ac:dyDescent="0.25">
      <c r="A106" s="687"/>
      <c r="B106" s="396">
        <v>0.2</v>
      </c>
      <c r="C106" s="403"/>
      <c r="D106" s="396">
        <v>0.2</v>
      </c>
      <c r="E106" s="397"/>
      <c r="F106" s="398">
        <v>0.09</v>
      </c>
      <c r="G106" s="401"/>
      <c r="H106" s="398">
        <v>0.09</v>
      </c>
      <c r="I106" s="401"/>
      <c r="J106" s="399"/>
      <c r="K106" s="402"/>
    </row>
    <row r="107" spans="1:11" ht="30" x14ac:dyDescent="0.2">
      <c r="A107" s="393" t="s">
        <v>356</v>
      </c>
      <c r="B107" s="688"/>
      <c r="C107" s="688"/>
      <c r="D107" s="688"/>
      <c r="E107" s="688"/>
      <c r="F107" s="688"/>
      <c r="G107" s="688"/>
      <c r="H107" s="688"/>
      <c r="I107" s="688"/>
      <c r="J107" s="706"/>
      <c r="K107" s="706"/>
    </row>
    <row r="108" spans="1:11" ht="15" x14ac:dyDescent="0.25">
      <c r="A108" s="393" t="s">
        <v>360</v>
      </c>
      <c r="B108" s="686"/>
      <c r="C108" s="686"/>
      <c r="D108" s="686"/>
      <c r="E108" s="686"/>
      <c r="F108" s="686"/>
      <c r="G108" s="686"/>
      <c r="H108" s="686"/>
      <c r="I108" s="686"/>
      <c r="J108" s="704"/>
      <c r="K108" s="704"/>
    </row>
    <row r="109" spans="1:11" ht="15" x14ac:dyDescent="0.25">
      <c r="A109" s="687" t="s">
        <v>302</v>
      </c>
      <c r="B109" s="394" t="s">
        <v>99</v>
      </c>
      <c r="C109" s="394" t="s">
        <v>206</v>
      </c>
      <c r="D109" s="394" t="s">
        <v>99</v>
      </c>
      <c r="E109" s="394" t="s">
        <v>206</v>
      </c>
      <c r="F109" s="394" t="s">
        <v>99</v>
      </c>
      <c r="G109" s="394" t="s">
        <v>206</v>
      </c>
      <c r="H109" s="394" t="s">
        <v>99</v>
      </c>
      <c r="I109" s="394" t="s">
        <v>206</v>
      </c>
      <c r="J109" s="395"/>
      <c r="K109" s="395"/>
    </row>
    <row r="110" spans="1:11" ht="15" x14ac:dyDescent="0.25">
      <c r="A110" s="687"/>
      <c r="B110" s="396">
        <v>0.15</v>
      </c>
      <c r="C110" s="403"/>
      <c r="D110" s="396">
        <v>0.2</v>
      </c>
      <c r="E110" s="397"/>
      <c r="F110" s="398">
        <v>0.09</v>
      </c>
      <c r="G110" s="401"/>
      <c r="H110" s="398">
        <v>0.09</v>
      </c>
      <c r="I110" s="401"/>
      <c r="J110" s="399"/>
      <c r="K110" s="402"/>
    </row>
    <row r="111" spans="1:11" ht="30" x14ac:dyDescent="0.2">
      <c r="A111" s="393" t="s">
        <v>356</v>
      </c>
      <c r="B111" s="688"/>
      <c r="C111" s="688"/>
      <c r="D111" s="688"/>
      <c r="E111" s="688"/>
      <c r="F111" s="688"/>
      <c r="G111" s="688"/>
      <c r="H111" s="688"/>
      <c r="I111" s="688"/>
      <c r="J111" s="706"/>
      <c r="K111" s="706"/>
    </row>
    <row r="112" spans="1:11" ht="15" x14ac:dyDescent="0.25">
      <c r="A112" s="393" t="s">
        <v>360</v>
      </c>
      <c r="B112" s="686"/>
      <c r="C112" s="686"/>
      <c r="D112" s="686"/>
      <c r="E112" s="686"/>
      <c r="F112" s="686"/>
      <c r="G112" s="686"/>
      <c r="H112" s="686"/>
      <c r="I112" s="686"/>
      <c r="J112" s="704"/>
      <c r="K112" s="704"/>
    </row>
    <row r="113" spans="1:11" ht="15" x14ac:dyDescent="0.25">
      <c r="A113" s="687" t="s">
        <v>303</v>
      </c>
      <c r="B113" s="394" t="s">
        <v>99</v>
      </c>
      <c r="C113" s="394" t="s">
        <v>206</v>
      </c>
      <c r="D113" s="394" t="s">
        <v>99</v>
      </c>
      <c r="E113" s="394" t="s">
        <v>206</v>
      </c>
      <c r="F113" s="394" t="s">
        <v>99</v>
      </c>
      <c r="G113" s="394" t="s">
        <v>206</v>
      </c>
      <c r="H113" s="394" t="s">
        <v>99</v>
      </c>
      <c r="I113" s="394" t="s">
        <v>206</v>
      </c>
      <c r="J113" s="395"/>
      <c r="K113" s="395"/>
    </row>
    <row r="114" spans="1:11" ht="15" x14ac:dyDescent="0.25">
      <c r="A114" s="687"/>
      <c r="B114" s="404">
        <v>0.15</v>
      </c>
      <c r="C114" s="405"/>
      <c r="D114" s="404">
        <v>0.3</v>
      </c>
      <c r="E114" s="405"/>
      <c r="F114" s="404">
        <v>0.1</v>
      </c>
      <c r="G114" s="406"/>
      <c r="H114" s="404">
        <v>0.1</v>
      </c>
      <c r="I114" s="406"/>
      <c r="J114" s="407"/>
      <c r="K114" s="408"/>
    </row>
    <row r="115" spans="1:11" ht="30" x14ac:dyDescent="0.2">
      <c r="A115" s="393" t="s">
        <v>356</v>
      </c>
      <c r="B115" s="689"/>
      <c r="C115" s="689"/>
      <c r="D115" s="689"/>
      <c r="E115" s="689"/>
      <c r="F115" s="689"/>
      <c r="G115" s="689"/>
      <c r="H115" s="689"/>
      <c r="I115" s="689"/>
      <c r="J115" s="703"/>
      <c r="K115" s="703"/>
    </row>
    <row r="116" spans="1:11" ht="15" x14ac:dyDescent="0.25">
      <c r="A116" s="393" t="s">
        <v>360</v>
      </c>
      <c r="B116" s="686"/>
      <c r="C116" s="686"/>
      <c r="D116" s="686"/>
      <c r="E116" s="686"/>
      <c r="F116" s="686"/>
      <c r="G116" s="686"/>
      <c r="H116" s="686"/>
      <c r="I116" s="686"/>
      <c r="J116" s="704"/>
      <c r="K116" s="704"/>
    </row>
    <row r="117" spans="1:11" ht="15" x14ac:dyDescent="0.25">
      <c r="A117" s="409" t="s">
        <v>387</v>
      </c>
      <c r="B117" s="410">
        <f t="shared" ref="B117:I117" si="1">(B70+B74+B78+B82+B86+B90+B94+B98+B102+B106+B110+B114)</f>
        <v>1</v>
      </c>
      <c r="C117" s="410" t="e">
        <f t="shared" si="1"/>
        <v>#VALUE!</v>
      </c>
      <c r="D117" s="410">
        <f t="shared" si="1"/>
        <v>1</v>
      </c>
      <c r="E117" s="410" t="e">
        <f t="shared" si="1"/>
        <v>#VALUE!</v>
      </c>
      <c r="F117" s="410">
        <f t="shared" si="1"/>
        <v>0.99999999999999978</v>
      </c>
      <c r="G117" s="410">
        <f t="shared" si="1"/>
        <v>0.44999999999999996</v>
      </c>
      <c r="H117" s="410">
        <f t="shared" si="1"/>
        <v>0.99999999999999978</v>
      </c>
      <c r="I117" s="411">
        <f t="shared" si="1"/>
        <v>0.44999999999999996</v>
      </c>
      <c r="J117" s="412"/>
      <c r="K117" s="412"/>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39"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s>
  <pageMargins left="0.25" right="0.25" top="0.75" bottom="0.75" header="0.3" footer="0.3"/>
  <pageSetup scale="25" fitToHeight="0" orientation="landscape" r:id="rId12"/>
  <drawing r:id="rId13"/>
  <legacy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opLeftCell="B34" zoomScale="70" zoomScaleNormal="70" workbookViewId="0">
      <selection activeCell="I36" sqref="I36"/>
    </sheetView>
  </sheetViews>
  <sheetFormatPr baseColWidth="10" defaultColWidth="10.85546875" defaultRowHeight="14.25" x14ac:dyDescent="0.25"/>
  <cols>
    <col min="1" max="1" width="42.42578125" style="39" customWidth="1"/>
    <col min="2" max="6" width="35.7109375" style="39" customWidth="1"/>
    <col min="7" max="7" width="41" style="39" customWidth="1"/>
    <col min="8"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x14ac:dyDescent="0.3">
      <c r="A1" s="724"/>
      <c r="B1" s="524" t="s">
        <v>279</v>
      </c>
      <c r="C1" s="525"/>
      <c r="D1" s="525"/>
      <c r="E1" s="525"/>
      <c r="F1" s="525"/>
      <c r="G1" s="525"/>
      <c r="H1" s="526"/>
      <c r="I1" s="70" t="s">
        <v>641</v>
      </c>
      <c r="J1" s="521" t="s">
        <v>280</v>
      </c>
      <c r="K1" s="522"/>
      <c r="L1" s="523"/>
      <c r="M1" s="90"/>
    </row>
    <row r="2" spans="1:24" ht="24" customHeight="1" thickBot="1" x14ac:dyDescent="0.3">
      <c r="A2" s="725"/>
      <c r="B2" s="527" t="s">
        <v>281</v>
      </c>
      <c r="C2" s="528"/>
      <c r="D2" s="528"/>
      <c r="E2" s="528"/>
      <c r="F2" s="528"/>
      <c r="G2" s="528"/>
      <c r="H2" s="529"/>
      <c r="I2" s="70" t="s">
        <v>642</v>
      </c>
      <c r="J2" s="521" t="s">
        <v>282</v>
      </c>
      <c r="K2" s="522"/>
      <c r="L2" s="523"/>
      <c r="M2" s="90"/>
    </row>
    <row r="3" spans="1:24" ht="24" customHeight="1" thickBot="1" x14ac:dyDescent="0.3">
      <c r="A3" s="725"/>
      <c r="B3" s="527" t="s">
        <v>120</v>
      </c>
      <c r="C3" s="528"/>
      <c r="D3" s="528"/>
      <c r="E3" s="528"/>
      <c r="F3" s="528"/>
      <c r="G3" s="528"/>
      <c r="H3" s="529"/>
      <c r="I3" s="70" t="s">
        <v>643</v>
      </c>
      <c r="J3" s="521" t="s">
        <v>283</v>
      </c>
      <c r="K3" s="522"/>
      <c r="L3" s="523"/>
      <c r="M3" s="90"/>
    </row>
    <row r="4" spans="1:24" ht="24" customHeight="1" thickBot="1" x14ac:dyDescent="0.3">
      <c r="A4" s="726"/>
      <c r="B4" s="530" t="s">
        <v>644</v>
      </c>
      <c r="C4" s="531"/>
      <c r="D4" s="531"/>
      <c r="E4" s="531"/>
      <c r="F4" s="531"/>
      <c r="G4" s="531"/>
      <c r="H4" s="532"/>
      <c r="I4" s="70" t="s">
        <v>645</v>
      </c>
      <c r="J4" s="521" t="s">
        <v>646</v>
      </c>
      <c r="K4" s="522"/>
      <c r="L4" s="523"/>
      <c r="M4" s="90"/>
    </row>
    <row r="6" spans="1:24" ht="12.95" customHeight="1" x14ac:dyDescent="0.25">
      <c r="A6" s="568" t="s">
        <v>124</v>
      </c>
      <c r="B6" s="728" t="s">
        <v>287</v>
      </c>
      <c r="C6" s="728"/>
      <c r="D6" s="728"/>
      <c r="E6" s="728"/>
      <c r="F6" s="728"/>
      <c r="G6" s="728"/>
      <c r="H6" s="728"/>
      <c r="I6" s="568" t="s">
        <v>288</v>
      </c>
      <c r="J6" s="729">
        <v>2024110010289</v>
      </c>
      <c r="K6" s="43"/>
      <c r="L6" s="43"/>
      <c r="M6" s="43"/>
      <c r="N6" s="43"/>
      <c r="O6" s="43"/>
      <c r="P6" s="43"/>
      <c r="Q6" s="43"/>
      <c r="R6" s="43"/>
      <c r="S6" s="43"/>
      <c r="T6" s="43"/>
      <c r="U6" s="43"/>
      <c r="V6" s="43"/>
      <c r="W6" s="43"/>
      <c r="X6" s="43"/>
    </row>
    <row r="7" spans="1:24" ht="12.95" customHeight="1" x14ac:dyDescent="0.25">
      <c r="A7" s="568"/>
      <c r="B7" s="728"/>
      <c r="C7" s="728"/>
      <c r="D7" s="728"/>
      <c r="E7" s="728"/>
      <c r="F7" s="728"/>
      <c r="G7" s="728"/>
      <c r="H7" s="728"/>
      <c r="I7" s="568"/>
      <c r="J7" s="729"/>
      <c r="K7" s="43"/>
      <c r="L7" s="43"/>
      <c r="M7" s="43"/>
      <c r="N7" s="43"/>
      <c r="O7" s="43"/>
      <c r="P7" s="43"/>
      <c r="Q7" s="43"/>
      <c r="R7" s="43"/>
      <c r="S7" s="43"/>
      <c r="T7" s="43"/>
      <c r="U7" s="43"/>
      <c r="V7" s="43"/>
      <c r="W7" s="43"/>
      <c r="X7" s="43"/>
    </row>
    <row r="8" spans="1:24" ht="12.95" customHeight="1" x14ac:dyDescent="0.25">
      <c r="A8" s="568"/>
      <c r="B8" s="728"/>
      <c r="C8" s="728"/>
      <c r="D8" s="728"/>
      <c r="E8" s="728"/>
      <c r="F8" s="728"/>
      <c r="G8" s="728"/>
      <c r="H8" s="728"/>
      <c r="I8" s="568"/>
      <c r="J8" s="729"/>
      <c r="K8" s="43"/>
      <c r="L8" s="43"/>
      <c r="M8" s="43"/>
      <c r="N8" s="43"/>
      <c r="O8" s="43"/>
      <c r="P8" s="43"/>
      <c r="Q8" s="43"/>
      <c r="R8" s="43"/>
      <c r="S8" s="43"/>
      <c r="T8" s="43"/>
      <c r="U8" s="43"/>
      <c r="V8" s="43"/>
      <c r="W8" s="43"/>
      <c r="X8" s="43"/>
    </row>
    <row r="9" spans="1:24" ht="12.95" customHeight="1" x14ac:dyDescent="0.25">
      <c r="A9" s="568"/>
      <c r="B9" s="728"/>
      <c r="C9" s="728"/>
      <c r="D9" s="728"/>
      <c r="E9" s="728"/>
      <c r="F9" s="728"/>
      <c r="G9" s="728"/>
      <c r="H9" s="728"/>
      <c r="I9" s="568"/>
      <c r="J9" s="729"/>
      <c r="K9" s="43"/>
      <c r="L9" s="43"/>
      <c r="M9" s="43"/>
      <c r="N9" s="43"/>
      <c r="O9" s="43"/>
      <c r="P9" s="43"/>
      <c r="Q9" s="43"/>
      <c r="R9" s="43"/>
      <c r="S9" s="43"/>
      <c r="T9" s="43"/>
      <c r="U9" s="43"/>
      <c r="V9" s="43"/>
      <c r="W9" s="43"/>
      <c r="X9" s="43"/>
    </row>
    <row r="10" spans="1:24" ht="9" customHeight="1" thickBot="1" x14ac:dyDescent="0.3">
      <c r="A10" s="47"/>
      <c r="B10" s="84"/>
      <c r="C10" s="43"/>
      <c r="D10" s="43"/>
      <c r="E10" s="43"/>
      <c r="F10" s="43"/>
      <c r="G10" s="43"/>
      <c r="H10" s="43"/>
      <c r="I10" s="43"/>
      <c r="J10" s="43"/>
      <c r="K10" s="43"/>
      <c r="L10" s="43"/>
      <c r="M10" s="43"/>
      <c r="N10" s="43"/>
      <c r="O10" s="43"/>
      <c r="P10" s="43"/>
      <c r="Q10" s="43"/>
      <c r="R10" s="43"/>
      <c r="S10" s="43"/>
      <c r="T10" s="43"/>
      <c r="U10" s="43"/>
      <c r="V10" s="43"/>
      <c r="W10" s="43"/>
      <c r="X10" s="43"/>
    </row>
    <row r="11" spans="1:24" s="85" customFormat="1" ht="21.75" customHeight="1" thickBot="1" x14ac:dyDescent="0.3">
      <c r="A11" s="551" t="s">
        <v>126</v>
      </c>
      <c r="B11" s="142" t="s">
        <v>289</v>
      </c>
      <c r="C11" s="162"/>
      <c r="D11" s="142" t="s">
        <v>290</v>
      </c>
      <c r="E11" s="162"/>
      <c r="F11" s="142" t="s">
        <v>291</v>
      </c>
      <c r="G11" s="162"/>
      <c r="H11" s="142" t="s">
        <v>292</v>
      </c>
      <c r="I11" s="91"/>
    </row>
    <row r="12" spans="1:24" s="85" customFormat="1" ht="21.75" customHeight="1" thickBot="1" x14ac:dyDescent="0.3">
      <c r="A12" s="551"/>
      <c r="B12" s="143" t="s">
        <v>294</v>
      </c>
      <c r="C12" s="91" t="s">
        <v>602</v>
      </c>
      <c r="D12" s="142" t="s">
        <v>296</v>
      </c>
      <c r="E12" s="71"/>
      <c r="F12" s="142" t="s">
        <v>297</v>
      </c>
      <c r="G12" s="71"/>
      <c r="H12" s="142" t="s">
        <v>298</v>
      </c>
      <c r="I12" s="163"/>
    </row>
    <row r="13" spans="1:24" s="85" customFormat="1" ht="21.75" customHeight="1" thickBot="1" x14ac:dyDescent="0.3">
      <c r="A13" s="551"/>
      <c r="B13" s="142" t="s">
        <v>300</v>
      </c>
      <c r="C13" s="162"/>
      <c r="D13" s="142" t="s">
        <v>301</v>
      </c>
      <c r="E13" s="71"/>
      <c r="F13" s="142" t="s">
        <v>302</v>
      </c>
      <c r="G13" s="71"/>
      <c r="H13" s="142" t="s">
        <v>303</v>
      </c>
      <c r="I13" s="163"/>
    </row>
    <row r="14" spans="1:24" s="85" customFormat="1" ht="21.75" customHeight="1" thickBot="1" x14ac:dyDescent="0.3">
      <c r="A14" s="39"/>
      <c r="B14" s="39"/>
      <c r="C14" s="39"/>
      <c r="D14" s="39"/>
      <c r="E14" s="39"/>
      <c r="F14" s="39"/>
      <c r="G14" s="39"/>
      <c r="H14" s="39"/>
      <c r="I14" s="39"/>
      <c r="J14" s="39"/>
      <c r="K14" s="39"/>
      <c r="L14" s="92"/>
      <c r="M14" s="93"/>
      <c r="N14" s="93"/>
      <c r="O14" s="93"/>
    </row>
    <row r="15" spans="1:24" s="85" customFormat="1" ht="21.75" customHeight="1" thickBot="1" x14ac:dyDescent="0.3">
      <c r="A15" s="550" t="s">
        <v>128</v>
      </c>
      <c r="B15" s="550"/>
      <c r="C15" s="159" t="s">
        <v>293</v>
      </c>
      <c r="D15" s="567"/>
      <c r="E15" s="567"/>
      <c r="F15" s="567"/>
      <c r="G15" s="39"/>
      <c r="H15" s="39"/>
      <c r="I15" s="39"/>
      <c r="J15" s="39"/>
      <c r="K15" s="39"/>
      <c r="L15" s="92"/>
      <c r="M15" s="93"/>
      <c r="N15" s="93"/>
      <c r="O15" s="93"/>
    </row>
    <row r="16" spans="1:24" s="85" customFormat="1" ht="21.75" customHeight="1" x14ac:dyDescent="0.25">
      <c r="A16" s="550"/>
      <c r="B16" s="550"/>
      <c r="C16" s="159" t="s">
        <v>299</v>
      </c>
      <c r="D16" s="567"/>
      <c r="E16" s="567"/>
      <c r="F16" s="567"/>
      <c r="G16" s="39"/>
      <c r="H16" s="39"/>
      <c r="I16" s="39"/>
      <c r="J16" s="39"/>
      <c r="K16" s="39"/>
      <c r="L16" s="92"/>
      <c r="M16" s="93"/>
      <c r="N16" s="93"/>
      <c r="O16" s="93"/>
    </row>
    <row r="17" spans="1:15" s="85" customFormat="1" ht="21.75" customHeight="1" thickBot="1" x14ac:dyDescent="0.3">
      <c r="A17" s="550"/>
      <c r="B17" s="550"/>
      <c r="C17" s="159" t="s">
        <v>304</v>
      </c>
      <c r="D17" s="567" t="s">
        <v>295</v>
      </c>
      <c r="E17" s="567"/>
      <c r="F17" s="567"/>
      <c r="G17" s="39"/>
      <c r="H17" s="39"/>
      <c r="I17" s="39"/>
      <c r="J17" s="39"/>
      <c r="K17" s="39"/>
      <c r="L17" s="92"/>
      <c r="M17" s="93"/>
      <c r="N17" s="93"/>
      <c r="O17" s="93"/>
    </row>
    <row r="18" spans="1:15" s="85" customFormat="1" ht="21.75" customHeight="1" x14ac:dyDescent="0.25">
      <c r="A18" s="39"/>
      <c r="B18" s="39"/>
      <c r="C18" s="39"/>
      <c r="D18" s="39"/>
      <c r="E18" s="39"/>
      <c r="F18" s="39"/>
      <c r="G18" s="39"/>
      <c r="H18" s="39"/>
      <c r="I18" s="39"/>
      <c r="J18" s="39"/>
      <c r="K18" s="39"/>
      <c r="L18" s="92"/>
      <c r="M18" s="93"/>
      <c r="N18" s="93"/>
      <c r="O18" s="93"/>
    </row>
    <row r="19" spans="1:15" s="61" customFormat="1" ht="16.5" customHeight="1" x14ac:dyDescent="0.2"/>
    <row r="20" spans="1:15" ht="5.25" customHeight="1" thickBot="1" x14ac:dyDescent="0.3"/>
    <row r="21" spans="1:15" ht="48" customHeight="1" thickBot="1" x14ac:dyDescent="0.3">
      <c r="A21" s="713" t="s">
        <v>647</v>
      </c>
      <c r="B21" s="713"/>
      <c r="C21" s="713"/>
      <c r="D21" s="713"/>
      <c r="E21" s="713"/>
      <c r="F21" s="713"/>
      <c r="G21" s="713"/>
      <c r="H21" s="713"/>
      <c r="I21" s="713"/>
      <c r="J21" s="713"/>
    </row>
    <row r="22" spans="1:15" ht="69.95" customHeight="1" thickBot="1" x14ac:dyDescent="0.3">
      <c r="A22" s="146" t="s">
        <v>141</v>
      </c>
      <c r="B22" s="499" t="s">
        <v>648</v>
      </c>
      <c r="C22" s="499"/>
      <c r="D22" s="499"/>
      <c r="E22" s="147" t="s">
        <v>192</v>
      </c>
      <c r="F22" s="148" t="s">
        <v>649</v>
      </c>
      <c r="G22" s="147" t="s">
        <v>194</v>
      </c>
      <c r="H22" s="497" t="s">
        <v>650</v>
      </c>
      <c r="I22" s="497"/>
      <c r="J22" s="727"/>
    </row>
    <row r="23" spans="1:15" ht="50.25" customHeight="1" thickBot="1" x14ac:dyDescent="0.3">
      <c r="A23" s="255" t="s">
        <v>196</v>
      </c>
      <c r="B23" s="499" t="s">
        <v>651</v>
      </c>
      <c r="C23" s="499"/>
      <c r="D23" s="499"/>
      <c r="E23" s="499"/>
      <c r="F23" s="499"/>
      <c r="G23" s="499"/>
      <c r="H23" s="499"/>
      <c r="I23" s="499"/>
      <c r="J23" s="716"/>
    </row>
    <row r="24" spans="1:15" ht="50.25" customHeight="1" thickBot="1" x14ac:dyDescent="0.3">
      <c r="A24" s="495" t="s">
        <v>198</v>
      </c>
      <c r="B24" s="149">
        <v>2024</v>
      </c>
      <c r="C24" s="150">
        <v>2025</v>
      </c>
      <c r="D24" s="150">
        <v>2026</v>
      </c>
      <c r="E24" s="150">
        <v>2027</v>
      </c>
      <c r="F24" s="151" t="s">
        <v>93</v>
      </c>
      <c r="G24" s="152" t="s">
        <v>200</v>
      </c>
      <c r="H24" s="714" t="s">
        <v>202</v>
      </c>
      <c r="I24" s="714"/>
      <c r="J24" s="715"/>
    </row>
    <row r="25" spans="1:15" ht="50.25" customHeight="1" thickBot="1" x14ac:dyDescent="0.3">
      <c r="A25" s="495"/>
      <c r="B25" s="237">
        <v>7.4999999999999997E-2</v>
      </c>
      <c r="C25" s="153" t="s">
        <v>652</v>
      </c>
      <c r="D25" s="153" t="s">
        <v>653</v>
      </c>
      <c r="E25" s="153" t="s">
        <v>654</v>
      </c>
      <c r="F25" s="154">
        <f>B25+C25+D25+E25</f>
        <v>0.75</v>
      </c>
      <c r="G25" s="238">
        <f>B25</f>
        <v>7.4999999999999997E-2</v>
      </c>
      <c r="H25" s="499" t="s">
        <v>21</v>
      </c>
      <c r="I25" s="499"/>
      <c r="J25" s="716"/>
    </row>
    <row r="26" spans="1:15" ht="52.5" customHeight="1" thickBot="1" x14ac:dyDescent="0.3">
      <c r="A26" s="255"/>
      <c r="B26" s="717" t="s">
        <v>655</v>
      </c>
      <c r="C26" s="717"/>
      <c r="D26" s="717"/>
      <c r="E26" s="717"/>
      <c r="F26" s="717"/>
      <c r="G26" s="717"/>
      <c r="H26" s="717"/>
      <c r="I26" s="717"/>
      <c r="J26" s="516"/>
    </row>
    <row r="27" spans="1:15" s="64" customFormat="1" ht="56.25" customHeight="1" thickBot="1" x14ac:dyDescent="0.3">
      <c r="A27" s="495" t="s">
        <v>322</v>
      </c>
      <c r="B27" s="146" t="s">
        <v>323</v>
      </c>
      <c r="C27" s="146" t="s">
        <v>206</v>
      </c>
      <c r="D27" s="482" t="s">
        <v>208</v>
      </c>
      <c r="E27" s="482"/>
      <c r="F27" s="482" t="s">
        <v>210</v>
      </c>
      <c r="G27" s="482"/>
      <c r="H27" s="123" t="s">
        <v>212</v>
      </c>
      <c r="I27" s="122" t="s">
        <v>213</v>
      </c>
      <c r="J27" s="122" t="s">
        <v>215</v>
      </c>
    </row>
    <row r="28" spans="1:15" ht="297" customHeight="1" thickBot="1" x14ac:dyDescent="0.3">
      <c r="A28" s="495"/>
      <c r="B28" s="212">
        <v>3.0000000000000001E-3</v>
      </c>
      <c r="C28" s="258">
        <f>+B58</f>
        <v>0.3</v>
      </c>
      <c r="D28" s="497" t="s">
        <v>656</v>
      </c>
      <c r="E28" s="497"/>
      <c r="F28" s="497" t="s">
        <v>657</v>
      </c>
      <c r="G28" s="497"/>
      <c r="H28" s="251"/>
      <c r="I28" s="155"/>
      <c r="J28" s="155"/>
    </row>
    <row r="29" spans="1:15" s="64" customFormat="1" ht="45" customHeight="1" thickBot="1" x14ac:dyDescent="0.3">
      <c r="A29" s="495" t="s">
        <v>328</v>
      </c>
      <c r="B29" s="253" t="s">
        <v>323</v>
      </c>
      <c r="C29" s="123" t="s">
        <v>206</v>
      </c>
      <c r="D29" s="482" t="s">
        <v>208</v>
      </c>
      <c r="E29" s="482"/>
      <c r="F29" s="482" t="s">
        <v>210</v>
      </c>
      <c r="G29" s="482"/>
      <c r="H29" s="123" t="s">
        <v>212</v>
      </c>
      <c r="I29" s="122" t="s">
        <v>213</v>
      </c>
      <c r="J29" s="122" t="s">
        <v>215</v>
      </c>
    </row>
    <row r="30" spans="1:15" ht="353.1" customHeight="1" thickBot="1" x14ac:dyDescent="0.3">
      <c r="A30" s="495"/>
      <c r="B30" s="212">
        <v>6.0000000000000001E-3</v>
      </c>
      <c r="C30" s="258">
        <f>+C58</f>
        <v>0.6</v>
      </c>
      <c r="D30" s="497" t="s">
        <v>658</v>
      </c>
      <c r="E30" s="497"/>
      <c r="F30" s="719" t="s">
        <v>659</v>
      </c>
      <c r="G30" s="719"/>
      <c r="H30" s="251"/>
      <c r="I30" s="155"/>
      <c r="J30" s="155"/>
    </row>
    <row r="31" spans="1:15" s="64" customFormat="1" ht="45" customHeight="1" thickBot="1" x14ac:dyDescent="0.3">
      <c r="A31" s="495" t="s">
        <v>332</v>
      </c>
      <c r="B31" s="253" t="s">
        <v>323</v>
      </c>
      <c r="C31" s="123" t="s">
        <v>206</v>
      </c>
      <c r="D31" s="482" t="s">
        <v>208</v>
      </c>
      <c r="E31" s="482"/>
      <c r="F31" s="720" t="s">
        <v>210</v>
      </c>
      <c r="G31" s="721"/>
      <c r="H31" s="122" t="s">
        <v>212</v>
      </c>
      <c r="I31" s="122" t="s">
        <v>213</v>
      </c>
      <c r="J31" s="122" t="s">
        <v>215</v>
      </c>
    </row>
    <row r="32" spans="1:15" ht="350.1" customHeight="1" x14ac:dyDescent="0.2">
      <c r="A32" s="495"/>
      <c r="B32" s="235">
        <v>1.125E-2</v>
      </c>
      <c r="C32" s="235">
        <v>1.125E-2</v>
      </c>
      <c r="D32" s="500" t="s">
        <v>660</v>
      </c>
      <c r="E32" s="497"/>
      <c r="F32" s="722" t="s">
        <v>661</v>
      </c>
      <c r="G32" s="723"/>
      <c r="H32" s="239"/>
      <c r="I32" s="240"/>
      <c r="J32" s="241" t="s">
        <v>662</v>
      </c>
    </row>
    <row r="33" spans="1:10" s="64" customFormat="1" ht="47.25" customHeight="1" thickBot="1" x14ac:dyDescent="0.3">
      <c r="A33" s="495" t="s">
        <v>336</v>
      </c>
      <c r="B33" s="253" t="s">
        <v>323</v>
      </c>
      <c r="C33" s="253" t="s">
        <v>206</v>
      </c>
      <c r="D33" s="482" t="s">
        <v>208</v>
      </c>
      <c r="E33" s="482"/>
      <c r="F33" s="730" t="s">
        <v>210</v>
      </c>
      <c r="G33" s="731"/>
      <c r="H33" s="122" t="s">
        <v>212</v>
      </c>
      <c r="I33" s="123" t="s">
        <v>213</v>
      </c>
      <c r="J33" s="122" t="s">
        <v>215</v>
      </c>
    </row>
    <row r="34" spans="1:10" ht="408.95" customHeight="1" x14ac:dyDescent="0.25">
      <c r="A34" s="495"/>
      <c r="B34" s="208">
        <v>2.2499999999999999E-2</v>
      </c>
      <c r="C34" s="235">
        <f>+E58</f>
        <v>2.2499999999999999E-2</v>
      </c>
      <c r="D34" s="718" t="s">
        <v>663</v>
      </c>
      <c r="E34" s="718"/>
      <c r="F34" s="732" t="s">
        <v>664</v>
      </c>
      <c r="G34" s="733"/>
      <c r="H34" s="234"/>
      <c r="I34" s="156"/>
      <c r="J34" s="345" t="s">
        <v>662</v>
      </c>
    </row>
    <row r="35" spans="1:10" s="64" customFormat="1" ht="30" x14ac:dyDescent="0.25">
      <c r="A35" s="495" t="s">
        <v>341</v>
      </c>
      <c r="B35" s="253" t="s">
        <v>323</v>
      </c>
      <c r="C35" s="123" t="s">
        <v>206</v>
      </c>
      <c r="D35" s="482" t="s">
        <v>208</v>
      </c>
      <c r="E35" s="482"/>
      <c r="F35" s="734" t="s">
        <v>210</v>
      </c>
      <c r="G35" s="734"/>
      <c r="H35" s="123" t="s">
        <v>212</v>
      </c>
      <c r="I35" s="122" t="s">
        <v>213</v>
      </c>
      <c r="J35" s="422" t="s">
        <v>215</v>
      </c>
    </row>
    <row r="36" spans="1:10" ht="406.5" customHeight="1" x14ac:dyDescent="0.25">
      <c r="A36" s="495"/>
      <c r="B36" s="212">
        <v>2.7E-2</v>
      </c>
      <c r="C36" s="212">
        <v>2.7E-2</v>
      </c>
      <c r="D36" s="497" t="s">
        <v>665</v>
      </c>
      <c r="E36" s="497"/>
      <c r="F36" s="712" t="s">
        <v>666</v>
      </c>
      <c r="G36" s="712"/>
      <c r="H36" s="157"/>
      <c r="I36" s="423" t="s">
        <v>667</v>
      </c>
      <c r="J36" s="421" t="s">
        <v>662</v>
      </c>
    </row>
    <row r="37" spans="1:10" s="64" customFormat="1" ht="30" x14ac:dyDescent="0.25">
      <c r="A37" s="495" t="s">
        <v>345</v>
      </c>
      <c r="B37" s="252" t="s">
        <v>323</v>
      </c>
      <c r="C37" s="123" t="s">
        <v>206</v>
      </c>
      <c r="D37" s="482" t="s">
        <v>208</v>
      </c>
      <c r="E37" s="482"/>
      <c r="F37" s="255"/>
      <c r="G37" s="255"/>
      <c r="H37" s="123" t="s">
        <v>212</v>
      </c>
      <c r="I37" s="122" t="s">
        <v>213</v>
      </c>
      <c r="J37" s="205" t="s">
        <v>215</v>
      </c>
    </row>
    <row r="38" spans="1:10" x14ac:dyDescent="0.2">
      <c r="A38" s="495"/>
      <c r="B38" s="210">
        <v>3.15E-2</v>
      </c>
      <c r="C38" s="209">
        <f>+G58</f>
        <v>0</v>
      </c>
      <c r="D38" s="484"/>
      <c r="E38" s="484"/>
      <c r="F38" s="416"/>
      <c r="G38" s="254"/>
      <c r="H38" s="251"/>
      <c r="I38" s="157"/>
      <c r="J38" s="157"/>
    </row>
    <row r="39" spans="1:10" ht="30" x14ac:dyDescent="0.25">
      <c r="A39" s="679" t="s">
        <v>346</v>
      </c>
      <c r="B39" s="211" t="s">
        <v>323</v>
      </c>
      <c r="C39" s="205" t="s">
        <v>206</v>
      </c>
      <c r="D39" s="482" t="s">
        <v>208</v>
      </c>
      <c r="E39" s="482"/>
      <c r="F39" s="253"/>
      <c r="G39" s="253"/>
      <c r="H39" s="123" t="s">
        <v>212</v>
      </c>
      <c r="I39" s="122" t="s">
        <v>213</v>
      </c>
      <c r="J39" s="122" t="s">
        <v>215</v>
      </c>
    </row>
    <row r="40" spans="1:10" x14ac:dyDescent="0.2">
      <c r="A40" s="679"/>
      <c r="B40" s="210">
        <v>3.15E-2</v>
      </c>
      <c r="C40" s="209">
        <f>+H58</f>
        <v>0</v>
      </c>
      <c r="D40" s="484"/>
      <c r="E40" s="484"/>
      <c r="F40" s="416"/>
      <c r="G40" s="254"/>
      <c r="H40" s="251"/>
      <c r="I40" s="157"/>
      <c r="J40" s="157"/>
    </row>
    <row r="41" spans="1:10" ht="30" x14ac:dyDescent="0.25">
      <c r="A41" s="679" t="s">
        <v>347</v>
      </c>
      <c r="B41" s="211" t="s">
        <v>323</v>
      </c>
      <c r="C41" s="205" t="s">
        <v>206</v>
      </c>
      <c r="D41" s="482" t="s">
        <v>208</v>
      </c>
      <c r="E41" s="482"/>
      <c r="F41" s="679" t="s">
        <v>210</v>
      </c>
      <c r="G41" s="679"/>
      <c r="H41" s="123" t="s">
        <v>212</v>
      </c>
      <c r="I41" s="122" t="s">
        <v>213</v>
      </c>
      <c r="J41" s="122" t="s">
        <v>215</v>
      </c>
    </row>
    <row r="42" spans="1:10" x14ac:dyDescent="0.25">
      <c r="A42" s="679"/>
      <c r="B42" s="213">
        <v>2.7E-2</v>
      </c>
      <c r="C42" s="209">
        <f>+I58</f>
        <v>0</v>
      </c>
      <c r="D42" s="484"/>
      <c r="E42" s="484"/>
      <c r="F42" s="737"/>
      <c r="G42" s="738"/>
      <c r="H42" s="158"/>
      <c r="I42" s="251"/>
      <c r="J42" s="157"/>
    </row>
    <row r="43" spans="1:10" ht="30.75" thickBot="1" x14ac:dyDescent="0.3">
      <c r="A43" s="679" t="s">
        <v>348</v>
      </c>
      <c r="B43" s="211" t="s">
        <v>323</v>
      </c>
      <c r="C43" s="205" t="s">
        <v>206</v>
      </c>
      <c r="D43" s="482" t="s">
        <v>208</v>
      </c>
      <c r="E43" s="482"/>
      <c r="F43" s="680" t="s">
        <v>210</v>
      </c>
      <c r="G43" s="680"/>
      <c r="H43" s="123" t="s">
        <v>212</v>
      </c>
      <c r="I43" s="122" t="s">
        <v>213</v>
      </c>
      <c r="J43" s="122" t="s">
        <v>215</v>
      </c>
    </row>
    <row r="44" spans="1:10" ht="15" thickBot="1" x14ac:dyDescent="0.3">
      <c r="A44" s="679"/>
      <c r="B44" s="210">
        <v>2.2499999999999999E-2</v>
      </c>
      <c r="C44" s="209">
        <f>+J58</f>
        <v>0</v>
      </c>
      <c r="D44" s="484"/>
      <c r="E44" s="484"/>
      <c r="F44" s="484"/>
      <c r="G44" s="484"/>
      <c r="H44" s="251"/>
      <c r="I44" s="251"/>
      <c r="J44" s="251"/>
    </row>
    <row r="45" spans="1:10" ht="30.75" thickBot="1" x14ac:dyDescent="0.3">
      <c r="A45" s="679" t="s">
        <v>349</v>
      </c>
      <c r="B45" s="211" t="s">
        <v>323</v>
      </c>
      <c r="C45" s="205" t="s">
        <v>206</v>
      </c>
      <c r="D45" s="482" t="s">
        <v>208</v>
      </c>
      <c r="E45" s="482"/>
      <c r="F45" s="482" t="s">
        <v>210</v>
      </c>
      <c r="G45" s="482"/>
      <c r="H45" s="123" t="s">
        <v>212</v>
      </c>
      <c r="I45" s="122" t="s">
        <v>213</v>
      </c>
      <c r="J45" s="122" t="s">
        <v>215</v>
      </c>
    </row>
    <row r="46" spans="1:10" ht="15" thickBot="1" x14ac:dyDescent="0.3">
      <c r="A46" s="679"/>
      <c r="B46" s="213">
        <v>1.7999999999999999E-2</v>
      </c>
      <c r="C46" s="209">
        <f>+K58</f>
        <v>0</v>
      </c>
      <c r="D46" s="484"/>
      <c r="E46" s="484"/>
      <c r="F46" s="484"/>
      <c r="G46" s="484"/>
      <c r="H46" s="251"/>
      <c r="I46" s="157"/>
      <c r="J46" s="157"/>
    </row>
    <row r="47" spans="1:10" ht="30.75" thickBot="1" x14ac:dyDescent="0.3">
      <c r="A47" s="679" t="s">
        <v>350</v>
      </c>
      <c r="B47" s="211" t="s">
        <v>323</v>
      </c>
      <c r="C47" s="205" t="s">
        <v>206</v>
      </c>
      <c r="D47" s="482" t="s">
        <v>208</v>
      </c>
      <c r="E47" s="482"/>
      <c r="F47" s="734" t="s">
        <v>210</v>
      </c>
      <c r="G47" s="734"/>
      <c r="H47" s="123" t="s">
        <v>212</v>
      </c>
      <c r="I47" s="122" t="s">
        <v>213</v>
      </c>
      <c r="J47" s="122" t="s">
        <v>215</v>
      </c>
    </row>
    <row r="48" spans="1:10" ht="15" thickBot="1" x14ac:dyDescent="0.25">
      <c r="A48" s="679"/>
      <c r="B48" s="210">
        <v>1.35E-2</v>
      </c>
      <c r="C48" s="209">
        <f>+L58</f>
        <v>0</v>
      </c>
      <c r="D48" s="484"/>
      <c r="E48" s="484"/>
      <c r="F48" s="735"/>
      <c r="G48" s="735"/>
      <c r="H48" s="251"/>
      <c r="I48" s="251"/>
      <c r="J48" s="251"/>
    </row>
    <row r="49" spans="1:36" ht="30.75" thickBot="1" x14ac:dyDescent="0.3">
      <c r="A49" s="679" t="s">
        <v>351</v>
      </c>
      <c r="B49" s="211" t="s">
        <v>323</v>
      </c>
      <c r="C49" s="205" t="s">
        <v>206</v>
      </c>
      <c r="D49" s="482" t="s">
        <v>208</v>
      </c>
      <c r="E49" s="482"/>
      <c r="F49" s="482" t="s">
        <v>210</v>
      </c>
      <c r="G49" s="482"/>
      <c r="H49" s="123" t="s">
        <v>212</v>
      </c>
      <c r="I49" s="122" t="s">
        <v>213</v>
      </c>
      <c r="J49" s="122" t="s">
        <v>215</v>
      </c>
    </row>
    <row r="50" spans="1:36" ht="15" thickBot="1" x14ac:dyDescent="0.3">
      <c r="A50" s="482"/>
      <c r="B50" s="282">
        <v>1.125E-2</v>
      </c>
      <c r="C50" s="209">
        <f>+M58</f>
        <v>0</v>
      </c>
      <c r="D50" s="484"/>
      <c r="E50" s="484"/>
      <c r="F50" s="484"/>
      <c r="G50" s="484"/>
      <c r="H50" s="251"/>
      <c r="I50" s="251"/>
      <c r="J50" s="251"/>
    </row>
    <row r="52" spans="1:36" s="222" customFormat="1" x14ac:dyDescent="0.25">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8" x14ac:dyDescent="0.25">
      <c r="A54" s="68" t="s">
        <v>668</v>
      </c>
    </row>
    <row r="55" spans="1:36" ht="57.75" customHeight="1" x14ac:dyDescent="0.25">
      <c r="A55" s="65"/>
    </row>
    <row r="57" spans="1:36" ht="23.25" x14ac:dyDescent="0.25">
      <c r="A57" s="736" t="s">
        <v>669</v>
      </c>
      <c r="B57" s="66" t="s">
        <v>289</v>
      </c>
      <c r="C57" s="66" t="s">
        <v>290</v>
      </c>
      <c r="D57" s="66" t="s">
        <v>291</v>
      </c>
      <c r="E57" s="66" t="s">
        <v>292</v>
      </c>
      <c r="F57" s="66" t="s">
        <v>294</v>
      </c>
      <c r="G57" s="66" t="s">
        <v>296</v>
      </c>
      <c r="H57" s="66" t="s">
        <v>297</v>
      </c>
      <c r="I57" s="66" t="s">
        <v>298</v>
      </c>
      <c r="J57" s="66" t="s">
        <v>300</v>
      </c>
      <c r="K57" s="66" t="s">
        <v>301</v>
      </c>
      <c r="L57" s="66" t="s">
        <v>302</v>
      </c>
      <c r="M57" s="66" t="s">
        <v>303</v>
      </c>
    </row>
    <row r="58" spans="1:36" ht="24.75" customHeight="1" x14ac:dyDescent="0.25">
      <c r="A58" s="736"/>
      <c r="B58" s="67">
        <v>0.3</v>
      </c>
      <c r="C58" s="67">
        <v>0.6</v>
      </c>
      <c r="D58" s="236">
        <f>C32</f>
        <v>1.125E-2</v>
      </c>
      <c r="E58" s="250">
        <v>2.2499999999999999E-2</v>
      </c>
      <c r="F58" s="67"/>
      <c r="G58" s="67"/>
      <c r="H58" s="67"/>
      <c r="I58" s="67"/>
      <c r="J58" s="67"/>
      <c r="K58" s="67"/>
      <c r="L58" s="67"/>
      <c r="M58" s="67"/>
    </row>
    <row r="59" spans="1:36" s="222" customFormat="1" ht="24.75" customHeight="1" x14ac:dyDescent="0.25">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23" customFormat="1" ht="30" customHeight="1" x14ac:dyDescent="0.25">
      <c r="A60" s="39"/>
      <c r="B60" s="39"/>
      <c r="C60" s="39"/>
      <c r="D60" s="39"/>
      <c r="E60" s="39"/>
      <c r="F60" s="39"/>
      <c r="G60" s="39"/>
      <c r="H60" s="39"/>
      <c r="I60" s="39"/>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1:36" ht="15" thickBot="1" x14ac:dyDescent="0.3"/>
    <row r="62" spans="1:36" ht="66.599999999999994" customHeight="1" thickBot="1" x14ac:dyDescent="0.3">
      <c r="A62" s="283" t="s">
        <v>670</v>
      </c>
      <c r="B62" s="284" t="s">
        <v>671</v>
      </c>
      <c r="C62" s="164"/>
      <c r="D62" s="285" t="s">
        <v>672</v>
      </c>
      <c r="E62" s="284" t="s">
        <v>671</v>
      </c>
      <c r="F62" s="164"/>
      <c r="G62" s="285" t="s">
        <v>673</v>
      </c>
      <c r="H62" s="284" t="s">
        <v>674</v>
      </c>
      <c r="I62" s="254"/>
      <c r="J62" s="157"/>
    </row>
    <row r="63" spans="1:36" ht="15.75" thickBot="1" x14ac:dyDescent="0.3">
      <c r="A63" s="286"/>
      <c r="B63" s="284" t="s">
        <v>675</v>
      </c>
      <c r="C63" s="164" t="s">
        <v>676</v>
      </c>
      <c r="D63" s="287"/>
      <c r="E63" s="284" t="s">
        <v>675</v>
      </c>
      <c r="F63" s="164" t="s">
        <v>677</v>
      </c>
      <c r="G63" s="287"/>
      <c r="H63" s="284" t="s">
        <v>678</v>
      </c>
      <c r="I63" s="288"/>
      <c r="J63" s="157"/>
    </row>
    <row r="64" spans="1:36" ht="29.25" thickBot="1" x14ac:dyDescent="0.3">
      <c r="A64" s="286"/>
      <c r="B64" s="284" t="s">
        <v>679</v>
      </c>
      <c r="C64" s="164" t="s">
        <v>680</v>
      </c>
      <c r="D64" s="287"/>
      <c r="E64" s="284" t="s">
        <v>679</v>
      </c>
      <c r="F64" s="217" t="s">
        <v>681</v>
      </c>
      <c r="G64" s="287"/>
      <c r="H64" s="284" t="s">
        <v>682</v>
      </c>
      <c r="I64" s="288"/>
      <c r="J64" s="157"/>
    </row>
    <row r="65" spans="1:10" ht="39.75" customHeight="1" thickBot="1" x14ac:dyDescent="0.3">
      <c r="A65" s="286"/>
      <c r="B65" s="284" t="s">
        <v>671</v>
      </c>
      <c r="C65" s="164"/>
      <c r="D65" s="287"/>
      <c r="E65" s="284" t="s">
        <v>671</v>
      </c>
      <c r="F65" s="164"/>
      <c r="G65" s="287"/>
      <c r="H65" s="284" t="s">
        <v>674</v>
      </c>
      <c r="I65" s="254"/>
      <c r="J65" s="157"/>
    </row>
    <row r="66" spans="1:10" ht="15.75" thickBot="1" x14ac:dyDescent="0.3">
      <c r="A66" s="286"/>
      <c r="B66" s="284" t="s">
        <v>675</v>
      </c>
      <c r="C66" s="164" t="s">
        <v>683</v>
      </c>
      <c r="D66" s="287"/>
      <c r="E66" s="284" t="s">
        <v>675</v>
      </c>
      <c r="F66" s="164"/>
      <c r="G66" s="287"/>
      <c r="H66" s="284" t="s">
        <v>678</v>
      </c>
      <c r="I66" s="254"/>
      <c r="J66" s="157"/>
    </row>
    <row r="67" spans="1:10" ht="34.5" customHeight="1" thickBot="1" x14ac:dyDescent="0.3">
      <c r="A67" s="289"/>
      <c r="B67" s="284" t="s">
        <v>679</v>
      </c>
      <c r="C67" s="164" t="s">
        <v>684</v>
      </c>
      <c r="D67" s="290"/>
      <c r="E67" s="284" t="s">
        <v>679</v>
      </c>
      <c r="F67" s="217"/>
      <c r="G67" s="290"/>
      <c r="H67" s="284" t="s">
        <v>682</v>
      </c>
      <c r="I67" s="254"/>
      <c r="J67" s="157"/>
    </row>
  </sheetData>
  <mergeCells count="83">
    <mergeCell ref="A41:A42"/>
    <mergeCell ref="D41:E41"/>
    <mergeCell ref="F41:G41"/>
    <mergeCell ref="D42:E42"/>
    <mergeCell ref="F42:G42"/>
    <mergeCell ref="A57:A58"/>
    <mergeCell ref="A45:A46"/>
    <mergeCell ref="A47:A48"/>
    <mergeCell ref="D47:E47"/>
    <mergeCell ref="D48:E48"/>
    <mergeCell ref="A49:A50"/>
    <mergeCell ref="D49:E49"/>
    <mergeCell ref="A43:A44"/>
    <mergeCell ref="D43:E43"/>
    <mergeCell ref="F43:G43"/>
    <mergeCell ref="D44:E44"/>
    <mergeCell ref="F44:G44"/>
    <mergeCell ref="F49:G49"/>
    <mergeCell ref="D50:E50"/>
    <mergeCell ref="F50:G50"/>
    <mergeCell ref="F33:G33"/>
    <mergeCell ref="D45:E45"/>
    <mergeCell ref="F45:G45"/>
    <mergeCell ref="D46:E46"/>
    <mergeCell ref="F34:G34"/>
    <mergeCell ref="F35:G35"/>
    <mergeCell ref="F46:G46"/>
    <mergeCell ref="F47:G47"/>
    <mergeCell ref="F48:G48"/>
    <mergeCell ref="D36:E36"/>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A33:A34"/>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24:A25"/>
    <mergeCell ref="H24:J24"/>
    <mergeCell ref="H25:J25"/>
    <mergeCell ref="B26:J26"/>
    <mergeCell ref="A27:A28"/>
    <mergeCell ref="D27:E27"/>
    <mergeCell ref="J1:L1"/>
    <mergeCell ref="J2:L2"/>
    <mergeCell ref="J3:L3"/>
    <mergeCell ref="J4:L4"/>
    <mergeCell ref="A39:A40"/>
    <mergeCell ref="D39:E39"/>
    <mergeCell ref="D40:E40"/>
    <mergeCell ref="A35:A36"/>
    <mergeCell ref="D35:E35"/>
    <mergeCell ref="A37:A38"/>
    <mergeCell ref="D37:E37"/>
    <mergeCell ref="D38:E38"/>
    <mergeCell ref="F36:G36"/>
    <mergeCell ref="D17:F17"/>
    <mergeCell ref="A21:J21"/>
    <mergeCell ref="D28:E28"/>
  </mergeCells>
  <printOptions horizontalCentered="1" verticalCentered="1"/>
  <pageMargins left="0.23622047244094491" right="0.23622047244094491" top="0.23622047244094491" bottom="0.23622047244094491" header="0.31496062992125984" footer="0.11811023622047245"/>
  <pageSetup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baseColWidth="10" defaultColWidth="9.85546875" defaultRowHeight="12.75" x14ac:dyDescent="0.25"/>
  <cols>
    <col min="1" max="1" width="3.85546875" style="176" customWidth="1"/>
    <col min="2" max="2" width="10.7109375" style="176" customWidth="1"/>
    <col min="3" max="3" width="6.42578125" style="176" customWidth="1"/>
    <col min="4" max="4" width="7.5703125" style="176" customWidth="1"/>
    <col min="5" max="5" width="6.42578125" style="176" customWidth="1"/>
    <col min="6" max="6" width="11.85546875" style="176" customWidth="1"/>
    <col min="7" max="7" width="2.42578125" style="176" customWidth="1"/>
    <col min="8" max="8" width="21.28515625" style="176" customWidth="1"/>
    <col min="9" max="9" width="14.42578125" style="176" customWidth="1"/>
    <col min="10" max="10" width="7.5703125" style="176" customWidth="1"/>
    <col min="11" max="11" width="21.28515625" style="176" customWidth="1"/>
    <col min="12" max="12" width="29.28515625" style="176" customWidth="1"/>
    <col min="13" max="16384" width="9.85546875" style="176"/>
  </cols>
  <sheetData>
    <row r="1" spans="1:12" ht="18" customHeight="1" x14ac:dyDescent="0.25">
      <c r="A1" s="578"/>
      <c r="B1" s="579"/>
      <c r="C1" s="579"/>
      <c r="D1" s="579"/>
      <c r="E1" s="580"/>
      <c r="F1" s="587" t="s">
        <v>388</v>
      </c>
      <c r="G1" s="588"/>
      <c r="H1" s="588"/>
      <c r="I1" s="588"/>
      <c r="J1" s="588"/>
      <c r="K1" s="588"/>
      <c r="L1" s="175"/>
    </row>
    <row r="2" spans="1:12" ht="18" customHeight="1" x14ac:dyDescent="0.25">
      <c r="A2" s="581"/>
      <c r="B2" s="582"/>
      <c r="C2" s="582"/>
      <c r="D2" s="582"/>
      <c r="E2" s="583"/>
      <c r="F2" s="589"/>
      <c r="G2" s="590"/>
      <c r="H2" s="590"/>
      <c r="I2" s="590"/>
      <c r="J2" s="590"/>
      <c r="K2" s="590"/>
      <c r="L2" s="175"/>
    </row>
    <row r="3" spans="1:12" ht="18" customHeight="1" x14ac:dyDescent="0.25">
      <c r="A3" s="581"/>
      <c r="B3" s="582"/>
      <c r="C3" s="582"/>
      <c r="D3" s="582"/>
      <c r="E3" s="583"/>
      <c r="F3" s="587" t="s">
        <v>389</v>
      </c>
      <c r="G3" s="588"/>
      <c r="H3" s="588"/>
      <c r="I3" s="588"/>
      <c r="J3" s="588"/>
      <c r="K3" s="588"/>
      <c r="L3" s="175"/>
    </row>
    <row r="4" spans="1:12" ht="18" customHeight="1" x14ac:dyDescent="0.25">
      <c r="A4" s="584"/>
      <c r="B4" s="585"/>
      <c r="C4" s="585"/>
      <c r="D4" s="585"/>
      <c r="E4" s="586"/>
      <c r="F4" s="589"/>
      <c r="G4" s="590"/>
      <c r="H4" s="590"/>
      <c r="I4" s="590"/>
      <c r="J4" s="590"/>
      <c r="K4" s="590"/>
      <c r="L4" s="175"/>
    </row>
    <row r="5" spans="1:12" x14ac:dyDescent="0.25">
      <c r="A5" s="739" t="s">
        <v>390</v>
      </c>
      <c r="B5" s="740"/>
      <c r="C5" s="740"/>
      <c r="D5" s="740"/>
      <c r="E5" s="740"/>
      <c r="F5" s="740"/>
      <c r="G5" s="740"/>
      <c r="H5" s="740"/>
      <c r="I5" s="740"/>
      <c r="J5" s="740"/>
      <c r="K5" s="740"/>
      <c r="L5" s="752"/>
    </row>
    <row r="6" spans="1:12" ht="24.75" customHeight="1" x14ac:dyDescent="0.25">
      <c r="A6" s="739" t="s">
        <v>391</v>
      </c>
      <c r="B6" s="740"/>
      <c r="C6" s="741"/>
      <c r="D6" s="595" t="s">
        <v>12</v>
      </c>
      <c r="E6" s="596"/>
      <c r="F6" s="596"/>
      <c r="G6" s="596"/>
      <c r="H6" s="597"/>
      <c r="I6" s="739" t="s">
        <v>392</v>
      </c>
      <c r="J6" s="741"/>
      <c r="K6" s="595" t="s">
        <v>37</v>
      </c>
      <c r="L6" s="597"/>
    </row>
    <row r="7" spans="1:12" ht="24.75" customHeight="1" x14ac:dyDescent="0.25">
      <c r="A7" s="739" t="s">
        <v>393</v>
      </c>
      <c r="B7" s="740"/>
      <c r="C7" s="741"/>
      <c r="D7" s="595" t="s">
        <v>26</v>
      </c>
      <c r="E7" s="596"/>
      <c r="F7" s="596"/>
      <c r="G7" s="596"/>
      <c r="H7" s="597"/>
      <c r="I7" s="739" t="s">
        <v>98</v>
      </c>
      <c r="J7" s="741"/>
      <c r="K7" s="595" t="s">
        <v>15</v>
      </c>
      <c r="L7" s="597"/>
    </row>
    <row r="8" spans="1:12" ht="24.75" customHeight="1" x14ac:dyDescent="0.25">
      <c r="A8" s="739" t="s">
        <v>394</v>
      </c>
      <c r="B8" s="740"/>
      <c r="C8" s="741"/>
      <c r="D8" s="595" t="s">
        <v>68</v>
      </c>
      <c r="E8" s="596"/>
      <c r="F8" s="596"/>
      <c r="G8" s="596"/>
      <c r="H8" s="597"/>
      <c r="I8" s="739" t="s">
        <v>395</v>
      </c>
      <c r="J8" s="741"/>
      <c r="K8" s="595" t="s">
        <v>69</v>
      </c>
      <c r="L8" s="597"/>
    </row>
    <row r="9" spans="1:12" ht="24.75" customHeight="1" x14ac:dyDescent="0.25">
      <c r="A9" s="748" t="s">
        <v>396</v>
      </c>
      <c r="B9" s="743"/>
      <c r="C9" s="743"/>
      <c r="D9" s="743"/>
      <c r="E9" s="743"/>
      <c r="F9" s="743"/>
      <c r="G9" s="743"/>
      <c r="H9" s="743"/>
      <c r="I9" s="743"/>
      <c r="J9" s="743"/>
      <c r="K9" s="743"/>
      <c r="L9" s="749"/>
    </row>
    <row r="10" spans="1:12" ht="24.75" customHeight="1" x14ac:dyDescent="0.25">
      <c r="A10" s="742" t="s">
        <v>141</v>
      </c>
      <c r="B10" s="742"/>
      <c r="C10" s="742"/>
      <c r="D10" s="742"/>
      <c r="E10" s="646" t="s">
        <v>648</v>
      </c>
      <c r="F10" s="646"/>
      <c r="G10" s="646"/>
      <c r="H10" s="646"/>
      <c r="I10" s="646"/>
      <c r="J10" s="646"/>
      <c r="K10" s="646"/>
      <c r="L10" s="646"/>
    </row>
    <row r="11" spans="1:12" ht="24.75" customHeight="1" x14ac:dyDescent="0.25">
      <c r="A11" s="750" t="s">
        <v>397</v>
      </c>
      <c r="B11" s="751"/>
      <c r="C11" s="751"/>
      <c r="D11" s="752"/>
      <c r="E11" s="646" t="s">
        <v>685</v>
      </c>
      <c r="F11" s="646"/>
      <c r="G11" s="646"/>
      <c r="H11" s="646"/>
      <c r="I11" s="646"/>
      <c r="J11" s="646"/>
      <c r="K11" s="646"/>
      <c r="L11" s="646"/>
    </row>
    <row r="12" spans="1:12" ht="24.75" customHeight="1" x14ac:dyDescent="0.25">
      <c r="A12" s="739" t="s">
        <v>398</v>
      </c>
      <c r="B12" s="740"/>
      <c r="C12" s="740"/>
      <c r="D12" s="741"/>
      <c r="E12" s="606" t="s">
        <v>686</v>
      </c>
      <c r="F12" s="607"/>
      <c r="G12" s="607"/>
      <c r="H12" s="607"/>
      <c r="I12" s="607"/>
      <c r="J12" s="607"/>
      <c r="K12" s="607"/>
      <c r="L12" s="608"/>
    </row>
    <row r="13" spans="1:12" ht="24.75" customHeight="1" x14ac:dyDescent="0.25">
      <c r="A13" s="739" t="s">
        <v>400</v>
      </c>
      <c r="B13" s="740"/>
      <c r="C13" s="741"/>
      <c r="D13" s="595">
        <v>3969</v>
      </c>
      <c r="E13" s="596"/>
      <c r="F13" s="596"/>
      <c r="G13" s="596"/>
      <c r="H13" s="597"/>
      <c r="I13" s="739" t="s">
        <v>402</v>
      </c>
      <c r="J13" s="741"/>
      <c r="K13" s="595" t="s">
        <v>18</v>
      </c>
      <c r="L13" s="597"/>
    </row>
    <row r="14" spans="1:12" x14ac:dyDescent="0.25">
      <c r="A14" s="739" t="s">
        <v>403</v>
      </c>
      <c r="B14" s="740"/>
      <c r="C14" s="740"/>
      <c r="D14" s="740"/>
      <c r="E14" s="740"/>
      <c r="F14" s="740"/>
      <c r="G14" s="740"/>
      <c r="H14" s="740"/>
      <c r="I14" s="740"/>
      <c r="J14" s="740"/>
      <c r="K14" s="740"/>
      <c r="L14" s="752"/>
    </row>
    <row r="15" spans="1:12" ht="17.25" customHeight="1" x14ac:dyDescent="0.25">
      <c r="A15" s="739" t="s">
        <v>404</v>
      </c>
      <c r="B15" s="740"/>
      <c r="C15" s="741"/>
      <c r="D15" s="595" t="s">
        <v>19</v>
      </c>
      <c r="E15" s="596"/>
      <c r="F15" s="596"/>
      <c r="G15" s="596"/>
      <c r="H15" s="597"/>
      <c r="I15" s="739" t="s">
        <v>405</v>
      </c>
      <c r="J15" s="741"/>
      <c r="K15" s="595" t="s">
        <v>20</v>
      </c>
      <c r="L15" s="597"/>
    </row>
    <row r="16" spans="1:12" ht="17.25" customHeight="1" x14ac:dyDescent="0.25">
      <c r="A16" s="739" t="s">
        <v>406</v>
      </c>
      <c r="B16" s="740"/>
      <c r="C16" s="741"/>
      <c r="D16" s="745">
        <v>30</v>
      </c>
      <c r="E16" s="746"/>
      <c r="F16" s="746"/>
      <c r="G16" s="746"/>
      <c r="H16" s="747"/>
      <c r="I16" s="739" t="s">
        <v>161</v>
      </c>
      <c r="J16" s="741"/>
      <c r="K16" s="595" t="s">
        <v>21</v>
      </c>
      <c r="L16" s="597"/>
    </row>
    <row r="17" spans="1:12" ht="17.25" customHeight="1" x14ac:dyDescent="0.25">
      <c r="A17" s="739" t="s">
        <v>407</v>
      </c>
      <c r="B17" s="740"/>
      <c r="C17" s="741"/>
      <c r="D17" s="595" t="s">
        <v>687</v>
      </c>
      <c r="E17" s="596"/>
      <c r="F17" s="596"/>
      <c r="G17" s="596"/>
      <c r="H17" s="597"/>
      <c r="I17" s="613"/>
      <c r="J17" s="614"/>
      <c r="K17" s="614"/>
      <c r="L17" s="615"/>
    </row>
    <row r="18" spans="1:12" x14ac:dyDescent="0.25">
      <c r="A18" s="216" t="s">
        <v>409</v>
      </c>
      <c r="B18" s="216" t="s">
        <v>410</v>
      </c>
      <c r="C18" s="739" t="s">
        <v>411</v>
      </c>
      <c r="D18" s="740"/>
      <c r="E18" s="740"/>
      <c r="F18" s="740"/>
      <c r="G18" s="741"/>
      <c r="H18" s="739" t="s">
        <v>229</v>
      </c>
      <c r="I18" s="741"/>
      <c r="J18" s="739" t="s">
        <v>412</v>
      </c>
      <c r="K18" s="741"/>
      <c r="L18" s="216" t="s">
        <v>413</v>
      </c>
    </row>
    <row r="19" spans="1:12" ht="73.5" customHeight="1" x14ac:dyDescent="0.25">
      <c r="A19" s="177">
        <v>1</v>
      </c>
      <c r="B19" s="178" t="s">
        <v>688</v>
      </c>
      <c r="C19" s="595" t="s">
        <v>689</v>
      </c>
      <c r="D19" s="596"/>
      <c r="E19" s="596"/>
      <c r="F19" s="596"/>
      <c r="G19" s="597"/>
      <c r="H19" s="595" t="s">
        <v>690</v>
      </c>
      <c r="I19" s="597"/>
      <c r="J19" s="613" t="s">
        <v>34</v>
      </c>
      <c r="K19" s="615"/>
      <c r="L19" s="178" t="s">
        <v>691</v>
      </c>
    </row>
    <row r="20" spans="1:12" ht="73.5" customHeight="1" x14ac:dyDescent="0.25">
      <c r="A20" s="177">
        <v>2</v>
      </c>
      <c r="B20" s="178" t="s">
        <v>688</v>
      </c>
      <c r="C20" s="595" t="s">
        <v>692</v>
      </c>
      <c r="D20" s="596"/>
      <c r="E20" s="596"/>
      <c r="F20" s="596"/>
      <c r="G20" s="597"/>
      <c r="H20" s="595" t="s">
        <v>690</v>
      </c>
      <c r="I20" s="597"/>
      <c r="J20" s="613" t="s">
        <v>34</v>
      </c>
      <c r="K20" s="615"/>
      <c r="L20" s="178" t="s">
        <v>691</v>
      </c>
    </row>
    <row r="21" spans="1:12" x14ac:dyDescent="0.25">
      <c r="A21" s="216" t="s">
        <v>409</v>
      </c>
      <c r="B21" s="739" t="s">
        <v>418</v>
      </c>
      <c r="C21" s="740"/>
      <c r="D21" s="740"/>
      <c r="E21" s="740"/>
      <c r="F21" s="740"/>
      <c r="G21" s="740"/>
      <c r="H21" s="740"/>
      <c r="I21" s="740"/>
      <c r="J21" s="740"/>
      <c r="K21" s="741"/>
      <c r="L21" s="216" t="s">
        <v>419</v>
      </c>
    </row>
    <row r="22" spans="1:12" ht="21.75" customHeight="1" x14ac:dyDescent="0.25">
      <c r="A22" s="177">
        <v>1</v>
      </c>
      <c r="B22" s="595" t="s">
        <v>693</v>
      </c>
      <c r="C22" s="596"/>
      <c r="D22" s="596"/>
      <c r="E22" s="596"/>
      <c r="F22" s="596"/>
      <c r="G22" s="596"/>
      <c r="H22" s="596"/>
      <c r="I22" s="596"/>
      <c r="J22" s="596"/>
      <c r="K22" s="597"/>
      <c r="L22" s="178" t="s">
        <v>34</v>
      </c>
    </row>
    <row r="23" spans="1:12" x14ac:dyDescent="0.25">
      <c r="A23" s="739" t="s">
        <v>421</v>
      </c>
      <c r="B23" s="740"/>
      <c r="C23" s="740"/>
      <c r="D23" s="740"/>
      <c r="E23" s="740"/>
      <c r="F23" s="743"/>
      <c r="G23" s="743"/>
      <c r="H23" s="740"/>
      <c r="I23" s="743"/>
      <c r="J23" s="743"/>
      <c r="K23" s="740"/>
      <c r="L23" s="744"/>
    </row>
    <row r="24" spans="1:12" ht="42" customHeight="1" x14ac:dyDescent="0.25">
      <c r="A24" s="739" t="s">
        <v>422</v>
      </c>
      <c r="B24" s="740"/>
      <c r="C24" s="741"/>
      <c r="D24" s="595">
        <v>10</v>
      </c>
      <c r="E24" s="596"/>
      <c r="F24" s="742" t="s">
        <v>423</v>
      </c>
      <c r="G24" s="742"/>
      <c r="H24" s="184">
        <v>2024</v>
      </c>
      <c r="I24" s="742" t="s">
        <v>424</v>
      </c>
      <c r="J24" s="742"/>
      <c r="L24" s="178" t="s">
        <v>691</v>
      </c>
    </row>
    <row r="25" spans="1:12" ht="42" customHeight="1" x14ac:dyDescent="0.25">
      <c r="A25" s="739" t="s">
        <v>426</v>
      </c>
      <c r="B25" s="740"/>
      <c r="C25" s="741"/>
      <c r="D25" s="606" t="s">
        <v>694</v>
      </c>
      <c r="E25" s="607"/>
      <c r="F25" s="604"/>
      <c r="G25" s="604"/>
      <c r="H25" s="607"/>
      <c r="I25" s="604"/>
      <c r="J25" s="604"/>
      <c r="K25" s="607"/>
      <c r="L25" s="605"/>
    </row>
    <row r="26" spans="1:12" ht="65.25" customHeight="1" x14ac:dyDescent="0.25">
      <c r="A26" s="739" t="s">
        <v>428</v>
      </c>
      <c r="B26" s="740"/>
      <c r="C26" s="741"/>
      <c r="D26" s="642" t="s">
        <v>695</v>
      </c>
      <c r="E26" s="643"/>
      <c r="F26" s="643"/>
      <c r="G26" s="643"/>
      <c r="H26" s="643"/>
      <c r="I26" s="643"/>
      <c r="J26" s="643"/>
      <c r="K26" s="643"/>
      <c r="L26" s="644"/>
    </row>
    <row r="27" spans="1:12" ht="96.75" customHeight="1" x14ac:dyDescent="0.25">
      <c r="A27" s="739" t="s">
        <v>430</v>
      </c>
      <c r="B27" s="740"/>
      <c r="C27" s="741"/>
      <c r="D27" s="642" t="s">
        <v>696</v>
      </c>
      <c r="E27" s="643"/>
      <c r="F27" s="643"/>
      <c r="G27" s="643"/>
      <c r="H27" s="643"/>
      <c r="I27" s="643"/>
      <c r="J27" s="643"/>
      <c r="K27" s="643"/>
      <c r="L27" s="644"/>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A28" zoomScale="55" zoomScaleNormal="55" workbookViewId="0">
      <selection activeCell="I30" sqref="I30:I32"/>
    </sheetView>
  </sheetViews>
  <sheetFormatPr baseColWidth="10" defaultColWidth="10.85546875" defaultRowHeight="14.25" x14ac:dyDescent="0.25"/>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5" customFormat="1" ht="32.25" customHeight="1" thickBot="1" x14ac:dyDescent="0.3">
      <c r="A1" s="547"/>
      <c r="B1" s="524" t="s">
        <v>279</v>
      </c>
      <c r="C1" s="525"/>
      <c r="D1" s="525"/>
      <c r="E1" s="525"/>
      <c r="F1" s="525"/>
      <c r="G1" s="525"/>
      <c r="H1" s="525"/>
      <c r="I1" s="526"/>
      <c r="J1" s="521" t="s">
        <v>280</v>
      </c>
      <c r="K1" s="522"/>
      <c r="L1" s="523"/>
    </row>
    <row r="2" spans="1:24" s="85" customFormat="1" ht="30.75" customHeight="1" thickBot="1" x14ac:dyDescent="0.3">
      <c r="A2" s="548"/>
      <c r="B2" s="527" t="s">
        <v>281</v>
      </c>
      <c r="C2" s="528"/>
      <c r="D2" s="528"/>
      <c r="E2" s="528"/>
      <c r="F2" s="528"/>
      <c r="G2" s="528"/>
      <c r="H2" s="528"/>
      <c r="I2" s="529"/>
      <c r="J2" s="521" t="s">
        <v>282</v>
      </c>
      <c r="K2" s="522"/>
      <c r="L2" s="523"/>
    </row>
    <row r="3" spans="1:24" s="85" customFormat="1" ht="24" customHeight="1" thickBot="1" x14ac:dyDescent="0.3">
      <c r="A3" s="548"/>
      <c r="B3" s="527" t="s">
        <v>120</v>
      </c>
      <c r="C3" s="528"/>
      <c r="D3" s="528"/>
      <c r="E3" s="528"/>
      <c r="F3" s="528"/>
      <c r="G3" s="528"/>
      <c r="H3" s="528"/>
      <c r="I3" s="529"/>
      <c r="J3" s="521" t="s">
        <v>283</v>
      </c>
      <c r="K3" s="522"/>
      <c r="L3" s="523"/>
    </row>
    <row r="4" spans="1:24" s="85" customFormat="1" ht="21.75" customHeight="1" thickBot="1" x14ac:dyDescent="0.3">
      <c r="A4" s="549"/>
      <c r="B4" s="530" t="s">
        <v>697</v>
      </c>
      <c r="C4" s="531"/>
      <c r="D4" s="531"/>
      <c r="E4" s="531"/>
      <c r="F4" s="531"/>
      <c r="G4" s="531"/>
      <c r="H4" s="531"/>
      <c r="I4" s="532"/>
      <c r="J4" s="521" t="s">
        <v>698</v>
      </c>
      <c r="K4" s="522"/>
      <c r="L4" s="523"/>
    </row>
    <row r="5" spans="1:24" s="85" customFormat="1" ht="21.75" customHeight="1" x14ac:dyDescent="0.25">
      <c r="A5" s="86"/>
      <c r="B5" s="87"/>
      <c r="C5" s="87"/>
      <c r="D5" s="87"/>
      <c r="E5" s="87"/>
      <c r="F5" s="87"/>
      <c r="G5" s="87"/>
      <c r="H5" s="87"/>
      <c r="I5" s="87"/>
      <c r="J5" s="88"/>
      <c r="K5" s="88"/>
      <c r="L5" s="88"/>
    </row>
    <row r="6" spans="1:24" ht="9" customHeight="1" x14ac:dyDescent="0.25">
      <c r="A6" s="568" t="s">
        <v>124</v>
      </c>
      <c r="B6" s="728" t="s">
        <v>287</v>
      </c>
      <c r="C6" s="728"/>
      <c r="D6" s="728"/>
      <c r="E6" s="728"/>
      <c r="F6" s="728"/>
      <c r="G6" s="728"/>
      <c r="H6" s="728"/>
      <c r="I6" s="728"/>
      <c r="J6" s="728"/>
      <c r="K6" s="568" t="s">
        <v>288</v>
      </c>
      <c r="L6" s="729">
        <v>2024110010289</v>
      </c>
      <c r="M6" s="43"/>
      <c r="N6" s="43"/>
      <c r="O6" s="43"/>
      <c r="P6" s="43"/>
      <c r="Q6" s="43"/>
      <c r="R6" s="43"/>
      <c r="S6" s="43"/>
      <c r="T6" s="43"/>
      <c r="U6" s="43"/>
      <c r="V6" s="43"/>
      <c r="W6" s="43"/>
      <c r="X6" s="43"/>
    </row>
    <row r="7" spans="1:24" ht="9" customHeight="1" x14ac:dyDescent="0.25">
      <c r="A7" s="568"/>
      <c r="B7" s="728"/>
      <c r="C7" s="728"/>
      <c r="D7" s="728"/>
      <c r="E7" s="728"/>
      <c r="F7" s="728"/>
      <c r="G7" s="728"/>
      <c r="H7" s="728"/>
      <c r="I7" s="728"/>
      <c r="J7" s="728"/>
      <c r="K7" s="568"/>
      <c r="L7" s="729"/>
      <c r="M7" s="43"/>
      <c r="N7" s="43"/>
      <c r="O7" s="43"/>
      <c r="P7" s="43"/>
      <c r="Q7" s="43"/>
      <c r="R7" s="43"/>
      <c r="S7" s="43"/>
      <c r="T7" s="43"/>
      <c r="U7" s="43"/>
      <c r="V7" s="43"/>
      <c r="W7" s="43"/>
      <c r="X7" s="43"/>
    </row>
    <row r="8" spans="1:24" ht="9" customHeight="1" x14ac:dyDescent="0.25">
      <c r="A8" s="568"/>
      <c r="B8" s="728"/>
      <c r="C8" s="728"/>
      <c r="D8" s="728"/>
      <c r="E8" s="728"/>
      <c r="F8" s="728"/>
      <c r="G8" s="728"/>
      <c r="H8" s="728"/>
      <c r="I8" s="728"/>
      <c r="J8" s="728"/>
      <c r="K8" s="568"/>
      <c r="L8" s="729"/>
      <c r="M8" s="43"/>
      <c r="N8" s="43"/>
      <c r="O8" s="43"/>
      <c r="P8" s="43"/>
      <c r="Q8" s="43"/>
      <c r="R8" s="43"/>
      <c r="S8" s="43"/>
      <c r="T8" s="43"/>
      <c r="U8" s="43"/>
      <c r="V8" s="43"/>
      <c r="W8" s="43"/>
      <c r="X8" s="43"/>
    </row>
    <row r="9" spans="1:24" ht="9" customHeight="1" x14ac:dyDescent="0.25">
      <c r="A9" s="568"/>
      <c r="B9" s="728"/>
      <c r="C9" s="728"/>
      <c r="D9" s="728"/>
      <c r="E9" s="728"/>
      <c r="F9" s="728"/>
      <c r="G9" s="728"/>
      <c r="H9" s="728"/>
      <c r="I9" s="728"/>
      <c r="J9" s="728"/>
      <c r="K9" s="568"/>
      <c r="L9" s="729"/>
      <c r="M9" s="43"/>
      <c r="N9" s="43"/>
      <c r="O9" s="43"/>
      <c r="P9" s="43"/>
      <c r="Q9" s="43"/>
      <c r="R9" s="43"/>
      <c r="S9" s="43"/>
      <c r="T9" s="43"/>
      <c r="U9" s="43"/>
      <c r="V9" s="43"/>
      <c r="W9" s="43"/>
      <c r="X9" s="43"/>
    </row>
    <row r="10" spans="1:24" s="85" customFormat="1" ht="21.75" customHeight="1" thickBot="1" x14ac:dyDescent="0.3">
      <c r="A10" s="86"/>
      <c r="B10" s="87"/>
      <c r="C10" s="87"/>
      <c r="D10" s="87"/>
      <c r="E10" s="87"/>
      <c r="F10" s="87"/>
      <c r="G10" s="87"/>
      <c r="H10" s="87"/>
      <c r="I10" s="87"/>
      <c r="J10" s="87"/>
      <c r="K10" s="87"/>
      <c r="L10" s="87"/>
      <c r="M10" s="88"/>
      <c r="N10" s="88"/>
      <c r="O10" s="88"/>
    </row>
    <row r="11" spans="1:24" s="85" customFormat="1" ht="21.75" customHeight="1" x14ac:dyDescent="0.25">
      <c r="A11" s="799" t="s">
        <v>126</v>
      </c>
      <c r="B11" s="160" t="s">
        <v>289</v>
      </c>
      <c r="C11" s="124"/>
      <c r="D11" s="160" t="s">
        <v>290</v>
      </c>
      <c r="E11" s="125"/>
      <c r="F11" s="160" t="s">
        <v>291</v>
      </c>
      <c r="G11" s="125"/>
      <c r="H11" s="160" t="s">
        <v>292</v>
      </c>
      <c r="I11" s="126"/>
      <c r="J11" s="803" t="s">
        <v>128</v>
      </c>
      <c r="K11" s="159" t="s">
        <v>293</v>
      </c>
      <c r="L11" s="204"/>
      <c r="M11" s="807"/>
      <c r="N11" s="807"/>
      <c r="O11" s="807"/>
    </row>
    <row r="12" spans="1:24" s="85" customFormat="1" ht="21.75" customHeight="1" thickBot="1" x14ac:dyDescent="0.3">
      <c r="A12" s="799"/>
      <c r="B12" s="161" t="s">
        <v>294</v>
      </c>
      <c r="C12" s="127" t="s">
        <v>602</v>
      </c>
      <c r="D12" s="160" t="s">
        <v>296</v>
      </c>
      <c r="E12" s="128"/>
      <c r="F12" s="160" t="s">
        <v>297</v>
      </c>
      <c r="G12" s="128"/>
      <c r="H12" s="160" t="s">
        <v>298</v>
      </c>
      <c r="I12" s="126"/>
      <c r="J12" s="803"/>
      <c r="K12" s="159" t="s">
        <v>299</v>
      </c>
      <c r="L12" s="89"/>
      <c r="M12" s="807"/>
      <c r="N12" s="807"/>
      <c r="O12" s="807"/>
    </row>
    <row r="13" spans="1:24" s="85" customFormat="1" ht="21.75" customHeight="1" thickBot="1" x14ac:dyDescent="0.3">
      <c r="A13" s="799"/>
      <c r="B13" s="160" t="s">
        <v>300</v>
      </c>
      <c r="C13" s="124"/>
      <c r="D13" s="160" t="s">
        <v>301</v>
      </c>
      <c r="E13" s="128"/>
      <c r="F13" s="160" t="s">
        <v>302</v>
      </c>
      <c r="G13" s="128"/>
      <c r="H13" s="160" t="s">
        <v>303</v>
      </c>
      <c r="I13" s="126"/>
      <c r="J13" s="803"/>
      <c r="K13" s="159" t="s">
        <v>304</v>
      </c>
      <c r="L13" s="204" t="s">
        <v>295</v>
      </c>
      <c r="M13" s="807"/>
      <c r="N13" s="807"/>
      <c r="O13" s="807"/>
    </row>
    <row r="14" spans="1:24" ht="16.5" customHeight="1" thickBot="1" x14ac:dyDescent="0.3">
      <c r="A14" s="82"/>
      <c r="B14" s="83"/>
      <c r="C14" s="83"/>
      <c r="D14" s="83"/>
      <c r="E14" s="83"/>
      <c r="F14" s="83"/>
      <c r="G14" s="83"/>
      <c r="H14" s="83"/>
      <c r="I14" s="83"/>
      <c r="J14" s="83"/>
      <c r="K14" s="83"/>
      <c r="L14" s="83"/>
      <c r="M14" s="83"/>
    </row>
    <row r="15" spans="1:24" ht="32.1" customHeight="1" x14ac:dyDescent="0.25">
      <c r="A15" s="800" t="s">
        <v>699</v>
      </c>
      <c r="B15" s="801"/>
      <c r="C15" s="801"/>
      <c r="D15" s="801"/>
      <c r="E15" s="801"/>
      <c r="F15" s="801"/>
      <c r="G15" s="801"/>
      <c r="H15" s="801"/>
      <c r="I15" s="801"/>
      <c r="J15" s="801"/>
      <c r="K15" s="801"/>
      <c r="L15" s="802"/>
    </row>
    <row r="16" spans="1:24" ht="32.1" customHeight="1" x14ac:dyDescent="0.25">
      <c r="A16" s="804" t="s">
        <v>700</v>
      </c>
      <c r="B16" s="794" t="s">
        <v>221</v>
      </c>
      <c r="C16" s="785" t="s">
        <v>133</v>
      </c>
      <c r="D16" s="779" t="s">
        <v>322</v>
      </c>
      <c r="E16" s="780"/>
      <c r="F16" s="781"/>
      <c r="G16" s="779" t="s">
        <v>328</v>
      </c>
      <c r="H16" s="780"/>
      <c r="I16" s="781"/>
      <c r="J16" s="533" t="s">
        <v>332</v>
      </c>
      <c r="K16" s="534"/>
      <c r="L16" s="793"/>
    </row>
    <row r="17" spans="1:13" ht="32.1" customHeight="1" x14ac:dyDescent="0.25">
      <c r="A17" s="805"/>
      <c r="B17" s="806"/>
      <c r="C17" s="786"/>
      <c r="D17" s="121" t="s">
        <v>146</v>
      </c>
      <c r="E17" s="119" t="s">
        <v>148</v>
      </c>
      <c r="F17" s="120" t="s">
        <v>226</v>
      </c>
      <c r="G17" s="121" t="s">
        <v>146</v>
      </c>
      <c r="H17" s="119" t="s">
        <v>148</v>
      </c>
      <c r="I17" s="120" t="s">
        <v>226</v>
      </c>
      <c r="J17" s="121" t="s">
        <v>146</v>
      </c>
      <c r="K17" s="119" t="s">
        <v>148</v>
      </c>
      <c r="L17" s="190" t="s">
        <v>226</v>
      </c>
    </row>
    <row r="18" spans="1:13" ht="119.25" customHeight="1" x14ac:dyDescent="0.25">
      <c r="A18" s="762" t="s">
        <v>701</v>
      </c>
      <c r="B18" s="192" t="s">
        <v>306</v>
      </c>
      <c r="C18" s="765" t="s">
        <v>702</v>
      </c>
      <c r="D18" s="767">
        <f>ACTIVIDAD_1!B26+ACTIVIDAD_2!B26</f>
        <v>395502000</v>
      </c>
      <c r="E18" s="769">
        <v>0</v>
      </c>
      <c r="F18" s="771">
        <v>0</v>
      </c>
      <c r="G18" s="767">
        <f>+ACTIVIDAD_1!C26+ACTIVIDAD_2!C26</f>
        <v>309757000</v>
      </c>
      <c r="H18" s="769">
        <f>+ACTIVIDAD_1!C27+ACTIVIDAD_2!C27</f>
        <v>4014233</v>
      </c>
      <c r="I18" s="771">
        <v>0</v>
      </c>
      <c r="J18" s="808">
        <f>ACTIVIDAD_1!D26+ACTIVIDAD_2!D26</f>
        <v>20640000</v>
      </c>
      <c r="K18" s="810">
        <f>ACTIVIDAD_1!D27+ACTIVIDAD_2!D27</f>
        <v>37251464</v>
      </c>
      <c r="L18" s="771">
        <v>0</v>
      </c>
    </row>
    <row r="19" spans="1:13" ht="94.5" customHeight="1" x14ac:dyDescent="0.25">
      <c r="A19" s="763"/>
      <c r="B19" s="118" t="s">
        <v>703</v>
      </c>
      <c r="C19" s="766"/>
      <c r="D19" s="768"/>
      <c r="E19" s="770"/>
      <c r="F19" s="772"/>
      <c r="G19" s="768"/>
      <c r="H19" s="770"/>
      <c r="I19" s="772"/>
      <c r="J19" s="809"/>
      <c r="K19" s="811"/>
      <c r="L19" s="772"/>
    </row>
    <row r="20" spans="1:13" ht="69" customHeight="1" x14ac:dyDescent="0.25">
      <c r="A20" s="763"/>
      <c r="B20" s="189" t="s">
        <v>502</v>
      </c>
      <c r="C20" s="773" t="s">
        <v>704</v>
      </c>
      <c r="D20" s="756">
        <f>+ACTIVIDAD_3!B26+ACTIVIDAD_4!B26+ACTIVIDAD_5!B26</f>
        <v>189771000</v>
      </c>
      <c r="E20" s="759">
        <v>0</v>
      </c>
      <c r="F20" s="753">
        <v>0</v>
      </c>
      <c r="G20" s="756">
        <f>+ACTIVIDAD_3!C26+ACTIVIDAD_4!C26+ACTIVIDAD_5!C26</f>
        <v>930441000</v>
      </c>
      <c r="H20" s="759">
        <f>+ACTIVIDAD_3!C27+ACTIVIDAD_4!C27+ACTIVIDAD_5!C27</f>
        <v>3654234</v>
      </c>
      <c r="I20" s="753">
        <v>0</v>
      </c>
      <c r="J20" s="776">
        <f>ACTIVIDAD_3!D26+ACTIVIDAD_4!D26+ACTIVIDAD_5!D26</f>
        <v>30960000</v>
      </c>
      <c r="K20" s="782">
        <f>ACTIVIDAD_3!D27+ACTIVIDAD_4!D27+ACTIVIDAD_5!D27</f>
        <v>51878372</v>
      </c>
      <c r="L20" s="753">
        <v>0</v>
      </c>
    </row>
    <row r="21" spans="1:13" ht="72.75" customHeight="1" x14ac:dyDescent="0.25">
      <c r="A21" s="763"/>
      <c r="B21" s="189" t="s">
        <v>705</v>
      </c>
      <c r="C21" s="774"/>
      <c r="D21" s="757"/>
      <c r="E21" s="760"/>
      <c r="F21" s="754"/>
      <c r="G21" s="757"/>
      <c r="H21" s="760"/>
      <c r="I21" s="754"/>
      <c r="J21" s="777"/>
      <c r="K21" s="783"/>
      <c r="L21" s="754"/>
    </row>
    <row r="22" spans="1:13" ht="127.5" customHeight="1" x14ac:dyDescent="0.25">
      <c r="A22" s="764"/>
      <c r="B22" s="191" t="s">
        <v>603</v>
      </c>
      <c r="C22" s="775"/>
      <c r="D22" s="758"/>
      <c r="E22" s="761"/>
      <c r="F22" s="755"/>
      <c r="G22" s="758"/>
      <c r="H22" s="761"/>
      <c r="I22" s="755"/>
      <c r="J22" s="778"/>
      <c r="K22" s="784"/>
      <c r="L22" s="755"/>
    </row>
    <row r="23" spans="1:13" s="61" customFormat="1" ht="16.5" customHeight="1" x14ac:dyDescent="0.2">
      <c r="E23" s="61">
        <v>0</v>
      </c>
      <c r="M23" s="39"/>
    </row>
    <row r="24" spans="1:13" ht="15" thickBot="1" x14ac:dyDescent="0.3"/>
    <row r="25" spans="1:13" ht="35.1" customHeight="1" thickBot="1" x14ac:dyDescent="0.3">
      <c r="A25" s="787" t="s">
        <v>706</v>
      </c>
      <c r="B25" s="788"/>
      <c r="C25" s="788"/>
      <c r="D25" s="788"/>
      <c r="E25" s="788"/>
      <c r="F25" s="788"/>
      <c r="G25" s="788"/>
      <c r="H25" s="788"/>
      <c r="I25" s="788"/>
      <c r="J25" s="788"/>
      <c r="K25" s="788"/>
      <c r="L25" s="789"/>
    </row>
    <row r="26" spans="1:13" ht="35.1" customHeight="1" x14ac:dyDescent="0.25">
      <c r="A26" s="797" t="s">
        <v>700</v>
      </c>
      <c r="B26" s="794" t="s">
        <v>221</v>
      </c>
      <c r="C26" s="785" t="s">
        <v>133</v>
      </c>
      <c r="D26" s="779" t="s">
        <v>336</v>
      </c>
      <c r="E26" s="780"/>
      <c r="F26" s="781"/>
      <c r="G26" s="779" t="s">
        <v>341</v>
      </c>
      <c r="H26" s="780"/>
      <c r="I26" s="781"/>
      <c r="J26" s="779" t="s">
        <v>345</v>
      </c>
      <c r="K26" s="780"/>
      <c r="L26" s="781"/>
    </row>
    <row r="27" spans="1:13" ht="35.1" customHeight="1" x14ac:dyDescent="0.25">
      <c r="A27" s="798"/>
      <c r="B27" s="795"/>
      <c r="C27" s="796"/>
      <c r="D27" s="121" t="s">
        <v>146</v>
      </c>
      <c r="E27" s="119" t="s">
        <v>148</v>
      </c>
      <c r="F27" s="120" t="s">
        <v>226</v>
      </c>
      <c r="G27" s="121" t="s">
        <v>146</v>
      </c>
      <c r="H27" s="119" t="s">
        <v>148</v>
      </c>
      <c r="I27" s="120" t="s">
        <v>226</v>
      </c>
      <c r="J27" s="121" t="s">
        <v>146</v>
      </c>
      <c r="K27" s="119" t="s">
        <v>148</v>
      </c>
      <c r="L27" s="120" t="s">
        <v>226</v>
      </c>
    </row>
    <row r="28" spans="1:13" ht="132.6" customHeight="1" x14ac:dyDescent="0.25">
      <c r="A28" s="762" t="s">
        <v>701</v>
      </c>
      <c r="B28" s="192" t="s">
        <v>306</v>
      </c>
      <c r="C28" s="765" t="s">
        <v>702</v>
      </c>
      <c r="D28" s="767">
        <v>-29574534</v>
      </c>
      <c r="E28" s="769">
        <v>71886067</v>
      </c>
      <c r="F28" s="771"/>
      <c r="G28" s="767">
        <v>77726232</v>
      </c>
      <c r="H28" s="769">
        <v>69344000</v>
      </c>
      <c r="I28" s="771"/>
      <c r="J28" s="767"/>
      <c r="K28" s="769"/>
      <c r="L28" s="771"/>
    </row>
    <row r="29" spans="1:13" ht="85.5" x14ac:dyDescent="0.25">
      <c r="A29" s="763"/>
      <c r="B29" s="118" t="s">
        <v>703</v>
      </c>
      <c r="C29" s="766"/>
      <c r="D29" s="768"/>
      <c r="E29" s="770"/>
      <c r="F29" s="772"/>
      <c r="G29" s="768"/>
      <c r="H29" s="770"/>
      <c r="I29" s="772"/>
      <c r="J29" s="768"/>
      <c r="K29" s="770"/>
      <c r="L29" s="772"/>
    </row>
    <row r="30" spans="1:13" ht="80.45" customHeight="1" x14ac:dyDescent="0.25">
      <c r="A30" s="763"/>
      <c r="B30" s="189" t="s">
        <v>502</v>
      </c>
      <c r="C30" s="773" t="s">
        <v>704</v>
      </c>
      <c r="D30" s="756">
        <v>-40080296</v>
      </c>
      <c r="E30" s="759">
        <v>103712000</v>
      </c>
      <c r="F30" s="753"/>
      <c r="G30" s="756">
        <v>0</v>
      </c>
      <c r="H30" s="759">
        <v>113592000</v>
      </c>
      <c r="I30" s="753"/>
      <c r="J30" s="756"/>
      <c r="K30" s="759"/>
      <c r="L30" s="753"/>
    </row>
    <row r="31" spans="1:13" ht="71.25" x14ac:dyDescent="0.25">
      <c r="A31" s="763"/>
      <c r="B31" s="189" t="s">
        <v>705</v>
      </c>
      <c r="C31" s="774"/>
      <c r="D31" s="757"/>
      <c r="E31" s="760"/>
      <c r="F31" s="754"/>
      <c r="G31" s="757"/>
      <c r="H31" s="760"/>
      <c r="I31" s="754"/>
      <c r="J31" s="757"/>
      <c r="K31" s="760"/>
      <c r="L31" s="754"/>
    </row>
    <row r="32" spans="1:13" ht="116.45" customHeight="1" thickBot="1" x14ac:dyDescent="0.3">
      <c r="A32" s="764"/>
      <c r="B32" s="191" t="s">
        <v>603</v>
      </c>
      <c r="C32" s="775"/>
      <c r="D32" s="758"/>
      <c r="E32" s="761"/>
      <c r="F32" s="755"/>
      <c r="G32" s="758"/>
      <c r="H32" s="761"/>
      <c r="I32" s="755"/>
      <c r="J32" s="758"/>
      <c r="K32" s="761"/>
      <c r="L32" s="755"/>
    </row>
    <row r="34" spans="1:12" ht="15" thickBot="1" x14ac:dyDescent="0.3"/>
    <row r="35" spans="1:12" ht="35.1" customHeight="1" thickBot="1" x14ac:dyDescent="0.3">
      <c r="A35" s="790" t="s">
        <v>707</v>
      </c>
      <c r="B35" s="791"/>
      <c r="C35" s="791"/>
      <c r="D35" s="791"/>
      <c r="E35" s="791"/>
      <c r="F35" s="791"/>
      <c r="G35" s="791"/>
      <c r="H35" s="791"/>
      <c r="I35" s="791"/>
      <c r="J35" s="791"/>
      <c r="K35" s="791"/>
      <c r="L35" s="792"/>
    </row>
    <row r="36" spans="1:12" ht="35.1" customHeight="1" x14ac:dyDescent="0.25">
      <c r="A36" s="797" t="s">
        <v>700</v>
      </c>
      <c r="B36" s="794" t="s">
        <v>221</v>
      </c>
      <c r="C36" s="785" t="s">
        <v>133</v>
      </c>
      <c r="D36" s="779" t="s">
        <v>346</v>
      </c>
      <c r="E36" s="780"/>
      <c r="F36" s="781"/>
      <c r="G36" s="779" t="s">
        <v>347</v>
      </c>
      <c r="H36" s="780"/>
      <c r="I36" s="781"/>
      <c r="J36" s="779" t="s">
        <v>348</v>
      </c>
      <c r="K36" s="780"/>
      <c r="L36" s="781"/>
    </row>
    <row r="37" spans="1:12" ht="35.1" customHeight="1" x14ac:dyDescent="0.25">
      <c r="A37" s="798"/>
      <c r="B37" s="795"/>
      <c r="C37" s="796"/>
      <c r="D37" s="121" t="s">
        <v>146</v>
      </c>
      <c r="E37" s="119" t="s">
        <v>148</v>
      </c>
      <c r="F37" s="120" t="s">
        <v>226</v>
      </c>
      <c r="G37" s="121" t="s">
        <v>146</v>
      </c>
      <c r="H37" s="119" t="s">
        <v>148</v>
      </c>
      <c r="I37" s="120" t="s">
        <v>226</v>
      </c>
      <c r="J37" s="121" t="s">
        <v>146</v>
      </c>
      <c r="K37" s="119" t="s">
        <v>148</v>
      </c>
      <c r="L37" s="120" t="s">
        <v>226</v>
      </c>
    </row>
    <row r="38" spans="1:12" ht="126" customHeight="1" x14ac:dyDescent="0.25">
      <c r="A38" s="762" t="s">
        <v>701</v>
      </c>
      <c r="B38" s="192" t="s">
        <v>306</v>
      </c>
      <c r="C38" s="765" t="s">
        <v>702</v>
      </c>
      <c r="D38" s="767"/>
      <c r="E38" s="769"/>
      <c r="F38" s="771"/>
      <c r="G38" s="767"/>
      <c r="H38" s="769"/>
      <c r="I38" s="771"/>
      <c r="J38" s="767"/>
      <c r="K38" s="769"/>
      <c r="L38" s="771"/>
    </row>
    <row r="39" spans="1:12" ht="85.5" x14ac:dyDescent="0.25">
      <c r="A39" s="763"/>
      <c r="B39" s="118" t="s">
        <v>703</v>
      </c>
      <c r="C39" s="766"/>
      <c r="D39" s="768"/>
      <c r="E39" s="770"/>
      <c r="F39" s="772"/>
      <c r="G39" s="768"/>
      <c r="H39" s="770"/>
      <c r="I39" s="772"/>
      <c r="J39" s="768"/>
      <c r="K39" s="770"/>
      <c r="L39" s="772"/>
    </row>
    <row r="40" spans="1:12" ht="71.25" x14ac:dyDescent="0.25">
      <c r="A40" s="763"/>
      <c r="B40" s="189" t="s">
        <v>502</v>
      </c>
      <c r="C40" s="773" t="s">
        <v>704</v>
      </c>
      <c r="D40" s="756"/>
      <c r="E40" s="759"/>
      <c r="F40" s="753"/>
      <c r="G40" s="756"/>
      <c r="H40" s="759"/>
      <c r="I40" s="753"/>
      <c r="J40" s="756"/>
      <c r="K40" s="759"/>
      <c r="L40" s="753"/>
    </row>
    <row r="41" spans="1:12" ht="71.25" x14ac:dyDescent="0.25">
      <c r="A41" s="763"/>
      <c r="B41" s="189" t="s">
        <v>705</v>
      </c>
      <c r="C41" s="774"/>
      <c r="D41" s="757"/>
      <c r="E41" s="760"/>
      <c r="F41" s="754"/>
      <c r="G41" s="757"/>
      <c r="H41" s="760"/>
      <c r="I41" s="754"/>
      <c r="J41" s="757"/>
      <c r="K41" s="760"/>
      <c r="L41" s="754"/>
    </row>
    <row r="42" spans="1:12" ht="124.5" customHeight="1" thickBot="1" x14ac:dyDescent="0.3">
      <c r="A42" s="764"/>
      <c r="B42" s="191" t="s">
        <v>603</v>
      </c>
      <c r="C42" s="775"/>
      <c r="D42" s="758"/>
      <c r="E42" s="761"/>
      <c r="F42" s="755"/>
      <c r="G42" s="758"/>
      <c r="H42" s="761"/>
      <c r="I42" s="755"/>
      <c r="J42" s="758"/>
      <c r="K42" s="761"/>
      <c r="L42" s="755"/>
    </row>
    <row r="44" spans="1:12" ht="15" thickBot="1" x14ac:dyDescent="0.3"/>
    <row r="45" spans="1:12" ht="35.1" customHeight="1" thickBot="1" x14ac:dyDescent="0.3">
      <c r="A45" s="790" t="s">
        <v>708</v>
      </c>
      <c r="B45" s="791"/>
      <c r="C45" s="791"/>
      <c r="D45" s="791"/>
      <c r="E45" s="791"/>
      <c r="F45" s="791"/>
      <c r="G45" s="791"/>
      <c r="H45" s="791"/>
      <c r="I45" s="791"/>
      <c r="J45" s="791"/>
      <c r="K45" s="791"/>
      <c r="L45" s="792"/>
    </row>
    <row r="46" spans="1:12" ht="35.1" customHeight="1" x14ac:dyDescent="0.25">
      <c r="A46" s="797" t="s">
        <v>700</v>
      </c>
      <c r="B46" s="794" t="s">
        <v>221</v>
      </c>
      <c r="C46" s="785" t="s">
        <v>133</v>
      </c>
      <c r="D46" s="779" t="s">
        <v>349</v>
      </c>
      <c r="E46" s="780"/>
      <c r="F46" s="781"/>
      <c r="G46" s="779" t="s">
        <v>709</v>
      </c>
      <c r="H46" s="780"/>
      <c r="I46" s="781"/>
      <c r="J46" s="779" t="s">
        <v>351</v>
      </c>
      <c r="K46" s="780"/>
      <c r="L46" s="781"/>
    </row>
    <row r="47" spans="1:12" ht="35.1" customHeight="1" x14ac:dyDescent="0.25">
      <c r="A47" s="798"/>
      <c r="B47" s="795"/>
      <c r="C47" s="796"/>
      <c r="D47" s="121" t="s">
        <v>146</v>
      </c>
      <c r="E47" s="119" t="s">
        <v>148</v>
      </c>
      <c r="F47" s="120" t="s">
        <v>226</v>
      </c>
      <c r="G47" s="121" t="s">
        <v>146</v>
      </c>
      <c r="H47" s="119" t="s">
        <v>148</v>
      </c>
      <c r="I47" s="120" t="s">
        <v>226</v>
      </c>
      <c r="J47" s="121" t="s">
        <v>146</v>
      </c>
      <c r="K47" s="119" t="s">
        <v>148</v>
      </c>
      <c r="L47" s="120" t="s">
        <v>226</v>
      </c>
    </row>
    <row r="48" spans="1:12" ht="117.95" customHeight="1" x14ac:dyDescent="0.25">
      <c r="A48" s="762" t="s">
        <v>701</v>
      </c>
      <c r="B48" s="192" t="s">
        <v>306</v>
      </c>
      <c r="C48" s="765" t="s">
        <v>702</v>
      </c>
      <c r="D48" s="767"/>
      <c r="E48" s="769"/>
      <c r="F48" s="771"/>
      <c r="G48" s="767"/>
      <c r="H48" s="769"/>
      <c r="I48" s="771"/>
      <c r="J48" s="767"/>
      <c r="K48" s="769"/>
      <c r="L48" s="771"/>
    </row>
    <row r="49" spans="1:12" ht="85.5" x14ac:dyDescent="0.25">
      <c r="A49" s="763"/>
      <c r="B49" s="118" t="s">
        <v>703</v>
      </c>
      <c r="C49" s="766"/>
      <c r="D49" s="768"/>
      <c r="E49" s="770"/>
      <c r="F49" s="772"/>
      <c r="G49" s="768"/>
      <c r="H49" s="770"/>
      <c r="I49" s="772"/>
      <c r="J49" s="768"/>
      <c r="K49" s="770"/>
      <c r="L49" s="772"/>
    </row>
    <row r="50" spans="1:12" ht="65.099999999999994" customHeight="1" x14ac:dyDescent="0.25">
      <c r="A50" s="763"/>
      <c r="B50" s="189" t="s">
        <v>502</v>
      </c>
      <c r="C50" s="773" t="s">
        <v>704</v>
      </c>
      <c r="D50" s="756"/>
      <c r="E50" s="759"/>
      <c r="F50" s="753"/>
      <c r="G50" s="756"/>
      <c r="H50" s="759"/>
      <c r="I50" s="753"/>
      <c r="J50" s="756"/>
      <c r="K50" s="759"/>
      <c r="L50" s="753"/>
    </row>
    <row r="51" spans="1:12" ht="78" customHeight="1" x14ac:dyDescent="0.25">
      <c r="A51" s="763"/>
      <c r="B51" s="189" t="s">
        <v>705</v>
      </c>
      <c r="C51" s="774"/>
      <c r="D51" s="757"/>
      <c r="E51" s="760"/>
      <c r="F51" s="754"/>
      <c r="G51" s="757"/>
      <c r="H51" s="760"/>
      <c r="I51" s="754"/>
      <c r="J51" s="757"/>
      <c r="K51" s="760"/>
      <c r="L51" s="754"/>
    </row>
    <row r="52" spans="1:12" ht="126.6" customHeight="1" thickBot="1" x14ac:dyDescent="0.3">
      <c r="A52" s="764"/>
      <c r="B52" s="191" t="s">
        <v>603</v>
      </c>
      <c r="C52" s="775"/>
      <c r="D52" s="758"/>
      <c r="E52" s="761"/>
      <c r="F52" s="755"/>
      <c r="G52" s="758"/>
      <c r="H52" s="761"/>
      <c r="I52" s="755"/>
      <c r="J52" s="758"/>
      <c r="K52" s="761"/>
      <c r="L52" s="755"/>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zoomScale="55" zoomScaleNormal="55" workbookViewId="0">
      <pane xSplit="2" topLeftCell="C1" activePane="topRight" state="frozen"/>
      <selection pane="topRight" activeCell="C19" sqref="C19:AF19"/>
    </sheetView>
  </sheetViews>
  <sheetFormatPr baseColWidth="10" defaultColWidth="10.85546875" defaultRowHeight="14.25" x14ac:dyDescent="0.25"/>
  <cols>
    <col min="1" max="1" width="25.42578125" style="294" customWidth="1"/>
    <col min="2" max="2" width="29.85546875" style="294" customWidth="1"/>
    <col min="3" max="3" width="21.42578125" style="294" customWidth="1"/>
    <col min="4" max="4" width="21.7109375" style="294" customWidth="1"/>
    <col min="5" max="5" width="20.7109375" style="294" bestFit="1" customWidth="1"/>
    <col min="6" max="6" width="21.85546875" style="294" customWidth="1"/>
    <col min="7" max="7" width="20.7109375" style="294" bestFit="1" customWidth="1"/>
    <col min="8" max="8" width="21.42578125" style="294" customWidth="1"/>
    <col min="9" max="9" width="20.7109375" style="294" bestFit="1" customWidth="1"/>
    <col min="10" max="10" width="22.28515625" style="294" customWidth="1"/>
    <col min="11" max="11" width="20.7109375" style="294" bestFit="1" customWidth="1"/>
    <col min="12" max="12" width="23" style="294" customWidth="1"/>
    <col min="13" max="13" width="20.7109375" style="294" bestFit="1" customWidth="1"/>
    <col min="14" max="14" width="22.28515625" style="294" customWidth="1"/>
    <col min="15" max="15" width="20.7109375" style="294" bestFit="1" customWidth="1"/>
    <col min="16" max="17" width="20.42578125" style="294" customWidth="1"/>
    <col min="18" max="18" width="17.28515625" style="294" bestFit="1" customWidth="1"/>
    <col min="19" max="19" width="20.7109375" style="294" bestFit="1" customWidth="1"/>
    <col min="20" max="20" width="21.140625" style="294" customWidth="1"/>
    <col min="21" max="21" width="20.7109375" style="294" bestFit="1" customWidth="1"/>
    <col min="22" max="22" width="19.85546875" style="294" bestFit="1" customWidth="1"/>
    <col min="23" max="23" width="21.85546875" style="294" customWidth="1"/>
    <col min="24" max="24" width="17.28515625" style="294" bestFit="1" customWidth="1"/>
    <col min="25" max="25" width="20.7109375" style="294" bestFit="1" customWidth="1"/>
    <col min="26" max="26" width="20.42578125" style="294" customWidth="1"/>
    <col min="27" max="27" width="17.42578125" style="294" customWidth="1"/>
    <col min="28" max="28" width="20.5703125" style="294" customWidth="1"/>
    <col min="29" max="29" width="22.85546875" style="294" customWidth="1"/>
    <col min="30" max="30" width="17" style="294" customWidth="1"/>
    <col min="31" max="31" width="19.85546875" style="294" bestFit="1" customWidth="1"/>
    <col min="32" max="32" width="22" style="294" customWidth="1"/>
    <col min="33" max="36" width="20.42578125" style="294" bestFit="1" customWidth="1"/>
    <col min="37" max="16384" width="10.85546875" style="294"/>
  </cols>
  <sheetData>
    <row r="1" spans="1:62" s="295" customFormat="1" ht="20.25" customHeight="1" x14ac:dyDescent="0.25">
      <c r="A1" s="838"/>
      <c r="B1" s="841" t="s">
        <v>710</v>
      </c>
      <c r="C1" s="842"/>
      <c r="D1" s="842"/>
      <c r="E1" s="842"/>
      <c r="F1" s="842"/>
      <c r="G1" s="842"/>
      <c r="H1" s="842"/>
      <c r="I1" s="842"/>
      <c r="J1" s="842"/>
      <c r="K1" s="842"/>
      <c r="L1" s="842"/>
      <c r="M1" s="842"/>
      <c r="N1" s="842"/>
      <c r="O1" s="842"/>
      <c r="P1" s="842"/>
      <c r="Q1" s="842"/>
      <c r="R1" s="842"/>
      <c r="S1" s="842"/>
      <c r="T1" s="842"/>
      <c r="U1" s="842"/>
      <c r="V1" s="842"/>
      <c r="W1" s="842"/>
      <c r="X1" s="842"/>
      <c r="Y1" s="842"/>
      <c r="Z1" s="842"/>
      <c r="AA1" s="842"/>
      <c r="AB1" s="842"/>
      <c r="AC1" s="842"/>
      <c r="AD1" s="842"/>
      <c r="AE1" s="842"/>
      <c r="AF1" s="843"/>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row>
    <row r="2" spans="1:62" s="295" customFormat="1" ht="18.75" customHeight="1" x14ac:dyDescent="0.25">
      <c r="A2" s="839"/>
      <c r="B2" s="844"/>
      <c r="C2" s="845"/>
      <c r="D2" s="845"/>
      <c r="E2" s="845"/>
      <c r="F2" s="845"/>
      <c r="G2" s="845"/>
      <c r="H2" s="845"/>
      <c r="I2" s="845"/>
      <c r="J2" s="845"/>
      <c r="K2" s="845"/>
      <c r="L2" s="845"/>
      <c r="M2" s="845"/>
      <c r="N2" s="845"/>
      <c r="O2" s="845"/>
      <c r="P2" s="845"/>
      <c r="Q2" s="845"/>
      <c r="R2" s="845"/>
      <c r="S2" s="845"/>
      <c r="T2" s="845"/>
      <c r="U2" s="845"/>
      <c r="V2" s="845"/>
      <c r="W2" s="845"/>
      <c r="X2" s="845"/>
      <c r="Y2" s="845"/>
      <c r="Z2" s="845"/>
      <c r="AA2" s="845"/>
      <c r="AB2" s="845"/>
      <c r="AC2" s="845"/>
      <c r="AD2" s="845"/>
      <c r="AE2" s="845"/>
      <c r="AF2" s="846"/>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row>
    <row r="3" spans="1:62" s="295" customFormat="1" ht="14.25" customHeight="1" x14ac:dyDescent="0.25">
      <c r="A3" s="839"/>
      <c r="B3" s="844"/>
      <c r="C3" s="845"/>
      <c r="D3" s="845"/>
      <c r="E3" s="845"/>
      <c r="F3" s="845"/>
      <c r="G3" s="845"/>
      <c r="H3" s="845"/>
      <c r="I3" s="845"/>
      <c r="J3" s="845"/>
      <c r="K3" s="845"/>
      <c r="L3" s="845"/>
      <c r="M3" s="845"/>
      <c r="N3" s="845"/>
      <c r="O3" s="845"/>
      <c r="P3" s="845"/>
      <c r="Q3" s="845"/>
      <c r="R3" s="845"/>
      <c r="S3" s="845"/>
      <c r="T3" s="845"/>
      <c r="U3" s="845"/>
      <c r="V3" s="845"/>
      <c r="W3" s="845"/>
      <c r="X3" s="845"/>
      <c r="Y3" s="845"/>
      <c r="Z3" s="845"/>
      <c r="AA3" s="845"/>
      <c r="AB3" s="845"/>
      <c r="AC3" s="845"/>
      <c r="AD3" s="845"/>
      <c r="AE3" s="845"/>
      <c r="AF3" s="846"/>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row>
    <row r="4" spans="1:62" s="295" customFormat="1" ht="33" customHeight="1" thickBot="1" x14ac:dyDescent="0.3">
      <c r="A4" s="840"/>
      <c r="B4" s="847"/>
      <c r="C4" s="848"/>
      <c r="D4" s="848"/>
      <c r="E4" s="848"/>
      <c r="F4" s="848"/>
      <c r="G4" s="848"/>
      <c r="H4" s="848"/>
      <c r="I4" s="848"/>
      <c r="J4" s="848"/>
      <c r="K4" s="848"/>
      <c r="L4" s="848"/>
      <c r="M4" s="848"/>
      <c r="N4" s="848"/>
      <c r="O4" s="848"/>
      <c r="P4" s="848"/>
      <c r="Q4" s="848"/>
      <c r="R4" s="848"/>
      <c r="S4" s="848"/>
      <c r="T4" s="848"/>
      <c r="U4" s="848"/>
      <c r="V4" s="848"/>
      <c r="W4" s="848"/>
      <c r="X4" s="848"/>
      <c r="Y4" s="848"/>
      <c r="Z4" s="848"/>
      <c r="AA4" s="848"/>
      <c r="AB4" s="848"/>
      <c r="AC4" s="848"/>
      <c r="AD4" s="848"/>
      <c r="AE4" s="848"/>
      <c r="AF4" s="849"/>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row>
    <row r="5" spans="1:62" s="295" customFormat="1" ht="15" x14ac:dyDescent="0.25">
      <c r="B5" s="94"/>
      <c r="C5" s="94"/>
      <c r="D5" s="94"/>
      <c r="E5" s="94"/>
      <c r="F5" s="94"/>
      <c r="G5" s="94"/>
      <c r="H5" s="94"/>
      <c r="I5" s="94"/>
      <c r="J5" s="94"/>
      <c r="K5" s="296"/>
      <c r="L5" s="296"/>
      <c r="M5" s="296"/>
      <c r="N5" s="296"/>
      <c r="O5" s="296"/>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row>
    <row r="6" spans="1:62" s="295" customFormat="1" ht="9" customHeight="1" x14ac:dyDescent="0.25">
      <c r="A6" s="41"/>
      <c r="B6" s="94"/>
      <c r="C6" s="94"/>
      <c r="D6" s="94"/>
      <c r="E6" s="94"/>
      <c r="F6" s="94"/>
      <c r="G6" s="94"/>
      <c r="H6" s="94"/>
      <c r="I6" s="94"/>
      <c r="J6" s="94"/>
      <c r="K6" s="94"/>
      <c r="L6" s="94"/>
      <c r="M6" s="94"/>
      <c r="N6" s="94"/>
      <c r="O6" s="94"/>
      <c r="P6" s="40"/>
      <c r="Q6" s="40"/>
      <c r="R6" s="291"/>
      <c r="S6" s="291"/>
      <c r="T6" s="40"/>
      <c r="U6" s="40"/>
      <c r="V6" s="40"/>
      <c r="W6" s="294"/>
      <c r="X6" s="292"/>
      <c r="Y6" s="292"/>
      <c r="Z6" s="292"/>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row>
    <row r="7" spans="1:62" s="295" customFormat="1" ht="15" customHeight="1" thickBot="1" x14ac:dyDescent="0.3">
      <c r="A7" s="42"/>
      <c r="B7" s="94"/>
      <c r="C7" s="94"/>
      <c r="D7" s="94"/>
      <c r="E7" s="94"/>
      <c r="F7" s="94"/>
      <c r="G7" s="94"/>
      <c r="H7" s="94"/>
      <c r="I7" s="94"/>
      <c r="J7" s="94"/>
      <c r="K7" s="94"/>
      <c r="L7" s="94"/>
      <c r="M7" s="94"/>
      <c r="N7" s="94"/>
      <c r="O7" s="94"/>
      <c r="P7" s="40"/>
      <c r="Q7" s="40"/>
      <c r="R7" s="291"/>
      <c r="S7" s="291"/>
      <c r="T7" s="40"/>
      <c r="U7" s="40"/>
      <c r="V7" s="40"/>
      <c r="W7" s="294"/>
      <c r="X7" s="292"/>
      <c r="Y7" s="292"/>
      <c r="Z7" s="293"/>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row>
    <row r="8" spans="1:62" s="295" customFormat="1" ht="15" customHeight="1" thickBot="1" x14ac:dyDescent="0.3">
      <c r="A8" s="850" t="s">
        <v>124</v>
      </c>
      <c r="B8" s="853" t="s">
        <v>287</v>
      </c>
      <c r="C8" s="854"/>
      <c r="D8" s="854"/>
      <c r="E8" s="854"/>
      <c r="F8" s="854"/>
      <c r="G8" s="854"/>
      <c r="H8" s="854"/>
      <c r="I8" s="854"/>
      <c r="J8" s="854"/>
      <c r="K8" s="854"/>
      <c r="L8" s="854"/>
      <c r="M8" s="854"/>
      <c r="N8" s="854"/>
      <c r="O8" s="854"/>
      <c r="P8" s="854"/>
      <c r="Q8" s="854"/>
      <c r="R8" s="854"/>
      <c r="S8" s="854"/>
      <c r="T8" s="854"/>
      <c r="U8" s="854"/>
      <c r="V8" s="854"/>
      <c r="W8" s="854"/>
      <c r="X8" s="854"/>
      <c r="Y8" s="854"/>
      <c r="Z8" s="854"/>
      <c r="AA8" s="859" t="s">
        <v>288</v>
      </c>
      <c r="AB8" s="862">
        <v>2024110010289</v>
      </c>
      <c r="AC8" s="865" t="s">
        <v>641</v>
      </c>
      <c r="AD8" s="866"/>
      <c r="AE8" s="867" t="s">
        <v>280</v>
      </c>
      <c r="AF8" s="868"/>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row>
    <row r="9" spans="1:62" s="295" customFormat="1" ht="15" customHeight="1" thickBot="1" x14ac:dyDescent="0.3">
      <c r="A9" s="851"/>
      <c r="B9" s="855"/>
      <c r="C9" s="856"/>
      <c r="D9" s="856"/>
      <c r="E9" s="856"/>
      <c r="F9" s="856"/>
      <c r="G9" s="856"/>
      <c r="H9" s="856"/>
      <c r="I9" s="856"/>
      <c r="J9" s="856"/>
      <c r="K9" s="856"/>
      <c r="L9" s="856"/>
      <c r="M9" s="856"/>
      <c r="N9" s="856"/>
      <c r="O9" s="856"/>
      <c r="P9" s="856"/>
      <c r="Q9" s="856"/>
      <c r="R9" s="856"/>
      <c r="S9" s="856"/>
      <c r="T9" s="856"/>
      <c r="U9" s="856"/>
      <c r="V9" s="856"/>
      <c r="W9" s="856"/>
      <c r="X9" s="856"/>
      <c r="Y9" s="856"/>
      <c r="Z9" s="856"/>
      <c r="AA9" s="860"/>
      <c r="AB9" s="863"/>
      <c r="AC9" s="865" t="s">
        <v>642</v>
      </c>
      <c r="AD9" s="866"/>
      <c r="AE9" s="867" t="s">
        <v>282</v>
      </c>
      <c r="AF9" s="868"/>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row>
    <row r="10" spans="1:62" s="295" customFormat="1" ht="15" customHeight="1" thickBot="1" x14ac:dyDescent="0.3">
      <c r="A10" s="851"/>
      <c r="B10" s="855"/>
      <c r="C10" s="856"/>
      <c r="D10" s="856"/>
      <c r="E10" s="856"/>
      <c r="F10" s="856"/>
      <c r="G10" s="856"/>
      <c r="H10" s="856"/>
      <c r="I10" s="856"/>
      <c r="J10" s="856"/>
      <c r="K10" s="856"/>
      <c r="L10" s="856"/>
      <c r="M10" s="856"/>
      <c r="N10" s="856"/>
      <c r="O10" s="856"/>
      <c r="P10" s="856"/>
      <c r="Q10" s="856"/>
      <c r="R10" s="856"/>
      <c r="S10" s="856"/>
      <c r="T10" s="856"/>
      <c r="U10" s="856"/>
      <c r="V10" s="856"/>
      <c r="W10" s="856"/>
      <c r="X10" s="856"/>
      <c r="Y10" s="856"/>
      <c r="Z10" s="856"/>
      <c r="AA10" s="860"/>
      <c r="AB10" s="863"/>
      <c r="AC10" s="865" t="s">
        <v>643</v>
      </c>
      <c r="AD10" s="866"/>
      <c r="AE10" s="869" t="s">
        <v>283</v>
      </c>
      <c r="AF10" s="870"/>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row>
    <row r="11" spans="1:62" s="295" customFormat="1" ht="15" customHeight="1" thickBot="1" x14ac:dyDescent="0.3">
      <c r="A11" s="852"/>
      <c r="B11" s="857"/>
      <c r="C11" s="858"/>
      <c r="D11" s="858"/>
      <c r="E11" s="858"/>
      <c r="F11" s="858"/>
      <c r="G11" s="858"/>
      <c r="H11" s="858"/>
      <c r="I11" s="858"/>
      <c r="J11" s="858"/>
      <c r="K11" s="858"/>
      <c r="L11" s="858"/>
      <c r="M11" s="858"/>
      <c r="N11" s="858"/>
      <c r="O11" s="858"/>
      <c r="P11" s="858"/>
      <c r="Q11" s="858"/>
      <c r="R11" s="858"/>
      <c r="S11" s="858"/>
      <c r="T11" s="858"/>
      <c r="U11" s="858"/>
      <c r="V11" s="858"/>
      <c r="W11" s="858"/>
      <c r="X11" s="858"/>
      <c r="Y11" s="858"/>
      <c r="Z11" s="858"/>
      <c r="AA11" s="861"/>
      <c r="AB11" s="864"/>
      <c r="AC11" s="865" t="s">
        <v>645</v>
      </c>
      <c r="AD11" s="866"/>
      <c r="AE11" s="867" t="s">
        <v>711</v>
      </c>
      <c r="AF11" s="868"/>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row>
    <row r="12" spans="1:62" s="295" customFormat="1" ht="9" customHeight="1" x14ac:dyDescent="0.25">
      <c r="A12" s="47"/>
      <c r="B12" s="297"/>
      <c r="C12" s="297"/>
      <c r="D12" s="297"/>
      <c r="E12" s="297"/>
      <c r="F12" s="297"/>
      <c r="G12" s="297"/>
      <c r="H12" s="297"/>
      <c r="I12" s="305"/>
      <c r="J12" s="305"/>
      <c r="K12" s="305"/>
      <c r="L12" s="305"/>
      <c r="M12" s="305"/>
      <c r="N12" s="305"/>
      <c r="O12" s="305"/>
      <c r="P12" s="305"/>
      <c r="Q12" s="305"/>
      <c r="R12" s="297"/>
      <c r="S12" s="297"/>
      <c r="T12" s="297"/>
      <c r="U12" s="297"/>
      <c r="V12" s="297"/>
      <c r="W12" s="297"/>
      <c r="X12" s="297"/>
      <c r="Y12" s="297"/>
      <c r="Z12" s="297"/>
      <c r="AA12" s="297"/>
      <c r="AB12" s="297"/>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row>
    <row r="13" spans="1:62" s="298" customFormat="1" ht="16.5" customHeight="1" thickBot="1" x14ac:dyDescent="0.25">
      <c r="C13" s="299"/>
      <c r="D13" s="299"/>
      <c r="E13" s="299"/>
      <c r="F13" s="299"/>
      <c r="G13" s="299"/>
      <c r="H13" s="299"/>
      <c r="I13" s="305"/>
      <c r="J13" s="305"/>
      <c r="K13" s="305"/>
      <c r="L13" s="305"/>
      <c r="M13" s="305"/>
      <c r="N13" s="305"/>
      <c r="O13" s="305"/>
      <c r="P13" s="305"/>
      <c r="Q13" s="305"/>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row>
    <row r="14" spans="1:62" s="306" customFormat="1" ht="21.75" customHeight="1" thickBot="1" x14ac:dyDescent="0.3">
      <c r="A14" s="551" t="s">
        <v>126</v>
      </c>
      <c r="B14" s="160" t="s">
        <v>289</v>
      </c>
      <c r="C14" s="301"/>
      <c r="D14" s="160" t="s">
        <v>290</v>
      </c>
      <c r="E14" s="302"/>
      <c r="F14" s="160" t="s">
        <v>291</v>
      </c>
      <c r="G14" s="302"/>
      <c r="H14" s="160" t="s">
        <v>292</v>
      </c>
      <c r="I14" s="126"/>
      <c r="J14" s="303"/>
      <c r="K14" s="550" t="s">
        <v>128</v>
      </c>
      <c r="L14" s="550"/>
      <c r="M14" s="837" t="s">
        <v>293</v>
      </c>
      <c r="N14" s="837"/>
      <c r="O14" s="837"/>
      <c r="P14" s="304"/>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row>
    <row r="15" spans="1:62" s="306" customFormat="1" ht="21.75" customHeight="1" thickBot="1" x14ac:dyDescent="0.3">
      <c r="A15" s="551"/>
      <c r="B15" s="307" t="s">
        <v>294</v>
      </c>
      <c r="C15" s="127" t="s">
        <v>295</v>
      </c>
      <c r="D15" s="160" t="s">
        <v>296</v>
      </c>
      <c r="E15" s="128"/>
      <c r="F15" s="160" t="s">
        <v>297</v>
      </c>
      <c r="G15" s="128"/>
      <c r="H15" s="160" t="s">
        <v>298</v>
      </c>
      <c r="I15" s="126"/>
      <c r="J15" s="303"/>
      <c r="K15" s="550"/>
      <c r="L15" s="550"/>
      <c r="M15" s="837" t="s">
        <v>299</v>
      </c>
      <c r="N15" s="837"/>
      <c r="O15" s="837"/>
      <c r="P15" s="304"/>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row>
    <row r="16" spans="1:62" s="306" customFormat="1" ht="21.75" customHeight="1" thickBot="1" x14ac:dyDescent="0.3">
      <c r="A16" s="551"/>
      <c r="B16" s="160" t="s">
        <v>300</v>
      </c>
      <c r="C16" s="301"/>
      <c r="D16" s="160" t="s">
        <v>301</v>
      </c>
      <c r="E16" s="128"/>
      <c r="F16" s="160" t="s">
        <v>302</v>
      </c>
      <c r="G16" s="128"/>
      <c r="H16" s="160" t="s">
        <v>303</v>
      </c>
      <c r="I16" s="126"/>
      <c r="K16" s="550"/>
      <c r="L16" s="550"/>
      <c r="M16" s="837" t="s">
        <v>304</v>
      </c>
      <c r="N16" s="837"/>
      <c r="O16" s="837"/>
      <c r="P16" s="338" t="s">
        <v>295</v>
      </c>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s="306" customFormat="1" ht="21.75" customHeight="1" thickBot="1" x14ac:dyDescent="0.3">
      <c r="A17" s="295"/>
      <c r="B17" s="295"/>
      <c r="C17" s="295"/>
      <c r="D17" s="295"/>
      <c r="E17" s="295"/>
      <c r="F17" s="295"/>
      <c r="G17" s="303"/>
      <c r="H17" s="303"/>
      <c r="I17" s="303"/>
      <c r="J17" s="303"/>
      <c r="K17" s="308"/>
      <c r="L17" s="308"/>
      <c r="M17" s="299"/>
      <c r="N17" s="299"/>
      <c r="O17" s="299"/>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row>
    <row r="18" spans="1:62" s="295" customFormat="1" ht="48" customHeight="1" thickBot="1" x14ac:dyDescent="0.3">
      <c r="A18" s="827" t="s">
        <v>712</v>
      </c>
      <c r="B18" s="828"/>
      <c r="C18" s="828"/>
      <c r="D18" s="828"/>
      <c r="E18" s="828"/>
      <c r="F18" s="828"/>
      <c r="G18" s="828"/>
      <c r="H18" s="828"/>
      <c r="I18" s="828"/>
      <c r="J18" s="828"/>
      <c r="K18" s="828"/>
      <c r="L18" s="828"/>
      <c r="M18" s="828"/>
      <c r="N18" s="828"/>
      <c r="O18" s="828"/>
      <c r="P18" s="828"/>
      <c r="Q18" s="828"/>
      <c r="R18" s="828"/>
      <c r="S18" s="828"/>
      <c r="T18" s="828"/>
      <c r="U18" s="828"/>
      <c r="V18" s="828"/>
      <c r="W18" s="828"/>
      <c r="X18" s="828"/>
      <c r="Y18" s="828"/>
      <c r="Z18" s="828"/>
      <c r="AA18" s="828"/>
      <c r="AB18" s="828"/>
      <c r="AC18" s="828"/>
      <c r="AD18" s="828"/>
      <c r="AE18" s="828"/>
      <c r="AF18" s="829"/>
      <c r="AG18" s="305"/>
      <c r="AH18" s="305"/>
      <c r="AI18" s="305"/>
      <c r="AJ18" s="305"/>
      <c r="AK18" s="305"/>
      <c r="AL18" s="305"/>
      <c r="AM18" s="305"/>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row>
    <row r="19" spans="1:62" s="295" customFormat="1" ht="50.25" customHeight="1" thickBot="1" x14ac:dyDescent="0.3">
      <c r="A19" s="830" t="s">
        <v>713</v>
      </c>
      <c r="B19" s="831"/>
      <c r="C19" s="832"/>
      <c r="D19" s="832"/>
      <c r="E19" s="832"/>
      <c r="F19" s="832"/>
      <c r="G19" s="832"/>
      <c r="H19" s="832"/>
      <c r="I19" s="832"/>
      <c r="J19" s="832"/>
      <c r="K19" s="832"/>
      <c r="L19" s="832"/>
      <c r="M19" s="832"/>
      <c r="N19" s="832"/>
      <c r="O19" s="832"/>
      <c r="P19" s="832"/>
      <c r="Q19" s="832"/>
      <c r="R19" s="832"/>
      <c r="S19" s="832"/>
      <c r="T19" s="832"/>
      <c r="U19" s="832"/>
      <c r="V19" s="832"/>
      <c r="W19" s="832"/>
      <c r="X19" s="832"/>
      <c r="Y19" s="832"/>
      <c r="Z19" s="832"/>
      <c r="AA19" s="832"/>
      <c r="AB19" s="832"/>
      <c r="AC19" s="832"/>
      <c r="AD19" s="832"/>
      <c r="AE19" s="832"/>
      <c r="AF19" s="833"/>
      <c r="AG19" s="305"/>
      <c r="AH19" s="305"/>
      <c r="AI19" s="305"/>
      <c r="AJ19" s="305"/>
      <c r="AK19" s="305"/>
      <c r="AL19" s="305"/>
      <c r="AM19" s="305"/>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row>
    <row r="20" spans="1:62" s="311" customFormat="1" ht="21.75" customHeight="1" thickBot="1" x14ac:dyDescent="0.3">
      <c r="A20" s="818" t="s">
        <v>714</v>
      </c>
      <c r="B20" s="834" t="s">
        <v>715</v>
      </c>
      <c r="C20" s="824" t="s">
        <v>99</v>
      </c>
      <c r="D20" s="825"/>
      <c r="E20" s="825"/>
      <c r="F20" s="825"/>
      <c r="G20" s="825"/>
      <c r="H20" s="825"/>
      <c r="I20" s="825"/>
      <c r="J20" s="825"/>
      <c r="K20" s="825"/>
      <c r="L20" s="825"/>
      <c r="M20" s="825"/>
      <c r="N20" s="826"/>
      <c r="O20" s="812" t="s">
        <v>206</v>
      </c>
      <c r="P20" s="813"/>
      <c r="Q20" s="813"/>
      <c r="R20" s="813"/>
      <c r="S20" s="813"/>
      <c r="T20" s="813"/>
      <c r="U20" s="813"/>
      <c r="V20" s="813"/>
      <c r="W20" s="813"/>
      <c r="X20" s="813"/>
      <c r="Y20" s="813"/>
      <c r="Z20" s="813"/>
      <c r="AA20" s="813"/>
      <c r="AB20" s="813"/>
      <c r="AC20" s="813"/>
      <c r="AD20" s="813"/>
      <c r="AE20" s="813"/>
      <c r="AF20" s="814"/>
      <c r="AG20" s="305"/>
      <c r="AH20" s="305"/>
      <c r="AI20" s="305"/>
      <c r="AJ20" s="305"/>
      <c r="AK20" s="305"/>
      <c r="AL20" s="305"/>
      <c r="AM20" s="305"/>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row>
    <row r="21" spans="1:62" s="311" customFormat="1" ht="21.75" customHeight="1" thickBot="1" x14ac:dyDescent="0.3">
      <c r="A21" s="819"/>
      <c r="B21" s="834"/>
      <c r="C21" s="835" t="s">
        <v>322</v>
      </c>
      <c r="D21" s="836"/>
      <c r="E21" s="835" t="s">
        <v>328</v>
      </c>
      <c r="F21" s="836"/>
      <c r="G21" s="835" t="s">
        <v>332</v>
      </c>
      <c r="H21" s="836"/>
      <c r="I21" s="835" t="s">
        <v>336</v>
      </c>
      <c r="J21" s="836"/>
      <c r="K21" s="835" t="s">
        <v>341</v>
      </c>
      <c r="L21" s="836"/>
      <c r="M21" s="835" t="s">
        <v>345</v>
      </c>
      <c r="N21" s="836"/>
      <c r="O21" s="812" t="s">
        <v>322</v>
      </c>
      <c r="P21" s="813"/>
      <c r="Q21" s="814"/>
      <c r="R21" s="815" t="s">
        <v>328</v>
      </c>
      <c r="S21" s="816"/>
      <c r="T21" s="817"/>
      <c r="U21" s="815" t="s">
        <v>332</v>
      </c>
      <c r="V21" s="816"/>
      <c r="W21" s="817"/>
      <c r="X21" s="815" t="s">
        <v>336</v>
      </c>
      <c r="Y21" s="816"/>
      <c r="Z21" s="817"/>
      <c r="AA21" s="815" t="s">
        <v>341</v>
      </c>
      <c r="AB21" s="816"/>
      <c r="AC21" s="817"/>
      <c r="AD21" s="815" t="s">
        <v>345</v>
      </c>
      <c r="AE21" s="816"/>
      <c r="AF21" s="817"/>
      <c r="AG21" s="305"/>
      <c r="AH21" s="305"/>
      <c r="AI21" s="305"/>
      <c r="AJ21" s="305"/>
      <c r="AK21" s="305"/>
      <c r="AL21" s="305"/>
      <c r="AM21" s="305"/>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row>
    <row r="22" spans="1:62" s="311" customFormat="1" ht="28.5" customHeight="1" thickBot="1" x14ac:dyDescent="0.3">
      <c r="A22" s="819"/>
      <c r="B22" s="834"/>
      <c r="C22" s="312" t="s">
        <v>100</v>
      </c>
      <c r="D22" s="312" t="s">
        <v>716</v>
      </c>
      <c r="E22" s="312" t="s">
        <v>100</v>
      </c>
      <c r="F22" s="312" t="s">
        <v>716</v>
      </c>
      <c r="G22" s="312" t="s">
        <v>100</v>
      </c>
      <c r="H22" s="312" t="s">
        <v>716</v>
      </c>
      <c r="I22" s="312" t="s">
        <v>100</v>
      </c>
      <c r="J22" s="312" t="s">
        <v>716</v>
      </c>
      <c r="K22" s="312" t="s">
        <v>100</v>
      </c>
      <c r="L22" s="312" t="s">
        <v>716</v>
      </c>
      <c r="M22" s="312" t="s">
        <v>100</v>
      </c>
      <c r="N22" s="312" t="s">
        <v>716</v>
      </c>
      <c r="O22" s="313" t="s">
        <v>100</v>
      </c>
      <c r="P22" s="313" t="s">
        <v>717</v>
      </c>
      <c r="Q22" s="313" t="s">
        <v>148</v>
      </c>
      <c r="R22" s="313" t="s">
        <v>100</v>
      </c>
      <c r="S22" s="313" t="s">
        <v>717</v>
      </c>
      <c r="T22" s="313" t="s">
        <v>148</v>
      </c>
      <c r="U22" s="313" t="s">
        <v>100</v>
      </c>
      <c r="V22" s="313" t="s">
        <v>717</v>
      </c>
      <c r="W22" s="313" t="s">
        <v>148</v>
      </c>
      <c r="X22" s="313" t="s">
        <v>100</v>
      </c>
      <c r="Y22" s="313" t="s">
        <v>717</v>
      </c>
      <c r="Z22" s="313" t="s">
        <v>148</v>
      </c>
      <c r="AA22" s="313" t="s">
        <v>100</v>
      </c>
      <c r="AB22" s="313" t="s">
        <v>717</v>
      </c>
      <c r="AC22" s="313" t="s">
        <v>148</v>
      </c>
      <c r="AD22" s="313" t="s">
        <v>100</v>
      </c>
      <c r="AE22" s="313" t="s">
        <v>717</v>
      </c>
      <c r="AF22" s="313" t="s">
        <v>148</v>
      </c>
      <c r="AG22" s="305"/>
      <c r="AH22" s="305"/>
      <c r="AI22" s="305"/>
      <c r="AJ22" s="305"/>
      <c r="AK22" s="305"/>
      <c r="AL22" s="305"/>
      <c r="AM22" s="305"/>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row>
    <row r="23" spans="1:62" s="311" customFormat="1" ht="15.75" customHeight="1" x14ac:dyDescent="0.25">
      <c r="A23" s="819"/>
      <c r="B23" s="314" t="s">
        <v>718</v>
      </c>
      <c r="C23" s="317">
        <v>0</v>
      </c>
      <c r="D23" s="316"/>
      <c r="E23" s="315">
        <v>8</v>
      </c>
      <c r="F23" s="316"/>
      <c r="G23" s="315">
        <v>16</v>
      </c>
      <c r="H23" s="316"/>
      <c r="I23" s="315">
        <v>16</v>
      </c>
      <c r="J23" s="316"/>
      <c r="K23" s="315">
        <v>16</v>
      </c>
      <c r="L23" s="316"/>
      <c r="M23" s="315">
        <v>14</v>
      </c>
      <c r="N23" s="316"/>
      <c r="O23" s="317">
        <v>0</v>
      </c>
      <c r="P23" s="316"/>
      <c r="Q23" s="316"/>
      <c r="R23" s="317">
        <v>0</v>
      </c>
      <c r="S23" s="316"/>
      <c r="T23" s="316"/>
      <c r="U23" s="317">
        <v>0</v>
      </c>
      <c r="V23" s="316"/>
      <c r="W23" s="316"/>
      <c r="X23" s="317">
        <v>0</v>
      </c>
      <c r="Y23" s="316"/>
      <c r="Z23" s="316"/>
      <c r="AA23" s="317"/>
      <c r="AB23" s="316"/>
      <c r="AC23" s="316"/>
      <c r="AD23" s="317"/>
      <c r="AE23" s="318"/>
      <c r="AF23" s="319"/>
      <c r="AG23" s="305"/>
      <c r="AH23" s="305"/>
      <c r="AI23" s="305"/>
      <c r="AJ23" s="305"/>
      <c r="AK23" s="305"/>
      <c r="AL23" s="305"/>
      <c r="AM23" s="305"/>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row>
    <row r="24" spans="1:62" s="311" customFormat="1" ht="15.75" customHeight="1" x14ac:dyDescent="0.25">
      <c r="A24" s="819"/>
      <c r="B24" s="320" t="s">
        <v>719</v>
      </c>
      <c r="C24" s="317">
        <v>0</v>
      </c>
      <c r="D24" s="316"/>
      <c r="E24" s="317">
        <v>5</v>
      </c>
      <c r="F24" s="316"/>
      <c r="G24" s="317">
        <v>10</v>
      </c>
      <c r="H24" s="316"/>
      <c r="I24" s="317">
        <v>10</v>
      </c>
      <c r="J24" s="316"/>
      <c r="K24" s="317">
        <v>10</v>
      </c>
      <c r="L24" s="316"/>
      <c r="M24" s="317">
        <v>10</v>
      </c>
      <c r="N24" s="316"/>
      <c r="O24" s="317">
        <v>0</v>
      </c>
      <c r="P24" s="316"/>
      <c r="Q24" s="316"/>
      <c r="R24" s="317">
        <v>0</v>
      </c>
      <c r="S24" s="316"/>
      <c r="T24" s="316"/>
      <c r="U24" s="317">
        <v>0</v>
      </c>
      <c r="V24" s="316"/>
      <c r="W24" s="316"/>
      <c r="X24" s="317">
        <v>0</v>
      </c>
      <c r="Y24" s="316"/>
      <c r="Z24" s="316"/>
      <c r="AA24" s="317"/>
      <c r="AB24" s="316"/>
      <c r="AC24" s="316"/>
      <c r="AD24" s="317"/>
      <c r="AE24" s="318"/>
      <c r="AF24" s="319"/>
      <c r="AG24" s="305"/>
      <c r="AH24" s="305"/>
      <c r="AI24" s="305"/>
      <c r="AJ24" s="305"/>
      <c r="AK24" s="305"/>
      <c r="AL24" s="305"/>
      <c r="AM24" s="305"/>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row>
    <row r="25" spans="1:62" s="311" customFormat="1" ht="15.75" customHeight="1" x14ac:dyDescent="0.25">
      <c r="A25" s="819"/>
      <c r="B25" s="320" t="s">
        <v>720</v>
      </c>
      <c r="C25" s="317">
        <v>0</v>
      </c>
      <c r="D25" s="316"/>
      <c r="E25" s="317">
        <v>6</v>
      </c>
      <c r="F25" s="316"/>
      <c r="G25" s="317">
        <v>12</v>
      </c>
      <c r="H25" s="316"/>
      <c r="I25" s="317">
        <v>12</v>
      </c>
      <c r="J25" s="316"/>
      <c r="K25" s="317">
        <v>12</v>
      </c>
      <c r="L25" s="316"/>
      <c r="M25" s="317">
        <v>12</v>
      </c>
      <c r="N25" s="316"/>
      <c r="O25" s="317">
        <v>0</v>
      </c>
      <c r="P25" s="316"/>
      <c r="Q25" s="316"/>
      <c r="R25" s="317">
        <v>0</v>
      </c>
      <c r="S25" s="316"/>
      <c r="T25" s="316"/>
      <c r="U25" s="317">
        <v>0</v>
      </c>
      <c r="V25" s="316"/>
      <c r="W25" s="316"/>
      <c r="X25" s="317">
        <v>130</v>
      </c>
      <c r="Y25" s="316"/>
      <c r="Z25" s="316"/>
      <c r="AA25" s="317">
        <v>15</v>
      </c>
      <c r="AB25" s="316"/>
      <c r="AC25" s="316"/>
      <c r="AD25" s="317"/>
      <c r="AE25" s="318"/>
      <c r="AF25" s="319"/>
      <c r="AG25" s="305"/>
      <c r="AH25" s="305"/>
      <c r="AI25" s="305"/>
      <c r="AJ25" s="305"/>
      <c r="AK25" s="305"/>
      <c r="AL25" s="305"/>
      <c r="AM25" s="305"/>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row>
    <row r="26" spans="1:62" s="311" customFormat="1" ht="15.75" customHeight="1" x14ac:dyDescent="0.25">
      <c r="A26" s="819"/>
      <c r="B26" s="320" t="s">
        <v>721</v>
      </c>
      <c r="C26" s="317">
        <v>0</v>
      </c>
      <c r="D26" s="316"/>
      <c r="E26" s="317">
        <v>9</v>
      </c>
      <c r="F26" s="316"/>
      <c r="G26" s="317">
        <v>13</v>
      </c>
      <c r="H26" s="316"/>
      <c r="I26" s="317">
        <v>13</v>
      </c>
      <c r="J26" s="316"/>
      <c r="K26" s="317">
        <v>13</v>
      </c>
      <c r="L26" s="316"/>
      <c r="M26" s="317">
        <v>13</v>
      </c>
      <c r="N26" s="316"/>
      <c r="O26" s="317">
        <v>0</v>
      </c>
      <c r="P26" s="316"/>
      <c r="Q26" s="316"/>
      <c r="R26" s="317">
        <v>0</v>
      </c>
      <c r="S26" s="316"/>
      <c r="T26" s="316"/>
      <c r="U26" s="317">
        <v>0</v>
      </c>
      <c r="V26" s="316"/>
      <c r="W26" s="316"/>
      <c r="X26" s="317">
        <v>0</v>
      </c>
      <c r="Y26" s="316"/>
      <c r="Z26" s="316"/>
      <c r="AA26" s="317">
        <v>100</v>
      </c>
      <c r="AB26" s="316"/>
      <c r="AC26" s="316"/>
      <c r="AD26" s="317"/>
      <c r="AE26" s="318"/>
      <c r="AF26" s="319"/>
      <c r="AG26" s="305"/>
      <c r="AH26" s="305"/>
      <c r="AI26" s="305"/>
      <c r="AJ26" s="305"/>
      <c r="AK26" s="305"/>
      <c r="AL26" s="305"/>
      <c r="AM26" s="305"/>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row>
    <row r="27" spans="1:62" s="311" customFormat="1" ht="15.75" customHeight="1" x14ac:dyDescent="0.25">
      <c r="A27" s="819"/>
      <c r="B27" s="320" t="s">
        <v>722</v>
      </c>
      <c r="C27" s="317">
        <v>0</v>
      </c>
      <c r="D27" s="316"/>
      <c r="E27" s="317">
        <v>9</v>
      </c>
      <c r="F27" s="316"/>
      <c r="G27" s="317">
        <v>15</v>
      </c>
      <c r="H27" s="316"/>
      <c r="I27" s="317">
        <v>15</v>
      </c>
      <c r="J27" s="316"/>
      <c r="K27" s="317">
        <v>15</v>
      </c>
      <c r="L27" s="316"/>
      <c r="M27" s="317">
        <v>15</v>
      </c>
      <c r="N27" s="316"/>
      <c r="O27" s="317">
        <v>0</v>
      </c>
      <c r="P27" s="316"/>
      <c r="Q27" s="316"/>
      <c r="R27" s="317">
        <v>0</v>
      </c>
      <c r="S27" s="316"/>
      <c r="T27" s="316"/>
      <c r="U27" s="317">
        <v>0</v>
      </c>
      <c r="V27" s="316"/>
      <c r="W27" s="316"/>
      <c r="X27" s="317">
        <v>0</v>
      </c>
      <c r="Y27" s="316"/>
      <c r="Z27" s="316"/>
      <c r="AA27" s="317"/>
      <c r="AB27" s="316"/>
      <c r="AC27" s="316"/>
      <c r="AD27" s="317"/>
      <c r="AE27" s="318"/>
      <c r="AF27" s="319"/>
      <c r="AG27" s="305"/>
      <c r="AH27" s="305"/>
      <c r="AI27" s="305"/>
      <c r="AJ27" s="305"/>
      <c r="AK27" s="305"/>
      <c r="AL27" s="305"/>
      <c r="AM27" s="305"/>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row>
    <row r="28" spans="1:62" s="311" customFormat="1" ht="15.75" customHeight="1" x14ac:dyDescent="0.25">
      <c r="A28" s="819"/>
      <c r="B28" s="320" t="s">
        <v>723</v>
      </c>
      <c r="C28" s="317">
        <v>0</v>
      </c>
      <c r="D28" s="316"/>
      <c r="E28" s="317">
        <v>5</v>
      </c>
      <c r="F28" s="316"/>
      <c r="G28" s="317">
        <v>11</v>
      </c>
      <c r="H28" s="316"/>
      <c r="I28" s="317">
        <v>11</v>
      </c>
      <c r="J28" s="316"/>
      <c r="K28" s="317">
        <v>11</v>
      </c>
      <c r="L28" s="316"/>
      <c r="M28" s="317">
        <v>11</v>
      </c>
      <c r="N28" s="316"/>
      <c r="O28" s="317">
        <v>0</v>
      </c>
      <c r="P28" s="316"/>
      <c r="Q28" s="316"/>
      <c r="R28" s="317">
        <v>0</v>
      </c>
      <c r="S28" s="316"/>
      <c r="T28" s="316"/>
      <c r="U28" s="317">
        <v>36</v>
      </c>
      <c r="V28" s="316"/>
      <c r="W28" s="316"/>
      <c r="X28" s="317">
        <v>0</v>
      </c>
      <c r="Y28" s="316"/>
      <c r="Z28" s="316"/>
      <c r="AA28" s="317"/>
      <c r="AB28" s="316"/>
      <c r="AC28" s="316"/>
      <c r="AD28" s="317"/>
      <c r="AE28" s="318"/>
      <c r="AF28" s="319"/>
      <c r="AG28" s="305"/>
      <c r="AH28" s="305"/>
      <c r="AI28" s="305"/>
      <c r="AJ28" s="305"/>
      <c r="AK28" s="305"/>
      <c r="AL28" s="305"/>
      <c r="AM28" s="305"/>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row>
    <row r="29" spans="1:62" s="311" customFormat="1" ht="15.75" customHeight="1" x14ac:dyDescent="0.25">
      <c r="A29" s="819"/>
      <c r="B29" s="320" t="s">
        <v>724</v>
      </c>
      <c r="C29" s="317">
        <v>0</v>
      </c>
      <c r="D29" s="316"/>
      <c r="E29" s="317">
        <v>10</v>
      </c>
      <c r="F29" s="316"/>
      <c r="G29" s="317">
        <v>30</v>
      </c>
      <c r="H29" s="316"/>
      <c r="I29" s="317">
        <v>30</v>
      </c>
      <c r="J29" s="316"/>
      <c r="K29" s="317">
        <v>30</v>
      </c>
      <c r="L29" s="316"/>
      <c r="M29" s="317">
        <v>30</v>
      </c>
      <c r="N29" s="316"/>
      <c r="O29" s="317">
        <v>0</v>
      </c>
      <c r="P29" s="316"/>
      <c r="Q29" s="316"/>
      <c r="R29" s="317">
        <v>0</v>
      </c>
      <c r="S29" s="316"/>
      <c r="T29" s="316"/>
      <c r="U29" s="317">
        <v>0</v>
      </c>
      <c r="V29" s="316"/>
      <c r="W29" s="316"/>
      <c r="X29" s="317">
        <v>0</v>
      </c>
      <c r="Y29" s="316"/>
      <c r="Z29" s="316"/>
      <c r="AA29" s="317">
        <f>39+18+58</f>
        <v>115</v>
      </c>
      <c r="AC29" s="316"/>
      <c r="AD29" s="317"/>
      <c r="AE29" s="318"/>
      <c r="AF29" s="319"/>
      <c r="AG29" s="305"/>
      <c r="AH29" s="305"/>
      <c r="AI29" s="305"/>
      <c r="AJ29" s="305"/>
      <c r="AK29" s="305"/>
      <c r="AL29" s="305"/>
      <c r="AM29" s="305"/>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row>
    <row r="30" spans="1:62" s="311" customFormat="1" ht="15.75" customHeight="1" x14ac:dyDescent="0.25">
      <c r="A30" s="819"/>
      <c r="B30" s="320" t="s">
        <v>725</v>
      </c>
      <c r="C30" s="317">
        <v>0</v>
      </c>
      <c r="D30" s="316"/>
      <c r="E30" s="317">
        <v>13</v>
      </c>
      <c r="F30" s="316"/>
      <c r="G30" s="317">
        <v>20</v>
      </c>
      <c r="H30" s="316"/>
      <c r="I30" s="317">
        <v>20</v>
      </c>
      <c r="J30" s="316"/>
      <c r="K30" s="317">
        <v>20</v>
      </c>
      <c r="L30" s="316"/>
      <c r="M30" s="317">
        <v>20</v>
      </c>
      <c r="N30" s="316"/>
      <c r="O30" s="317">
        <v>0</v>
      </c>
      <c r="P30" s="316"/>
      <c r="Q30" s="316"/>
      <c r="R30" s="317">
        <v>0</v>
      </c>
      <c r="S30" s="316"/>
      <c r="T30" s="316"/>
      <c r="U30" s="317">
        <v>0</v>
      </c>
      <c r="V30" s="316"/>
      <c r="W30" s="316"/>
      <c r="X30" s="317">
        <v>0</v>
      </c>
      <c r="Y30" s="316"/>
      <c r="Z30" s="316"/>
      <c r="AA30" s="317">
        <v>12</v>
      </c>
      <c r="AB30" s="316"/>
      <c r="AC30" s="316"/>
      <c r="AD30" s="317"/>
      <c r="AE30" s="318"/>
      <c r="AF30" s="319"/>
      <c r="AG30" s="305"/>
      <c r="AH30" s="305"/>
      <c r="AI30" s="305"/>
      <c r="AJ30" s="305"/>
      <c r="AK30" s="305"/>
      <c r="AL30" s="305"/>
      <c r="AM30" s="305"/>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row>
    <row r="31" spans="1:62" s="311" customFormat="1" ht="15.75" customHeight="1" x14ac:dyDescent="0.25">
      <c r="A31" s="819"/>
      <c r="B31" s="320" t="s">
        <v>726</v>
      </c>
      <c r="C31" s="317">
        <v>0</v>
      </c>
      <c r="D31" s="316"/>
      <c r="E31" s="317">
        <v>8</v>
      </c>
      <c r="F31" s="316"/>
      <c r="G31" s="317">
        <v>17</v>
      </c>
      <c r="H31" s="316"/>
      <c r="I31" s="317">
        <v>17</v>
      </c>
      <c r="J31" s="316"/>
      <c r="K31" s="317">
        <v>17</v>
      </c>
      <c r="L31" s="316"/>
      <c r="M31" s="317">
        <v>17</v>
      </c>
      <c r="N31" s="316"/>
      <c r="O31" s="317">
        <v>0</v>
      </c>
      <c r="P31" s="316"/>
      <c r="Q31" s="316"/>
      <c r="R31" s="317">
        <v>0</v>
      </c>
      <c r="S31" s="316"/>
      <c r="T31" s="316"/>
      <c r="U31" s="317">
        <v>0</v>
      </c>
      <c r="V31" s="316"/>
      <c r="W31" s="316"/>
      <c r="X31" s="317">
        <v>0</v>
      </c>
      <c r="Y31" s="316"/>
      <c r="Z31" s="316"/>
      <c r="AA31" s="317"/>
      <c r="AB31" s="316"/>
      <c r="AC31" s="316"/>
      <c r="AD31" s="317"/>
      <c r="AE31" s="318"/>
      <c r="AF31" s="319"/>
      <c r="AG31" s="305"/>
      <c r="AH31" s="305"/>
      <c r="AI31" s="305"/>
      <c r="AJ31" s="305"/>
      <c r="AK31" s="305"/>
      <c r="AL31" s="305"/>
      <c r="AM31" s="305"/>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row>
    <row r="32" spans="1:62" s="311" customFormat="1" ht="15.75" customHeight="1" x14ac:dyDescent="0.25">
      <c r="A32" s="819"/>
      <c r="B32" s="320" t="s">
        <v>727</v>
      </c>
      <c r="C32" s="317">
        <v>0</v>
      </c>
      <c r="D32" s="316"/>
      <c r="E32" s="317">
        <v>15</v>
      </c>
      <c r="F32" s="316"/>
      <c r="G32" s="317">
        <v>34</v>
      </c>
      <c r="H32" s="316"/>
      <c r="I32" s="317">
        <v>34</v>
      </c>
      <c r="J32" s="316"/>
      <c r="K32" s="317">
        <v>34</v>
      </c>
      <c r="L32" s="316"/>
      <c r="M32" s="317">
        <v>34</v>
      </c>
      <c r="N32" s="316"/>
      <c r="O32" s="317">
        <v>0</v>
      </c>
      <c r="P32" s="316"/>
      <c r="Q32" s="316"/>
      <c r="R32" s="317">
        <v>0</v>
      </c>
      <c r="S32" s="316"/>
      <c r="T32" s="316"/>
      <c r="U32" s="317">
        <v>0</v>
      </c>
      <c r="V32" s="316"/>
      <c r="W32" s="316"/>
      <c r="X32" s="317">
        <v>39</v>
      </c>
      <c r="Y32" s="316"/>
      <c r="Z32" s="316"/>
      <c r="AA32" s="317">
        <f>20+24+32+30</f>
        <v>106</v>
      </c>
      <c r="AB32" s="316"/>
      <c r="AC32" s="316"/>
      <c r="AD32" s="317"/>
      <c r="AE32" s="318"/>
      <c r="AF32" s="319"/>
      <c r="AG32" s="305"/>
      <c r="AH32" s="305"/>
      <c r="AI32" s="305"/>
      <c r="AJ32" s="305"/>
      <c r="AK32" s="305"/>
      <c r="AL32" s="305"/>
      <c r="AM32" s="305"/>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row>
    <row r="33" spans="1:62" s="311" customFormat="1" ht="15.75" customHeight="1" x14ac:dyDescent="0.25">
      <c r="A33" s="819"/>
      <c r="B33" s="320" t="s">
        <v>728</v>
      </c>
      <c r="C33" s="317">
        <v>0</v>
      </c>
      <c r="D33" s="316"/>
      <c r="E33" s="317">
        <v>20</v>
      </c>
      <c r="F33" s="316"/>
      <c r="G33" s="317">
        <v>35</v>
      </c>
      <c r="H33" s="316"/>
      <c r="I33" s="317">
        <v>35</v>
      </c>
      <c r="J33" s="316"/>
      <c r="K33" s="317">
        <v>35</v>
      </c>
      <c r="L33" s="316"/>
      <c r="M33" s="317">
        <v>35</v>
      </c>
      <c r="N33" s="316"/>
      <c r="O33" s="317">
        <v>0</v>
      </c>
      <c r="P33" s="316"/>
      <c r="Q33" s="316"/>
      <c r="R33" s="317">
        <v>0</v>
      </c>
      <c r="S33" s="316"/>
      <c r="T33" s="316"/>
      <c r="U33" s="317">
        <v>0</v>
      </c>
      <c r="V33" s="316"/>
      <c r="W33" s="316"/>
      <c r="X33" s="317">
        <v>0</v>
      </c>
      <c r="Y33" s="316"/>
      <c r="Z33" s="316"/>
      <c r="AA33" s="317"/>
      <c r="AB33" s="316"/>
      <c r="AC33" s="316"/>
      <c r="AD33" s="317"/>
      <c r="AE33" s="318"/>
      <c r="AF33" s="319"/>
      <c r="AG33" s="305"/>
      <c r="AH33" s="305"/>
      <c r="AI33" s="305"/>
      <c r="AJ33" s="305"/>
      <c r="AK33" s="305"/>
      <c r="AL33" s="305"/>
      <c r="AM33" s="305"/>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row>
    <row r="34" spans="1:62" s="311" customFormat="1" ht="15.75" customHeight="1" x14ac:dyDescent="0.25">
      <c r="A34" s="819"/>
      <c r="B34" s="320" t="s">
        <v>729</v>
      </c>
      <c r="C34" s="317">
        <v>0</v>
      </c>
      <c r="D34" s="316"/>
      <c r="E34" s="317">
        <v>5</v>
      </c>
      <c r="F34" s="316"/>
      <c r="G34" s="317">
        <v>10</v>
      </c>
      <c r="H34" s="316"/>
      <c r="I34" s="317">
        <v>10</v>
      </c>
      <c r="J34" s="316"/>
      <c r="K34" s="317">
        <v>10</v>
      </c>
      <c r="L34" s="316"/>
      <c r="M34" s="317">
        <v>10</v>
      </c>
      <c r="N34" s="316"/>
      <c r="O34" s="317">
        <v>0</v>
      </c>
      <c r="P34" s="316"/>
      <c r="Q34" s="316"/>
      <c r="R34" s="317">
        <v>0</v>
      </c>
      <c r="S34" s="316"/>
      <c r="T34" s="316"/>
      <c r="U34" s="317">
        <v>0</v>
      </c>
      <c r="V34" s="316"/>
      <c r="W34" s="316"/>
      <c r="X34" s="317">
        <v>0</v>
      </c>
      <c r="Y34" s="316"/>
      <c r="Z34" s="316"/>
      <c r="AA34" s="317">
        <v>39</v>
      </c>
      <c r="AB34" s="316"/>
      <c r="AC34" s="316"/>
      <c r="AD34" s="317"/>
      <c r="AE34" s="318"/>
      <c r="AF34" s="319"/>
      <c r="AG34" s="305"/>
      <c r="AH34" s="305"/>
      <c r="AI34" s="305"/>
      <c r="AJ34" s="305"/>
      <c r="AK34" s="305"/>
      <c r="AL34" s="305"/>
      <c r="AM34" s="305"/>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row>
    <row r="35" spans="1:62" s="311" customFormat="1" ht="15.75" customHeight="1" x14ac:dyDescent="0.25">
      <c r="A35" s="819"/>
      <c r="B35" s="320" t="s">
        <v>730</v>
      </c>
      <c r="C35" s="317">
        <v>0</v>
      </c>
      <c r="D35" s="316"/>
      <c r="E35" s="317">
        <v>4</v>
      </c>
      <c r="F35" s="316"/>
      <c r="G35" s="317">
        <v>9</v>
      </c>
      <c r="H35" s="316"/>
      <c r="I35" s="317">
        <v>9</v>
      </c>
      <c r="J35" s="316"/>
      <c r="K35" s="317">
        <v>9</v>
      </c>
      <c r="L35" s="316"/>
      <c r="M35" s="317">
        <v>9</v>
      </c>
      <c r="N35" s="316"/>
      <c r="O35" s="317">
        <v>0</v>
      </c>
      <c r="P35" s="316"/>
      <c r="Q35" s="316"/>
      <c r="R35" s="317">
        <v>0</v>
      </c>
      <c r="S35" s="316"/>
      <c r="T35" s="316"/>
      <c r="U35" s="317">
        <v>0</v>
      </c>
      <c r="V35" s="316"/>
      <c r="W35" s="316"/>
      <c r="X35" s="317">
        <v>0</v>
      </c>
      <c r="Y35" s="316"/>
      <c r="Z35" s="316"/>
      <c r="AA35" s="317"/>
      <c r="AB35" s="316"/>
      <c r="AC35" s="316"/>
      <c r="AD35" s="317"/>
      <c r="AE35" s="318"/>
      <c r="AF35" s="319"/>
      <c r="AG35" s="305"/>
      <c r="AH35" s="305"/>
      <c r="AI35" s="305"/>
      <c r="AJ35" s="305"/>
      <c r="AK35" s="305"/>
      <c r="AL35" s="305"/>
      <c r="AM35" s="305"/>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row>
    <row r="36" spans="1:62" s="311" customFormat="1" ht="15.75" customHeight="1" x14ac:dyDescent="0.25">
      <c r="A36" s="819"/>
      <c r="B36" s="320" t="s">
        <v>731</v>
      </c>
      <c r="C36" s="317">
        <v>0</v>
      </c>
      <c r="D36" s="316"/>
      <c r="E36" s="317">
        <v>4</v>
      </c>
      <c r="F36" s="316"/>
      <c r="G36" s="317">
        <v>9</v>
      </c>
      <c r="H36" s="316"/>
      <c r="I36" s="317">
        <v>9</v>
      </c>
      <c r="J36" s="316"/>
      <c r="K36" s="317">
        <v>9</v>
      </c>
      <c r="L36" s="316"/>
      <c r="M36" s="317">
        <v>9</v>
      </c>
      <c r="N36" s="316"/>
      <c r="O36" s="317">
        <v>0</v>
      </c>
      <c r="P36" s="316"/>
      <c r="Q36" s="316"/>
      <c r="R36" s="317">
        <v>0</v>
      </c>
      <c r="S36" s="316"/>
      <c r="T36" s="316"/>
      <c r="U36" s="317">
        <v>0</v>
      </c>
      <c r="V36" s="316"/>
      <c r="W36" s="316"/>
      <c r="X36" s="317">
        <v>0</v>
      </c>
      <c r="Y36" s="316"/>
      <c r="Z36" s="316"/>
      <c r="AA36" s="317"/>
      <c r="AB36" s="316"/>
      <c r="AC36" s="316"/>
      <c r="AD36" s="317"/>
      <c r="AE36" s="318"/>
      <c r="AF36" s="319"/>
      <c r="AG36" s="305"/>
      <c r="AH36" s="305"/>
      <c r="AI36" s="305"/>
      <c r="AJ36" s="305"/>
      <c r="AK36" s="305"/>
      <c r="AL36" s="305"/>
      <c r="AM36" s="305"/>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row>
    <row r="37" spans="1:62" s="311" customFormat="1" ht="15.75" customHeight="1" x14ac:dyDescent="0.25">
      <c r="A37" s="819"/>
      <c r="B37" s="320" t="s">
        <v>732</v>
      </c>
      <c r="C37" s="317">
        <v>0</v>
      </c>
      <c r="D37" s="316"/>
      <c r="E37" s="317">
        <v>3</v>
      </c>
      <c r="F37" s="316"/>
      <c r="G37" s="317">
        <v>7</v>
      </c>
      <c r="H37" s="316"/>
      <c r="I37" s="317">
        <v>7</v>
      </c>
      <c r="J37" s="316"/>
      <c r="K37" s="317">
        <v>7</v>
      </c>
      <c r="L37" s="316"/>
      <c r="M37" s="317">
        <v>7</v>
      </c>
      <c r="N37" s="316"/>
      <c r="O37" s="317">
        <v>0</v>
      </c>
      <c r="P37" s="316"/>
      <c r="Q37" s="316"/>
      <c r="R37" s="317">
        <v>0</v>
      </c>
      <c r="S37" s="316"/>
      <c r="T37" s="316"/>
      <c r="U37" s="317">
        <v>0</v>
      </c>
      <c r="V37" s="316"/>
      <c r="W37" s="316"/>
      <c r="X37" s="317">
        <v>0</v>
      </c>
      <c r="Y37" s="316"/>
      <c r="Z37" s="316"/>
      <c r="AA37" s="317"/>
      <c r="AB37" s="316"/>
      <c r="AC37" s="316"/>
      <c r="AD37" s="317"/>
      <c r="AE37" s="318"/>
      <c r="AF37" s="319"/>
      <c r="AG37" s="305"/>
      <c r="AH37" s="305"/>
      <c r="AI37" s="305"/>
      <c r="AJ37" s="305"/>
      <c r="AK37" s="305"/>
      <c r="AL37" s="305"/>
      <c r="AM37" s="305"/>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row>
    <row r="38" spans="1:62" s="311" customFormat="1" ht="15.75" customHeight="1" x14ac:dyDescent="0.25">
      <c r="A38" s="819"/>
      <c r="B38" s="320" t="s">
        <v>733</v>
      </c>
      <c r="C38" s="317">
        <v>0</v>
      </c>
      <c r="D38" s="316"/>
      <c r="E38" s="317">
        <v>8</v>
      </c>
      <c r="F38" s="316"/>
      <c r="G38" s="317">
        <v>15</v>
      </c>
      <c r="H38" s="316"/>
      <c r="I38" s="317">
        <v>15</v>
      </c>
      <c r="J38" s="316"/>
      <c r="K38" s="317">
        <v>15</v>
      </c>
      <c r="L38" s="316"/>
      <c r="M38" s="317">
        <v>15</v>
      </c>
      <c r="N38" s="316"/>
      <c r="O38" s="317">
        <v>0</v>
      </c>
      <c r="P38" s="316"/>
      <c r="Q38" s="316"/>
      <c r="R38" s="317">
        <v>0</v>
      </c>
      <c r="S38" s="316"/>
      <c r="T38" s="316"/>
      <c r="U38" s="317">
        <v>8</v>
      </c>
      <c r="V38" s="316"/>
      <c r="W38" s="316"/>
      <c r="X38" s="317">
        <v>0</v>
      </c>
      <c r="Y38" s="316"/>
      <c r="Z38" s="316"/>
      <c r="AA38" s="317"/>
      <c r="AB38" s="316"/>
      <c r="AC38" s="316"/>
      <c r="AD38" s="317"/>
      <c r="AE38" s="318"/>
      <c r="AF38" s="319"/>
      <c r="AG38" s="305"/>
      <c r="AH38" s="305"/>
      <c r="AI38" s="305"/>
      <c r="AJ38" s="305"/>
      <c r="AK38" s="305"/>
      <c r="AL38" s="305"/>
      <c r="AM38" s="305"/>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row>
    <row r="39" spans="1:62" s="311" customFormat="1" ht="15.75" customHeight="1" x14ac:dyDescent="0.25">
      <c r="A39" s="819"/>
      <c r="B39" s="320" t="s">
        <v>734</v>
      </c>
      <c r="C39" s="317">
        <v>0</v>
      </c>
      <c r="D39" s="316"/>
      <c r="E39" s="317">
        <v>2</v>
      </c>
      <c r="F39" s="316"/>
      <c r="G39" s="317">
        <v>5</v>
      </c>
      <c r="H39" s="316"/>
      <c r="I39" s="317">
        <v>5</v>
      </c>
      <c r="J39" s="316"/>
      <c r="K39" s="317">
        <v>5</v>
      </c>
      <c r="L39" s="316"/>
      <c r="M39" s="317">
        <v>4</v>
      </c>
      <c r="N39" s="316"/>
      <c r="O39" s="317">
        <v>0</v>
      </c>
      <c r="P39" s="316"/>
      <c r="Q39" s="316"/>
      <c r="R39" s="317">
        <v>0</v>
      </c>
      <c r="S39" s="316"/>
      <c r="T39" s="316"/>
      <c r="U39" s="317">
        <v>0</v>
      </c>
      <c r="V39" s="316"/>
      <c r="W39" s="316"/>
      <c r="X39" s="317">
        <v>0</v>
      </c>
      <c r="Y39" s="316"/>
      <c r="Z39" s="316"/>
      <c r="AA39" s="317">
        <v>12</v>
      </c>
      <c r="AB39" s="316"/>
      <c r="AC39" s="316"/>
      <c r="AD39" s="317"/>
      <c r="AE39" s="318"/>
      <c r="AF39" s="319"/>
      <c r="AG39" s="305"/>
      <c r="AH39" s="305"/>
      <c r="AI39" s="305"/>
      <c r="AJ39" s="305"/>
      <c r="AK39" s="305"/>
      <c r="AL39" s="305"/>
      <c r="AM39" s="305"/>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row>
    <row r="40" spans="1:62" s="311" customFormat="1" ht="15.75" customHeight="1" x14ac:dyDescent="0.25">
      <c r="A40" s="819"/>
      <c r="B40" s="320" t="s">
        <v>735</v>
      </c>
      <c r="C40" s="317">
        <v>0</v>
      </c>
      <c r="D40" s="316"/>
      <c r="E40" s="317">
        <v>6</v>
      </c>
      <c r="F40" s="316"/>
      <c r="G40" s="317">
        <v>17</v>
      </c>
      <c r="H40" s="316"/>
      <c r="I40" s="317">
        <v>17</v>
      </c>
      <c r="J40" s="316"/>
      <c r="K40" s="317">
        <v>17</v>
      </c>
      <c r="L40" s="316"/>
      <c r="M40" s="317">
        <v>15</v>
      </c>
      <c r="N40" s="316"/>
      <c r="O40" s="317">
        <v>0</v>
      </c>
      <c r="P40" s="316"/>
      <c r="Q40" s="316"/>
      <c r="R40" s="317">
        <v>0</v>
      </c>
      <c r="S40" s="316"/>
      <c r="T40" s="316"/>
      <c r="U40" s="317">
        <v>0</v>
      </c>
      <c r="V40" s="316"/>
      <c r="W40" s="316"/>
      <c r="X40" s="317">
        <v>295</v>
      </c>
      <c r="Y40" s="316"/>
      <c r="Z40" s="316"/>
      <c r="AA40" s="317"/>
      <c r="AB40" s="316"/>
      <c r="AC40" s="316"/>
      <c r="AD40" s="317"/>
      <c r="AE40" s="318"/>
      <c r="AF40" s="319"/>
      <c r="AG40" s="305"/>
      <c r="AH40" s="305"/>
      <c r="AI40" s="305"/>
      <c r="AJ40" s="305"/>
      <c r="AK40" s="305"/>
      <c r="AL40" s="305"/>
      <c r="AM40" s="305"/>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row>
    <row r="41" spans="1:62" s="311" customFormat="1" ht="15.75" customHeight="1" x14ac:dyDescent="0.25">
      <c r="A41" s="819"/>
      <c r="B41" s="320" t="s">
        <v>736</v>
      </c>
      <c r="C41" s="317">
        <v>0</v>
      </c>
      <c r="D41" s="316"/>
      <c r="E41" s="317">
        <v>10</v>
      </c>
      <c r="F41" s="316"/>
      <c r="G41" s="317">
        <v>15</v>
      </c>
      <c r="H41" s="316"/>
      <c r="I41" s="317">
        <v>15</v>
      </c>
      <c r="J41" s="316"/>
      <c r="K41" s="317">
        <v>15</v>
      </c>
      <c r="L41" s="316"/>
      <c r="M41" s="317">
        <v>15</v>
      </c>
      <c r="N41" s="316"/>
      <c r="O41" s="317">
        <v>0</v>
      </c>
      <c r="P41" s="316"/>
      <c r="Q41" s="316"/>
      <c r="R41" s="317">
        <v>0</v>
      </c>
      <c r="S41" s="316"/>
      <c r="T41" s="316"/>
      <c r="U41" s="317">
        <v>39</v>
      </c>
      <c r="V41" s="316"/>
      <c r="W41" s="316"/>
      <c r="X41" s="317">
        <v>80</v>
      </c>
      <c r="Y41" s="316"/>
      <c r="Z41" s="316"/>
      <c r="AA41" s="317">
        <f>29+40+28</f>
        <v>97</v>
      </c>
      <c r="AB41" s="316"/>
      <c r="AC41" s="316"/>
      <c r="AD41" s="317"/>
      <c r="AE41" s="318"/>
      <c r="AF41" s="319"/>
      <c r="AG41" s="305"/>
      <c r="AH41" s="305"/>
      <c r="AI41" s="305"/>
      <c r="AJ41" s="305"/>
      <c r="AK41" s="305"/>
      <c r="AL41" s="305"/>
      <c r="AM41" s="305"/>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row>
    <row r="42" spans="1:62" s="311" customFormat="1" ht="15.75" customHeight="1" x14ac:dyDescent="0.25">
      <c r="A42" s="819"/>
      <c r="B42" s="320" t="s">
        <v>737</v>
      </c>
      <c r="C42" s="330">
        <v>0</v>
      </c>
      <c r="D42" s="316"/>
      <c r="E42" s="317">
        <v>0</v>
      </c>
      <c r="F42" s="316"/>
      <c r="G42" s="317">
        <v>0</v>
      </c>
      <c r="H42" s="316"/>
      <c r="I42" s="317">
        <v>0</v>
      </c>
      <c r="J42" s="316"/>
      <c r="K42" s="317">
        <v>0</v>
      </c>
      <c r="L42" s="316"/>
      <c r="M42" s="317">
        <v>5</v>
      </c>
      <c r="N42" s="316"/>
      <c r="O42" s="317">
        <v>0</v>
      </c>
      <c r="P42" s="316"/>
      <c r="Q42" s="316"/>
      <c r="R42" s="317">
        <v>0</v>
      </c>
      <c r="S42" s="316"/>
      <c r="T42" s="316"/>
      <c r="U42" s="317">
        <v>0</v>
      </c>
      <c r="V42" s="316"/>
      <c r="W42" s="316"/>
      <c r="X42" s="317">
        <v>0</v>
      </c>
      <c r="Y42" s="316"/>
      <c r="Z42" s="316"/>
      <c r="AA42" s="317"/>
      <c r="AB42" s="316"/>
      <c r="AC42" s="316"/>
      <c r="AD42" s="317"/>
      <c r="AE42" s="318"/>
      <c r="AF42" s="319"/>
      <c r="AG42" s="305"/>
      <c r="AH42" s="305"/>
      <c r="AI42" s="305"/>
      <c r="AJ42" s="305"/>
      <c r="AK42" s="305"/>
      <c r="AL42" s="305"/>
      <c r="AM42" s="305"/>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row>
    <row r="43" spans="1:62" s="311" customFormat="1" ht="29.25" customHeight="1" x14ac:dyDescent="0.25">
      <c r="A43" s="820"/>
      <c r="B43" s="321" t="s">
        <v>93</v>
      </c>
      <c r="C43" s="339">
        <f>SUM(C23:C42)</f>
        <v>0</v>
      </c>
      <c r="D43" s="323"/>
      <c r="E43" s="339">
        <f>SUM(E23:E42)</f>
        <v>150</v>
      </c>
      <c r="F43" s="323"/>
      <c r="G43" s="339">
        <f>SUM(G23:G42)</f>
        <v>300</v>
      </c>
      <c r="H43" s="323"/>
      <c r="I43" s="339">
        <f>SUM(I23:I42)</f>
        <v>300</v>
      </c>
      <c r="J43" s="323"/>
      <c r="K43" s="339">
        <f>SUM(K23:K42)</f>
        <v>300</v>
      </c>
      <c r="L43" s="323"/>
      <c r="M43" s="339">
        <f>SUM(M23:M42)</f>
        <v>300</v>
      </c>
      <c r="N43" s="323"/>
      <c r="O43" s="322">
        <f>SUM(O23:O42)</f>
        <v>0</v>
      </c>
      <c r="P43" s="323"/>
      <c r="Q43" s="323"/>
      <c r="R43" s="322">
        <f>SUM(R23:R42)</f>
        <v>0</v>
      </c>
      <c r="S43" s="323"/>
      <c r="T43" s="323"/>
      <c r="U43" s="322">
        <f>SUM(U23:U42)</f>
        <v>83</v>
      </c>
      <c r="V43" s="323"/>
      <c r="W43" s="323"/>
      <c r="X43" s="322">
        <f>SUM(X23:X42)</f>
        <v>544</v>
      </c>
      <c r="Y43" s="323"/>
      <c r="Z43" s="323"/>
      <c r="AA43" s="322">
        <f>SUM(AA23:AA42)</f>
        <v>496</v>
      </c>
      <c r="AB43" s="323"/>
      <c r="AC43" s="323"/>
      <c r="AD43" s="322"/>
      <c r="AE43" s="324"/>
      <c r="AF43" s="325"/>
      <c r="AG43" s="305"/>
      <c r="AH43" s="305"/>
      <c r="AI43" s="305"/>
      <c r="AJ43" s="305"/>
      <c r="AK43" s="305"/>
      <c r="AL43" s="305"/>
      <c r="AM43" s="305"/>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row>
    <row r="44" spans="1:62" s="295" customFormat="1" ht="24" customHeight="1" x14ac:dyDescent="0.25">
      <c r="K44" s="296"/>
      <c r="L44" s="296"/>
      <c r="M44" s="296"/>
      <c r="N44" s="296"/>
      <c r="O44" s="296"/>
      <c r="AG44" s="305"/>
      <c r="AH44" s="305"/>
      <c r="AI44" s="305"/>
      <c r="AJ44" s="305"/>
      <c r="AK44" s="305"/>
      <c r="AL44" s="305"/>
      <c r="AM44" s="305"/>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row>
    <row r="45" spans="1:62" s="295" customFormat="1" ht="24" customHeight="1" thickBot="1" x14ac:dyDescent="0.3">
      <c r="A45" s="818" t="s">
        <v>738</v>
      </c>
      <c r="B45" s="821" t="s">
        <v>715</v>
      </c>
      <c r="C45" s="824" t="s">
        <v>99</v>
      </c>
      <c r="D45" s="825"/>
      <c r="E45" s="825"/>
      <c r="F45" s="825"/>
      <c r="G45" s="825"/>
      <c r="H45" s="825"/>
      <c r="I45" s="825"/>
      <c r="J45" s="825"/>
      <c r="K45" s="825"/>
      <c r="L45" s="825"/>
      <c r="M45" s="825"/>
      <c r="N45" s="826"/>
      <c r="O45" s="812" t="s">
        <v>206</v>
      </c>
      <c r="P45" s="813"/>
      <c r="Q45" s="813"/>
      <c r="R45" s="813"/>
      <c r="S45" s="813"/>
      <c r="T45" s="813"/>
      <c r="U45" s="813"/>
      <c r="V45" s="813"/>
      <c r="W45" s="813"/>
      <c r="X45" s="813"/>
      <c r="Y45" s="813"/>
      <c r="Z45" s="813"/>
      <c r="AA45" s="813"/>
      <c r="AB45" s="813"/>
      <c r="AC45" s="813"/>
      <c r="AD45" s="813"/>
      <c r="AE45" s="813"/>
      <c r="AF45" s="814"/>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row>
    <row r="46" spans="1:62" s="295" customFormat="1" ht="24" customHeight="1" thickBot="1" x14ac:dyDescent="0.3">
      <c r="A46" s="819"/>
      <c r="B46" s="822"/>
      <c r="C46" s="824" t="s">
        <v>346</v>
      </c>
      <c r="D46" s="826"/>
      <c r="E46" s="824" t="s">
        <v>347</v>
      </c>
      <c r="F46" s="826"/>
      <c r="G46" s="824" t="s">
        <v>348</v>
      </c>
      <c r="H46" s="826"/>
      <c r="I46" s="824" t="s">
        <v>349</v>
      </c>
      <c r="J46" s="826"/>
      <c r="K46" s="824" t="s">
        <v>709</v>
      </c>
      <c r="L46" s="826"/>
      <c r="M46" s="824" t="s">
        <v>351</v>
      </c>
      <c r="N46" s="826"/>
      <c r="O46" s="812" t="s">
        <v>346</v>
      </c>
      <c r="P46" s="813"/>
      <c r="Q46" s="814"/>
      <c r="R46" s="812" t="s">
        <v>347</v>
      </c>
      <c r="S46" s="813"/>
      <c r="T46" s="814"/>
      <c r="U46" s="812" t="s">
        <v>348</v>
      </c>
      <c r="V46" s="813"/>
      <c r="W46" s="814"/>
      <c r="X46" s="812" t="s">
        <v>349</v>
      </c>
      <c r="Y46" s="813"/>
      <c r="Z46" s="814"/>
      <c r="AA46" s="812" t="s">
        <v>709</v>
      </c>
      <c r="AB46" s="813"/>
      <c r="AC46" s="814"/>
      <c r="AD46" s="812" t="s">
        <v>351</v>
      </c>
      <c r="AE46" s="813"/>
      <c r="AF46" s="81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row>
    <row r="47" spans="1:62" s="295" customFormat="1" ht="29.25" customHeight="1" thickBot="1" x14ac:dyDescent="0.3">
      <c r="A47" s="819"/>
      <c r="B47" s="823"/>
      <c r="C47" s="326" t="s">
        <v>100</v>
      </c>
      <c r="D47" s="309" t="s">
        <v>716</v>
      </c>
      <c r="E47" s="326" t="s">
        <v>100</v>
      </c>
      <c r="F47" s="309" t="s">
        <v>716</v>
      </c>
      <c r="G47" s="326" t="s">
        <v>100</v>
      </c>
      <c r="H47" s="309" t="s">
        <v>716</v>
      </c>
      <c r="I47" s="326" t="s">
        <v>100</v>
      </c>
      <c r="J47" s="309" t="s">
        <v>716</v>
      </c>
      <c r="K47" s="326" t="s">
        <v>100</v>
      </c>
      <c r="L47" s="309" t="s">
        <v>716</v>
      </c>
      <c r="M47" s="326" t="s">
        <v>100</v>
      </c>
      <c r="N47" s="309" t="s">
        <v>716</v>
      </c>
      <c r="O47" s="313" t="s">
        <v>100</v>
      </c>
      <c r="P47" s="313" t="s">
        <v>717</v>
      </c>
      <c r="Q47" s="313" t="s">
        <v>148</v>
      </c>
      <c r="R47" s="313" t="s">
        <v>100</v>
      </c>
      <c r="S47" s="313" t="s">
        <v>717</v>
      </c>
      <c r="T47" s="313" t="s">
        <v>148</v>
      </c>
      <c r="U47" s="313" t="s">
        <v>100</v>
      </c>
      <c r="V47" s="313" t="s">
        <v>717</v>
      </c>
      <c r="W47" s="313" t="s">
        <v>148</v>
      </c>
      <c r="X47" s="313" t="s">
        <v>100</v>
      </c>
      <c r="Y47" s="313" t="s">
        <v>717</v>
      </c>
      <c r="Z47" s="313" t="s">
        <v>148</v>
      </c>
      <c r="AA47" s="313" t="s">
        <v>100</v>
      </c>
      <c r="AB47" s="313" t="s">
        <v>717</v>
      </c>
      <c r="AC47" s="313" t="s">
        <v>148</v>
      </c>
      <c r="AD47" s="313" t="s">
        <v>100</v>
      </c>
      <c r="AE47" s="313" t="s">
        <v>717</v>
      </c>
      <c r="AF47" s="313" t="s">
        <v>148</v>
      </c>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row>
    <row r="48" spans="1:62" s="295" customFormat="1" ht="16.5" x14ac:dyDescent="0.25">
      <c r="A48" s="819"/>
      <c r="B48" s="327" t="s">
        <v>718</v>
      </c>
      <c r="C48" s="317">
        <v>14</v>
      </c>
      <c r="D48" s="319"/>
      <c r="E48" s="317">
        <v>14</v>
      </c>
      <c r="F48" s="319"/>
      <c r="G48" s="317">
        <v>14</v>
      </c>
      <c r="H48" s="319"/>
      <c r="I48" s="317">
        <v>14</v>
      </c>
      <c r="J48" s="319"/>
      <c r="K48" s="317">
        <v>14</v>
      </c>
      <c r="L48" s="319"/>
      <c r="M48" s="317">
        <v>6</v>
      </c>
      <c r="N48" s="319"/>
      <c r="O48" s="317"/>
      <c r="P48" s="316"/>
      <c r="Q48" s="319"/>
      <c r="R48" s="317"/>
      <c r="S48" s="316"/>
      <c r="T48" s="319"/>
      <c r="U48" s="317"/>
      <c r="V48" s="316"/>
      <c r="W48" s="319"/>
      <c r="X48" s="317"/>
      <c r="Y48" s="316"/>
      <c r="Z48" s="319"/>
      <c r="AA48" s="317"/>
      <c r="AB48" s="316"/>
      <c r="AC48" s="319"/>
      <c r="AD48" s="317"/>
      <c r="AE48" s="318"/>
      <c r="AF48" s="319"/>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row>
    <row r="49" spans="1:62" s="295" customFormat="1" ht="16.5" x14ac:dyDescent="0.25">
      <c r="A49" s="819"/>
      <c r="B49" s="328" t="s">
        <v>719</v>
      </c>
      <c r="C49" s="317">
        <v>10</v>
      </c>
      <c r="D49" s="319"/>
      <c r="E49" s="317">
        <v>10</v>
      </c>
      <c r="F49" s="319"/>
      <c r="G49" s="317">
        <v>10</v>
      </c>
      <c r="H49" s="319"/>
      <c r="I49" s="317">
        <v>10</v>
      </c>
      <c r="J49" s="319"/>
      <c r="K49" s="317">
        <v>10</v>
      </c>
      <c r="L49" s="319"/>
      <c r="M49" s="317">
        <v>5</v>
      </c>
      <c r="N49" s="319"/>
      <c r="O49" s="317"/>
      <c r="P49" s="316"/>
      <c r="Q49" s="319"/>
      <c r="R49" s="317"/>
      <c r="S49" s="316"/>
      <c r="T49" s="319"/>
      <c r="U49" s="317"/>
      <c r="V49" s="316"/>
      <c r="W49" s="319"/>
      <c r="X49" s="317"/>
      <c r="Y49" s="316"/>
      <c r="Z49" s="319"/>
      <c r="AA49" s="317"/>
      <c r="AB49" s="316"/>
      <c r="AC49" s="319"/>
      <c r="AD49" s="317"/>
      <c r="AE49" s="318"/>
      <c r="AF49" s="319"/>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row>
    <row r="50" spans="1:62" s="295" customFormat="1" ht="16.5" x14ac:dyDescent="0.25">
      <c r="A50" s="819"/>
      <c r="B50" s="328" t="s">
        <v>720</v>
      </c>
      <c r="C50" s="317">
        <v>12</v>
      </c>
      <c r="D50" s="319"/>
      <c r="E50" s="317">
        <v>12</v>
      </c>
      <c r="F50" s="319"/>
      <c r="G50" s="317">
        <v>12</v>
      </c>
      <c r="H50" s="319"/>
      <c r="I50" s="317">
        <v>12</v>
      </c>
      <c r="J50" s="319"/>
      <c r="K50" s="317">
        <v>12</v>
      </c>
      <c r="L50" s="319"/>
      <c r="M50" s="317">
        <v>6</v>
      </c>
      <c r="N50" s="319"/>
      <c r="O50" s="317"/>
      <c r="P50" s="316"/>
      <c r="Q50" s="319"/>
      <c r="R50" s="317"/>
      <c r="S50" s="316"/>
      <c r="T50" s="319"/>
      <c r="U50" s="317"/>
      <c r="V50" s="316"/>
      <c r="W50" s="319"/>
      <c r="X50" s="317"/>
      <c r="Y50" s="316"/>
      <c r="Z50" s="319"/>
      <c r="AA50" s="317"/>
      <c r="AB50" s="316"/>
      <c r="AC50" s="319"/>
      <c r="AD50" s="317"/>
      <c r="AE50" s="318"/>
      <c r="AF50" s="319"/>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row>
    <row r="51" spans="1:62" s="295" customFormat="1" ht="16.5" x14ac:dyDescent="0.25">
      <c r="A51" s="819"/>
      <c r="B51" s="328" t="s">
        <v>721</v>
      </c>
      <c r="C51" s="317">
        <v>13</v>
      </c>
      <c r="D51" s="319"/>
      <c r="E51" s="317">
        <v>13</v>
      </c>
      <c r="F51" s="319"/>
      <c r="G51" s="317">
        <v>13</v>
      </c>
      <c r="H51" s="319"/>
      <c r="I51" s="317">
        <v>13</v>
      </c>
      <c r="J51" s="319"/>
      <c r="K51" s="317">
        <v>13</v>
      </c>
      <c r="L51" s="319"/>
      <c r="M51" s="317">
        <v>8</v>
      </c>
      <c r="N51" s="319"/>
      <c r="O51" s="317"/>
      <c r="P51" s="316"/>
      <c r="Q51" s="319"/>
      <c r="R51" s="317"/>
      <c r="S51" s="316"/>
      <c r="T51" s="319"/>
      <c r="U51" s="317"/>
      <c r="V51" s="316"/>
      <c r="W51" s="319"/>
      <c r="X51" s="317"/>
      <c r="Y51" s="316"/>
      <c r="Z51" s="319"/>
      <c r="AA51" s="317"/>
      <c r="AB51" s="316"/>
      <c r="AC51" s="319"/>
      <c r="AD51" s="317"/>
      <c r="AE51" s="318"/>
      <c r="AF51" s="319"/>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row>
    <row r="52" spans="1:62" s="295" customFormat="1" ht="16.5" x14ac:dyDescent="0.25">
      <c r="A52" s="819"/>
      <c r="B52" s="328" t="s">
        <v>722</v>
      </c>
      <c r="C52" s="317">
        <v>15</v>
      </c>
      <c r="D52" s="319"/>
      <c r="E52" s="317">
        <v>15</v>
      </c>
      <c r="F52" s="319"/>
      <c r="G52" s="317">
        <v>15</v>
      </c>
      <c r="H52" s="319"/>
      <c r="I52" s="317">
        <v>15</v>
      </c>
      <c r="J52" s="319"/>
      <c r="K52" s="317">
        <v>15</v>
      </c>
      <c r="L52" s="319"/>
      <c r="M52" s="317">
        <v>8</v>
      </c>
      <c r="N52" s="319"/>
      <c r="O52" s="317"/>
      <c r="P52" s="316"/>
      <c r="Q52" s="319"/>
      <c r="R52" s="317"/>
      <c r="S52" s="316"/>
      <c r="T52" s="319"/>
      <c r="U52" s="317"/>
      <c r="V52" s="316"/>
      <c r="W52" s="319"/>
      <c r="X52" s="317"/>
      <c r="Y52" s="316"/>
      <c r="Z52" s="319"/>
      <c r="AA52" s="317"/>
      <c r="AB52" s="316"/>
      <c r="AC52" s="319"/>
      <c r="AD52" s="317"/>
      <c r="AE52" s="318"/>
      <c r="AF52" s="319"/>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row>
    <row r="53" spans="1:62" s="295" customFormat="1" ht="16.5" x14ac:dyDescent="0.25">
      <c r="A53" s="819"/>
      <c r="B53" s="328" t="s">
        <v>723</v>
      </c>
      <c r="C53" s="317">
        <v>11</v>
      </c>
      <c r="D53" s="319"/>
      <c r="E53" s="317">
        <v>11</v>
      </c>
      <c r="F53" s="319"/>
      <c r="G53" s="317">
        <v>11</v>
      </c>
      <c r="H53" s="319"/>
      <c r="I53" s="317">
        <v>11</v>
      </c>
      <c r="J53" s="319"/>
      <c r="K53" s="317">
        <v>11</v>
      </c>
      <c r="L53" s="319"/>
      <c r="M53" s="317">
        <v>5</v>
      </c>
      <c r="N53" s="319"/>
      <c r="O53" s="317"/>
      <c r="P53" s="316"/>
      <c r="Q53" s="319"/>
      <c r="R53" s="317"/>
      <c r="S53" s="316"/>
      <c r="T53" s="319"/>
      <c r="U53" s="317"/>
      <c r="V53" s="316"/>
      <c r="W53" s="319"/>
      <c r="X53" s="317"/>
      <c r="Y53" s="316"/>
      <c r="Z53" s="319"/>
      <c r="AA53" s="317"/>
      <c r="AB53" s="316"/>
      <c r="AC53" s="319"/>
      <c r="AD53" s="317"/>
      <c r="AE53" s="318"/>
      <c r="AF53" s="319"/>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row>
    <row r="54" spans="1:62" s="295" customFormat="1" ht="16.5" x14ac:dyDescent="0.25">
      <c r="A54" s="819"/>
      <c r="B54" s="328" t="s">
        <v>724</v>
      </c>
      <c r="C54" s="317">
        <v>30</v>
      </c>
      <c r="D54" s="319"/>
      <c r="E54" s="317">
        <v>30</v>
      </c>
      <c r="F54" s="319"/>
      <c r="G54" s="317">
        <v>30</v>
      </c>
      <c r="H54" s="319"/>
      <c r="I54" s="317">
        <v>30</v>
      </c>
      <c r="J54" s="319"/>
      <c r="K54" s="317">
        <v>30</v>
      </c>
      <c r="L54" s="319"/>
      <c r="M54" s="317">
        <v>14</v>
      </c>
      <c r="N54" s="319"/>
      <c r="O54" s="317"/>
      <c r="P54" s="316"/>
      <c r="Q54" s="319"/>
      <c r="R54" s="317"/>
      <c r="S54" s="316"/>
      <c r="T54" s="319"/>
      <c r="U54" s="317"/>
      <c r="V54" s="316"/>
      <c r="W54" s="319"/>
      <c r="X54" s="317"/>
      <c r="Y54" s="316"/>
      <c r="Z54" s="319"/>
      <c r="AA54" s="317"/>
      <c r="AB54" s="316"/>
      <c r="AC54" s="319"/>
      <c r="AD54" s="317"/>
      <c r="AE54" s="318"/>
      <c r="AF54" s="319"/>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row>
    <row r="55" spans="1:62" s="295" customFormat="1" ht="16.5" x14ac:dyDescent="0.25">
      <c r="A55" s="819"/>
      <c r="B55" s="328" t="s">
        <v>725</v>
      </c>
      <c r="C55" s="317">
        <v>20</v>
      </c>
      <c r="D55" s="319"/>
      <c r="E55" s="317">
        <v>20</v>
      </c>
      <c r="F55" s="319"/>
      <c r="G55" s="317">
        <v>20</v>
      </c>
      <c r="H55" s="319"/>
      <c r="I55" s="317">
        <v>20</v>
      </c>
      <c r="J55" s="319"/>
      <c r="K55" s="317">
        <v>20</v>
      </c>
      <c r="L55" s="319"/>
      <c r="M55" s="317">
        <v>15</v>
      </c>
      <c r="N55" s="319"/>
      <c r="O55" s="317"/>
      <c r="P55" s="316"/>
      <c r="Q55" s="319"/>
      <c r="R55" s="317"/>
      <c r="S55" s="316"/>
      <c r="T55" s="319"/>
      <c r="U55" s="317"/>
      <c r="V55" s="316"/>
      <c r="W55" s="319"/>
      <c r="X55" s="317"/>
      <c r="Y55" s="316"/>
      <c r="Z55" s="319"/>
      <c r="AA55" s="317"/>
      <c r="AB55" s="316"/>
      <c r="AC55" s="319"/>
      <c r="AD55" s="317"/>
      <c r="AE55" s="318"/>
      <c r="AF55" s="319"/>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row>
    <row r="56" spans="1:62" s="295" customFormat="1" ht="16.5" x14ac:dyDescent="0.25">
      <c r="A56" s="819"/>
      <c r="B56" s="328" t="s">
        <v>726</v>
      </c>
      <c r="C56" s="317">
        <v>17</v>
      </c>
      <c r="D56" s="319"/>
      <c r="E56" s="317">
        <v>17</v>
      </c>
      <c r="F56" s="319"/>
      <c r="G56" s="317">
        <v>17</v>
      </c>
      <c r="H56" s="319"/>
      <c r="I56" s="317">
        <v>17</v>
      </c>
      <c r="J56" s="319"/>
      <c r="K56" s="317">
        <v>17</v>
      </c>
      <c r="L56" s="319"/>
      <c r="M56" s="317">
        <v>8</v>
      </c>
      <c r="N56" s="319"/>
      <c r="O56" s="317"/>
      <c r="P56" s="316"/>
      <c r="Q56" s="319"/>
      <c r="R56" s="317"/>
      <c r="S56" s="316"/>
      <c r="T56" s="319"/>
      <c r="U56" s="317"/>
      <c r="V56" s="316"/>
      <c r="W56" s="319"/>
      <c r="X56" s="317"/>
      <c r="Y56" s="316"/>
      <c r="Z56" s="319"/>
      <c r="AA56" s="317"/>
      <c r="AB56" s="316"/>
      <c r="AC56" s="319"/>
      <c r="AD56" s="317"/>
      <c r="AE56" s="318"/>
      <c r="AF56" s="319"/>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row>
    <row r="57" spans="1:62" s="295" customFormat="1" ht="16.5" x14ac:dyDescent="0.25">
      <c r="A57" s="819"/>
      <c r="B57" s="328" t="s">
        <v>727</v>
      </c>
      <c r="C57" s="317">
        <v>34</v>
      </c>
      <c r="D57" s="319"/>
      <c r="E57" s="317">
        <v>34</v>
      </c>
      <c r="F57" s="319"/>
      <c r="G57" s="317">
        <v>34</v>
      </c>
      <c r="H57" s="319"/>
      <c r="I57" s="317">
        <v>34</v>
      </c>
      <c r="J57" s="319"/>
      <c r="K57" s="317">
        <v>34</v>
      </c>
      <c r="L57" s="319"/>
      <c r="M57" s="317">
        <v>12</v>
      </c>
      <c r="N57" s="319"/>
      <c r="O57" s="317"/>
      <c r="P57" s="316"/>
      <c r="Q57" s="319"/>
      <c r="R57" s="317"/>
      <c r="S57" s="316"/>
      <c r="T57" s="319"/>
      <c r="U57" s="317"/>
      <c r="V57" s="316"/>
      <c r="W57" s="319"/>
      <c r="X57" s="317"/>
      <c r="Y57" s="316"/>
      <c r="Z57" s="319"/>
      <c r="AA57" s="317"/>
      <c r="AB57" s="316"/>
      <c r="AC57" s="319"/>
      <c r="AD57" s="317"/>
      <c r="AE57" s="318"/>
      <c r="AF57" s="319"/>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row>
    <row r="58" spans="1:62" s="295" customFormat="1" ht="16.5" x14ac:dyDescent="0.25">
      <c r="A58" s="819"/>
      <c r="B58" s="328" t="s">
        <v>728</v>
      </c>
      <c r="C58" s="317">
        <v>35</v>
      </c>
      <c r="D58" s="319"/>
      <c r="E58" s="317">
        <v>35</v>
      </c>
      <c r="F58" s="319"/>
      <c r="G58" s="317">
        <v>35</v>
      </c>
      <c r="H58" s="319"/>
      <c r="I58" s="317">
        <v>35</v>
      </c>
      <c r="J58" s="319"/>
      <c r="K58" s="317">
        <v>35</v>
      </c>
      <c r="L58" s="319"/>
      <c r="M58" s="317">
        <v>15</v>
      </c>
      <c r="N58" s="319"/>
      <c r="O58" s="317"/>
      <c r="P58" s="316"/>
      <c r="Q58" s="319"/>
      <c r="R58" s="317"/>
      <c r="S58" s="316"/>
      <c r="T58" s="319"/>
      <c r="U58" s="317"/>
      <c r="V58" s="316"/>
      <c r="W58" s="319"/>
      <c r="X58" s="317"/>
      <c r="Y58" s="316"/>
      <c r="Z58" s="319"/>
      <c r="AA58" s="317"/>
      <c r="AB58" s="316"/>
      <c r="AC58" s="319"/>
      <c r="AD58" s="317"/>
      <c r="AE58" s="318"/>
      <c r="AF58" s="319"/>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row>
    <row r="59" spans="1:62" s="295" customFormat="1" ht="16.5" x14ac:dyDescent="0.25">
      <c r="A59" s="819"/>
      <c r="B59" s="328" t="s">
        <v>729</v>
      </c>
      <c r="C59" s="317">
        <v>10</v>
      </c>
      <c r="D59" s="319"/>
      <c r="E59" s="317">
        <v>10</v>
      </c>
      <c r="F59" s="319"/>
      <c r="G59" s="317">
        <v>10</v>
      </c>
      <c r="H59" s="319"/>
      <c r="I59" s="317">
        <v>10</v>
      </c>
      <c r="J59" s="319"/>
      <c r="K59" s="317">
        <v>10</v>
      </c>
      <c r="L59" s="319"/>
      <c r="M59" s="317">
        <v>5</v>
      </c>
      <c r="N59" s="319"/>
      <c r="O59" s="317"/>
      <c r="P59" s="316"/>
      <c r="Q59" s="319"/>
      <c r="R59" s="317"/>
      <c r="S59" s="316"/>
      <c r="T59" s="319"/>
      <c r="U59" s="317"/>
      <c r="V59" s="316"/>
      <c r="W59" s="319"/>
      <c r="X59" s="317"/>
      <c r="Y59" s="316"/>
      <c r="Z59" s="319"/>
      <c r="AA59" s="317"/>
      <c r="AB59" s="316"/>
      <c r="AC59" s="319"/>
      <c r="AD59" s="317"/>
      <c r="AE59" s="318"/>
      <c r="AF59" s="319"/>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row>
    <row r="60" spans="1:62" s="295" customFormat="1" ht="16.5" x14ac:dyDescent="0.25">
      <c r="A60" s="819"/>
      <c r="B60" s="328" t="s">
        <v>730</v>
      </c>
      <c r="C60" s="317">
        <v>9</v>
      </c>
      <c r="D60" s="319"/>
      <c r="E60" s="317">
        <v>9</v>
      </c>
      <c r="F60" s="319"/>
      <c r="G60" s="317">
        <v>9</v>
      </c>
      <c r="H60" s="319"/>
      <c r="I60" s="317">
        <v>9</v>
      </c>
      <c r="J60" s="319"/>
      <c r="K60" s="317">
        <v>9</v>
      </c>
      <c r="L60" s="319"/>
      <c r="M60" s="317">
        <v>4</v>
      </c>
      <c r="N60" s="319"/>
      <c r="O60" s="317"/>
      <c r="P60" s="316"/>
      <c r="Q60" s="319"/>
      <c r="R60" s="317"/>
      <c r="S60" s="316"/>
      <c r="T60" s="319"/>
      <c r="U60" s="317"/>
      <c r="V60" s="316"/>
      <c r="W60" s="319"/>
      <c r="X60" s="317"/>
      <c r="Y60" s="316"/>
      <c r="Z60" s="319"/>
      <c r="AA60" s="317"/>
      <c r="AB60" s="316"/>
      <c r="AC60" s="319"/>
      <c r="AD60" s="317"/>
      <c r="AE60" s="318"/>
      <c r="AF60" s="319"/>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row>
    <row r="61" spans="1:62" s="295" customFormat="1" ht="16.5" x14ac:dyDescent="0.25">
      <c r="A61" s="819"/>
      <c r="B61" s="328" t="s">
        <v>731</v>
      </c>
      <c r="C61" s="317">
        <v>9</v>
      </c>
      <c r="D61" s="319"/>
      <c r="E61" s="317">
        <v>9</v>
      </c>
      <c r="F61" s="319"/>
      <c r="G61" s="317">
        <v>9</v>
      </c>
      <c r="H61" s="319"/>
      <c r="I61" s="317">
        <v>9</v>
      </c>
      <c r="J61" s="319"/>
      <c r="K61" s="317">
        <v>9</v>
      </c>
      <c r="L61" s="319"/>
      <c r="M61" s="317">
        <v>4</v>
      </c>
      <c r="N61" s="319"/>
      <c r="O61" s="317"/>
      <c r="P61" s="316"/>
      <c r="Q61" s="319"/>
      <c r="R61" s="317"/>
      <c r="S61" s="316"/>
      <c r="T61" s="319"/>
      <c r="U61" s="317"/>
      <c r="V61" s="316"/>
      <c r="W61" s="319"/>
      <c r="X61" s="317"/>
      <c r="Y61" s="316"/>
      <c r="Z61" s="319"/>
      <c r="AA61" s="317"/>
      <c r="AB61" s="316"/>
      <c r="AC61" s="319"/>
      <c r="AD61" s="317"/>
      <c r="AE61" s="318"/>
      <c r="AF61" s="319"/>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1:62" s="295" customFormat="1" ht="16.5" x14ac:dyDescent="0.25">
      <c r="A62" s="819"/>
      <c r="B62" s="328" t="s">
        <v>732</v>
      </c>
      <c r="C62" s="317">
        <v>7</v>
      </c>
      <c r="D62" s="319"/>
      <c r="E62" s="317">
        <v>7</v>
      </c>
      <c r="F62" s="319"/>
      <c r="G62" s="317">
        <v>7</v>
      </c>
      <c r="H62" s="319"/>
      <c r="I62" s="317">
        <v>7</v>
      </c>
      <c r="J62" s="319"/>
      <c r="K62" s="317">
        <v>7</v>
      </c>
      <c r="L62" s="319"/>
      <c r="M62" s="317">
        <v>3</v>
      </c>
      <c r="N62" s="319"/>
      <c r="O62" s="317"/>
      <c r="P62" s="316"/>
      <c r="Q62" s="319"/>
      <c r="R62" s="317"/>
      <c r="S62" s="316"/>
      <c r="T62" s="319"/>
      <c r="U62" s="317"/>
      <c r="V62" s="316"/>
      <c r="W62" s="319"/>
      <c r="X62" s="317"/>
      <c r="Y62" s="316"/>
      <c r="Z62" s="319"/>
      <c r="AA62" s="317"/>
      <c r="AB62" s="316"/>
      <c r="AC62" s="319"/>
      <c r="AD62" s="317"/>
      <c r="AE62" s="318"/>
      <c r="AF62" s="319"/>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row>
    <row r="63" spans="1:62" s="295" customFormat="1" ht="16.5" x14ac:dyDescent="0.25">
      <c r="A63" s="819"/>
      <c r="B63" s="328" t="s">
        <v>733</v>
      </c>
      <c r="C63" s="317">
        <v>15</v>
      </c>
      <c r="D63" s="319"/>
      <c r="E63" s="317">
        <v>15</v>
      </c>
      <c r="F63" s="319"/>
      <c r="G63" s="317">
        <v>15</v>
      </c>
      <c r="H63" s="319"/>
      <c r="I63" s="317">
        <v>15</v>
      </c>
      <c r="J63" s="319"/>
      <c r="K63" s="317">
        <v>15</v>
      </c>
      <c r="L63" s="319"/>
      <c r="M63" s="317">
        <v>8</v>
      </c>
      <c r="N63" s="319"/>
      <c r="O63" s="317"/>
      <c r="P63" s="316"/>
      <c r="Q63" s="319"/>
      <c r="R63" s="317"/>
      <c r="S63" s="316"/>
      <c r="T63" s="319"/>
      <c r="U63" s="317"/>
      <c r="V63" s="316"/>
      <c r="W63" s="319"/>
      <c r="X63" s="317"/>
      <c r="Y63" s="316"/>
      <c r="Z63" s="319"/>
      <c r="AA63" s="317"/>
      <c r="AB63" s="316"/>
      <c r="AC63" s="319"/>
      <c r="AD63" s="317"/>
      <c r="AE63" s="318"/>
      <c r="AF63" s="319"/>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row>
    <row r="64" spans="1:62" s="295" customFormat="1" ht="16.5" x14ac:dyDescent="0.25">
      <c r="A64" s="819"/>
      <c r="B64" s="328" t="s">
        <v>734</v>
      </c>
      <c r="C64" s="317">
        <v>4</v>
      </c>
      <c r="D64" s="319"/>
      <c r="E64" s="317">
        <v>4</v>
      </c>
      <c r="F64" s="319"/>
      <c r="G64" s="317">
        <v>4</v>
      </c>
      <c r="H64" s="319"/>
      <c r="I64" s="317">
        <v>4</v>
      </c>
      <c r="J64" s="319"/>
      <c r="K64" s="317">
        <v>4</v>
      </c>
      <c r="L64" s="319"/>
      <c r="M64" s="317">
        <v>2</v>
      </c>
      <c r="N64" s="319"/>
      <c r="O64" s="317"/>
      <c r="P64" s="316"/>
      <c r="Q64" s="319"/>
      <c r="R64" s="317"/>
      <c r="S64" s="316"/>
      <c r="T64" s="319"/>
      <c r="U64" s="317"/>
      <c r="V64" s="316"/>
      <c r="W64" s="319"/>
      <c r="X64" s="317"/>
      <c r="Y64" s="316"/>
      <c r="Z64" s="319"/>
      <c r="AA64" s="317"/>
      <c r="AB64" s="316"/>
      <c r="AC64" s="319"/>
      <c r="AD64" s="317"/>
      <c r="AE64" s="318"/>
      <c r="AF64" s="319"/>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row>
    <row r="65" spans="1:62" s="295" customFormat="1" ht="16.5" x14ac:dyDescent="0.25">
      <c r="A65" s="819"/>
      <c r="B65" s="328" t="s">
        <v>735</v>
      </c>
      <c r="C65" s="317">
        <v>15</v>
      </c>
      <c r="D65" s="319"/>
      <c r="E65" s="317">
        <v>15</v>
      </c>
      <c r="F65" s="319"/>
      <c r="G65" s="317">
        <v>15</v>
      </c>
      <c r="H65" s="319"/>
      <c r="I65" s="317">
        <v>15</v>
      </c>
      <c r="J65" s="319"/>
      <c r="K65" s="317">
        <v>15</v>
      </c>
      <c r="L65" s="319"/>
      <c r="M65" s="317">
        <v>9</v>
      </c>
      <c r="N65" s="319"/>
      <c r="O65" s="317"/>
      <c r="P65" s="316"/>
      <c r="Q65" s="319"/>
      <c r="R65" s="317"/>
      <c r="S65" s="316"/>
      <c r="T65" s="319"/>
      <c r="U65" s="317"/>
      <c r="V65" s="316"/>
      <c r="W65" s="319"/>
      <c r="X65" s="317"/>
      <c r="Y65" s="316"/>
      <c r="Z65" s="319"/>
      <c r="AA65" s="317"/>
      <c r="AB65" s="316"/>
      <c r="AC65" s="319"/>
      <c r="AD65" s="317"/>
      <c r="AE65" s="318"/>
      <c r="AF65" s="319"/>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row>
    <row r="66" spans="1:62" s="295" customFormat="1" ht="16.5" x14ac:dyDescent="0.25">
      <c r="A66" s="819"/>
      <c r="B66" s="328" t="s">
        <v>736</v>
      </c>
      <c r="C66" s="317">
        <v>15</v>
      </c>
      <c r="D66" s="319"/>
      <c r="E66" s="317">
        <v>15</v>
      </c>
      <c r="F66" s="319"/>
      <c r="G66" s="317">
        <v>15</v>
      </c>
      <c r="H66" s="319"/>
      <c r="I66" s="317">
        <v>15</v>
      </c>
      <c r="J66" s="319"/>
      <c r="K66" s="317">
        <v>15</v>
      </c>
      <c r="L66" s="319"/>
      <c r="M66" s="317">
        <v>8</v>
      </c>
      <c r="N66" s="319"/>
      <c r="O66" s="317"/>
      <c r="P66" s="316"/>
      <c r="Q66" s="319"/>
      <c r="R66" s="317"/>
      <c r="S66" s="316"/>
      <c r="T66" s="319"/>
      <c r="U66" s="317"/>
      <c r="V66" s="316"/>
      <c r="W66" s="319"/>
      <c r="X66" s="317"/>
      <c r="Y66" s="316"/>
      <c r="Z66" s="319"/>
      <c r="AA66" s="317"/>
      <c r="AB66" s="316"/>
      <c r="AC66" s="319"/>
      <c r="AD66" s="317"/>
      <c r="AE66" s="318"/>
      <c r="AF66" s="319"/>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row>
    <row r="67" spans="1:62" s="295" customFormat="1" ht="16.5" x14ac:dyDescent="0.25">
      <c r="A67" s="819"/>
      <c r="B67" s="329" t="s">
        <v>737</v>
      </c>
      <c r="C67" s="330">
        <v>5</v>
      </c>
      <c r="D67" s="331"/>
      <c r="E67" s="330">
        <v>5</v>
      </c>
      <c r="F67" s="331"/>
      <c r="G67" s="330">
        <v>5</v>
      </c>
      <c r="H67" s="331"/>
      <c r="I67" s="330">
        <v>5</v>
      </c>
      <c r="J67" s="331"/>
      <c r="K67" s="330">
        <v>5</v>
      </c>
      <c r="L67" s="331"/>
      <c r="M67" s="330">
        <v>5</v>
      </c>
      <c r="N67" s="331"/>
      <c r="O67" s="330"/>
      <c r="P67" s="332"/>
      <c r="Q67" s="331"/>
      <c r="R67" s="330"/>
      <c r="S67" s="332"/>
      <c r="T67" s="331"/>
      <c r="U67" s="330"/>
      <c r="V67" s="332"/>
      <c r="W67" s="331"/>
      <c r="X67" s="330"/>
      <c r="Y67" s="332"/>
      <c r="Z67" s="331"/>
      <c r="AA67" s="330"/>
      <c r="AB67" s="332"/>
      <c r="AC67" s="331"/>
      <c r="AD67" s="330"/>
      <c r="AE67" s="332"/>
      <c r="AF67" s="331"/>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row>
    <row r="68" spans="1:62" s="295" customFormat="1" ht="17.25" thickBot="1" x14ac:dyDescent="0.3">
      <c r="A68" s="820"/>
      <c r="B68" s="324" t="s">
        <v>93</v>
      </c>
      <c r="C68" s="339">
        <f>SUM(C48:C67)</f>
        <v>300</v>
      </c>
      <c r="D68" s="334"/>
      <c r="E68" s="339">
        <f>SUM(E48:E67)</f>
        <v>300</v>
      </c>
      <c r="F68" s="334"/>
      <c r="G68" s="339">
        <f>SUM(G48:G67)</f>
        <v>300</v>
      </c>
      <c r="H68" s="334"/>
      <c r="I68" s="339">
        <f>SUM(I48:I67)</f>
        <v>300</v>
      </c>
      <c r="J68" s="334"/>
      <c r="K68" s="339">
        <f>SUM(K48:K67)</f>
        <v>300</v>
      </c>
      <c r="L68" s="336"/>
      <c r="M68" s="339">
        <f>SUM(M48:M67)</f>
        <v>150</v>
      </c>
      <c r="N68" s="336"/>
      <c r="O68" s="335"/>
      <c r="P68" s="337"/>
      <c r="Q68" s="334"/>
      <c r="R68" s="333"/>
      <c r="S68" s="337"/>
      <c r="T68" s="334"/>
      <c r="U68" s="333"/>
      <c r="V68" s="337"/>
      <c r="W68" s="334"/>
      <c r="X68" s="333"/>
      <c r="Y68" s="337"/>
      <c r="Z68" s="334"/>
      <c r="AA68" s="333"/>
      <c r="AB68" s="337"/>
      <c r="AC68" s="334"/>
      <c r="AD68" s="333"/>
      <c r="AE68" s="337"/>
      <c r="AF68" s="33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A34" zoomScale="70" zoomScaleNormal="70" workbookViewId="0">
      <selection activeCell="E34" sqref="E34"/>
    </sheetView>
  </sheetViews>
  <sheetFormatPr baseColWidth="10" defaultColWidth="11.42578125" defaultRowHeight="15" x14ac:dyDescent="0.25"/>
  <cols>
    <col min="1" max="1" width="9.28515625" style="97" customWidth="1"/>
    <col min="2" max="2" width="35.42578125" style="97" customWidth="1"/>
    <col min="3" max="3" width="27.85546875" style="97" customWidth="1"/>
    <col min="4" max="4" width="12" style="97" customWidth="1"/>
    <col min="5" max="5" width="35" style="97" customWidth="1"/>
    <col min="6" max="6" width="17.28515625" style="97" customWidth="1"/>
    <col min="7" max="7" width="13.7109375" style="97" customWidth="1"/>
    <col min="8" max="8" width="13.5703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12.85546875" style="97" customWidth="1"/>
    <col min="15" max="16" width="10.140625" style="97" customWidth="1"/>
    <col min="17" max="17" width="12.85546875" style="97" customWidth="1"/>
    <col min="18" max="19" width="10.140625" style="97" customWidth="1"/>
    <col min="20" max="20" width="41.42578125" style="97" customWidth="1"/>
    <col min="21" max="21" width="10.140625" style="97" customWidth="1"/>
    <col min="22" max="22" width="12.28515625" style="97" customWidth="1"/>
    <col min="23" max="23" width="38.140625" style="97" customWidth="1"/>
    <col min="24" max="24" width="10.28515625" style="97" customWidth="1"/>
    <col min="25" max="25" width="35.28515625" style="97" customWidth="1"/>
    <col min="26" max="26" width="12.85546875" style="97" customWidth="1"/>
    <col min="27" max="28" width="10.28515625" style="97" customWidth="1"/>
    <col min="29" max="29" width="12.85546875" style="97" customWidth="1"/>
    <col min="30" max="31" width="10.28515625" style="97" customWidth="1"/>
    <col min="32" max="32" width="13.42578125" style="97" customWidth="1"/>
    <col min="33" max="34" width="10.28515625" style="97" customWidth="1"/>
    <col min="35" max="35" width="13.42578125" style="97" customWidth="1"/>
    <col min="36" max="37" width="10.28515625" style="97" customWidth="1"/>
    <col min="38" max="38" width="13.57031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5703125" style="97" customWidth="1"/>
    <col min="48" max="48" width="14" style="97" customWidth="1"/>
    <col min="49" max="50" width="12" style="97" customWidth="1"/>
    <col min="51" max="91" width="11.42578125" style="117"/>
    <col min="92" max="16384" width="11.42578125" style="97"/>
  </cols>
  <sheetData>
    <row r="1" spans="1:91" s="85" customFormat="1" ht="25.5" customHeight="1" thickBot="1" x14ac:dyDescent="0.3">
      <c r="A1" s="548"/>
      <c r="B1" s="888"/>
      <c r="C1" s="893" t="s">
        <v>279</v>
      </c>
      <c r="D1" s="893"/>
      <c r="E1" s="893"/>
      <c r="F1" s="893"/>
      <c r="G1" s="893"/>
      <c r="H1" s="893"/>
      <c r="I1" s="893"/>
      <c r="J1" s="893"/>
      <c r="K1" s="893"/>
      <c r="L1" s="893"/>
      <c r="M1" s="893"/>
      <c r="N1" s="893"/>
      <c r="O1" s="893"/>
      <c r="P1" s="893"/>
      <c r="Q1" s="893"/>
      <c r="R1" s="893"/>
      <c r="S1" s="893"/>
      <c r="T1" s="893"/>
      <c r="U1" s="893"/>
      <c r="V1" s="893"/>
      <c r="W1" s="893"/>
      <c r="X1" s="893"/>
      <c r="Y1" s="893"/>
      <c r="Z1" s="893"/>
      <c r="AA1" s="893"/>
      <c r="AB1" s="893"/>
      <c r="AC1" s="893"/>
      <c r="AD1" s="893"/>
      <c r="AE1" s="893"/>
      <c r="AF1" s="893"/>
      <c r="AG1" s="893"/>
      <c r="AH1" s="893"/>
      <c r="AI1" s="893"/>
      <c r="AJ1" s="893"/>
      <c r="AK1" s="893"/>
      <c r="AL1" s="893"/>
      <c r="AM1" s="893"/>
      <c r="AN1" s="893"/>
      <c r="AO1" s="893"/>
      <c r="AP1" s="893"/>
      <c r="AQ1" s="893"/>
      <c r="AR1" s="893"/>
      <c r="AS1" s="893"/>
      <c r="AT1" s="893"/>
      <c r="AU1" s="893"/>
      <c r="AV1" s="521" t="s">
        <v>280</v>
      </c>
      <c r="AW1" s="522"/>
      <c r="AX1" s="523"/>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5"/>
      <c r="CB1" s="95"/>
      <c r="CC1" s="95"/>
      <c r="CD1" s="95"/>
      <c r="CE1" s="95"/>
      <c r="CF1" s="95"/>
      <c r="CG1" s="95"/>
      <c r="CH1" s="95"/>
      <c r="CI1" s="95"/>
      <c r="CJ1" s="95"/>
      <c r="CK1" s="95"/>
      <c r="CL1" s="95"/>
      <c r="CM1" s="95"/>
    </row>
    <row r="2" spans="1:91" s="85" customFormat="1" ht="25.5" customHeight="1" thickBot="1" x14ac:dyDescent="0.3">
      <c r="A2" s="548"/>
      <c r="B2" s="888"/>
      <c r="C2" s="894" t="s">
        <v>281</v>
      </c>
      <c r="D2" s="894"/>
      <c r="E2" s="894"/>
      <c r="F2" s="894"/>
      <c r="G2" s="894"/>
      <c r="H2" s="894"/>
      <c r="I2" s="894"/>
      <c r="J2" s="894"/>
      <c r="K2" s="894"/>
      <c r="L2" s="894"/>
      <c r="M2" s="894"/>
      <c r="N2" s="894"/>
      <c r="O2" s="894"/>
      <c r="P2" s="894"/>
      <c r="Q2" s="894"/>
      <c r="R2" s="894"/>
      <c r="S2" s="894"/>
      <c r="T2" s="894"/>
      <c r="U2" s="894"/>
      <c r="V2" s="894"/>
      <c r="W2" s="894"/>
      <c r="X2" s="894"/>
      <c r="Y2" s="894"/>
      <c r="Z2" s="894"/>
      <c r="AA2" s="894"/>
      <c r="AB2" s="894"/>
      <c r="AC2" s="894"/>
      <c r="AD2" s="894"/>
      <c r="AE2" s="894"/>
      <c r="AF2" s="894"/>
      <c r="AG2" s="894"/>
      <c r="AH2" s="894"/>
      <c r="AI2" s="894"/>
      <c r="AJ2" s="894"/>
      <c r="AK2" s="894"/>
      <c r="AL2" s="894"/>
      <c r="AM2" s="894"/>
      <c r="AN2" s="894"/>
      <c r="AO2" s="894"/>
      <c r="AP2" s="894"/>
      <c r="AQ2" s="894"/>
      <c r="AR2" s="894"/>
      <c r="AS2" s="894"/>
      <c r="AT2" s="894"/>
      <c r="AU2" s="894"/>
      <c r="AV2" s="521" t="s">
        <v>282</v>
      </c>
      <c r="AW2" s="522"/>
      <c r="AX2" s="523"/>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5"/>
      <c r="CB2" s="95"/>
      <c r="CC2" s="95"/>
      <c r="CD2" s="95"/>
      <c r="CE2" s="95"/>
      <c r="CF2" s="95"/>
      <c r="CG2" s="95"/>
      <c r="CH2" s="95"/>
      <c r="CI2" s="95"/>
      <c r="CJ2" s="95"/>
      <c r="CK2" s="95"/>
      <c r="CL2" s="95"/>
      <c r="CM2" s="95"/>
    </row>
    <row r="3" spans="1:91" s="85" customFormat="1" ht="25.5" customHeight="1" thickBot="1" x14ac:dyDescent="0.3">
      <c r="A3" s="548"/>
      <c r="B3" s="888"/>
      <c r="C3" s="894" t="s">
        <v>120</v>
      </c>
      <c r="D3" s="894"/>
      <c r="E3" s="894"/>
      <c r="F3" s="894"/>
      <c r="G3" s="894"/>
      <c r="H3" s="894"/>
      <c r="I3" s="894"/>
      <c r="J3" s="894"/>
      <c r="K3" s="894"/>
      <c r="L3" s="894"/>
      <c r="M3" s="894"/>
      <c r="N3" s="894"/>
      <c r="O3" s="894"/>
      <c r="P3" s="894"/>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c r="AS3" s="894"/>
      <c r="AT3" s="894"/>
      <c r="AU3" s="894"/>
      <c r="AV3" s="521" t="s">
        <v>283</v>
      </c>
      <c r="AW3" s="522"/>
      <c r="AX3" s="523"/>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5"/>
      <c r="CB3" s="95"/>
      <c r="CC3" s="95"/>
      <c r="CD3" s="95"/>
      <c r="CE3" s="95"/>
      <c r="CF3" s="95"/>
      <c r="CG3" s="95"/>
      <c r="CH3" s="95"/>
      <c r="CI3" s="95"/>
      <c r="CJ3" s="95"/>
      <c r="CK3" s="95"/>
      <c r="CL3" s="95"/>
      <c r="CM3" s="95"/>
    </row>
    <row r="4" spans="1:91" s="85" customFormat="1" ht="25.5" customHeight="1" thickBot="1" x14ac:dyDescent="0.3">
      <c r="A4" s="549"/>
      <c r="B4" s="889"/>
      <c r="C4" s="890" t="s">
        <v>739</v>
      </c>
      <c r="D4" s="891"/>
      <c r="E4" s="891"/>
      <c r="F4" s="891"/>
      <c r="G4" s="891"/>
      <c r="H4" s="891"/>
      <c r="I4" s="891"/>
      <c r="J4" s="891"/>
      <c r="K4" s="891"/>
      <c r="L4" s="891"/>
      <c r="M4" s="891"/>
      <c r="N4" s="891"/>
      <c r="O4" s="891"/>
      <c r="P4" s="891"/>
      <c r="Q4" s="891"/>
      <c r="R4" s="891"/>
      <c r="S4" s="891"/>
      <c r="T4" s="891"/>
      <c r="U4" s="891"/>
      <c r="V4" s="891"/>
      <c r="W4" s="891"/>
      <c r="X4" s="891"/>
      <c r="Y4" s="891"/>
      <c r="Z4" s="891"/>
      <c r="AA4" s="891"/>
      <c r="AB4" s="891"/>
      <c r="AC4" s="891"/>
      <c r="AD4" s="891"/>
      <c r="AE4" s="891"/>
      <c r="AF4" s="891"/>
      <c r="AG4" s="891"/>
      <c r="AH4" s="891"/>
      <c r="AI4" s="891"/>
      <c r="AJ4" s="891"/>
      <c r="AK4" s="891"/>
      <c r="AL4" s="891"/>
      <c r="AM4" s="891"/>
      <c r="AN4" s="891"/>
      <c r="AO4" s="891"/>
      <c r="AP4" s="891"/>
      <c r="AQ4" s="891"/>
      <c r="AR4" s="891"/>
      <c r="AS4" s="891"/>
      <c r="AT4" s="891"/>
      <c r="AU4" s="892"/>
      <c r="AV4" s="521" t="s">
        <v>740</v>
      </c>
      <c r="AW4" s="522"/>
      <c r="AX4" s="523"/>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5"/>
      <c r="CB4" s="95"/>
      <c r="CC4" s="95"/>
      <c r="CD4" s="95"/>
      <c r="CE4" s="95"/>
      <c r="CF4" s="95"/>
      <c r="CG4" s="95"/>
      <c r="CH4" s="95"/>
      <c r="CI4" s="95"/>
      <c r="CJ4" s="95"/>
      <c r="CK4" s="95"/>
      <c r="CL4" s="95"/>
      <c r="CM4" s="95"/>
    </row>
    <row r="5" spans="1:91" s="85" customFormat="1" ht="25.5" customHeight="1" thickBot="1" x14ac:dyDescent="0.3">
      <c r="A5" s="95"/>
      <c r="B5" s="244"/>
      <c r="C5" s="96"/>
      <c r="D5" s="96"/>
      <c r="E5" s="96"/>
      <c r="F5" s="96"/>
      <c r="G5" s="96"/>
      <c r="H5" s="96"/>
      <c r="I5" s="96"/>
      <c r="J5" s="96"/>
      <c r="K5" s="96"/>
      <c r="L5" s="96"/>
      <c r="M5" s="96"/>
      <c r="N5" s="96"/>
      <c r="O5" s="96"/>
      <c r="P5" s="96"/>
      <c r="Q5" s="96"/>
      <c r="R5" s="96"/>
      <c r="S5" s="96"/>
      <c r="T5" s="96"/>
      <c r="U5" s="96"/>
      <c r="V5" s="96"/>
      <c r="W5" s="96"/>
      <c r="X5" s="96"/>
      <c r="Y5" s="96"/>
      <c r="Z5" s="96"/>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row>
    <row r="6" spans="1:91" s="39" customFormat="1" ht="29.45" customHeight="1" thickBot="1" x14ac:dyDescent="0.3">
      <c r="A6" s="550" t="s">
        <v>124</v>
      </c>
      <c r="B6" s="550"/>
      <c r="C6" s="887" t="s">
        <v>287</v>
      </c>
      <c r="D6" s="887"/>
      <c r="E6" s="887"/>
      <c r="F6" s="887"/>
      <c r="G6" s="887"/>
      <c r="H6" s="887"/>
      <c r="I6" s="887"/>
      <c r="J6" s="887"/>
      <c r="K6" s="887"/>
      <c r="L6" s="887"/>
      <c r="M6" s="887"/>
      <c r="N6" s="887"/>
      <c r="O6" s="887"/>
      <c r="P6" s="887"/>
      <c r="Q6" s="887"/>
      <c r="R6" s="887"/>
      <c r="S6" s="887"/>
      <c r="T6" s="887"/>
      <c r="U6" s="885" t="s">
        <v>288</v>
      </c>
      <c r="V6" s="885"/>
      <c r="W6" s="885"/>
      <c r="X6" s="886">
        <v>2024110010289</v>
      </c>
      <c r="Y6" s="886"/>
      <c r="Z6" s="886"/>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row>
    <row r="7" spans="1:91" s="95" customFormat="1" ht="29.45" customHeight="1" thickBot="1" x14ac:dyDescent="0.3"/>
    <row r="8" spans="1:91" s="85" customFormat="1" ht="21.75" customHeight="1" x14ac:dyDescent="0.25">
      <c r="A8" s="799" t="s">
        <v>126</v>
      </c>
      <c r="B8" s="799"/>
      <c r="C8" s="142" t="s">
        <v>289</v>
      </c>
      <c r="D8" s="130"/>
      <c r="E8" s="142" t="s">
        <v>290</v>
      </c>
      <c r="F8" s="130"/>
      <c r="G8" s="142" t="s">
        <v>291</v>
      </c>
      <c r="H8" s="130"/>
      <c r="I8" s="165" t="s">
        <v>292</v>
      </c>
      <c r="J8" s="215"/>
      <c r="K8" s="95"/>
      <c r="L8" s="95"/>
      <c r="M8" s="95"/>
      <c r="N8" s="875" t="s">
        <v>128</v>
      </c>
      <c r="O8" s="876"/>
      <c r="P8" s="877"/>
      <c r="Q8" s="884" t="s">
        <v>293</v>
      </c>
      <c r="R8" s="884"/>
      <c r="S8" s="884"/>
      <c r="T8" s="871"/>
      <c r="U8" s="872"/>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row>
    <row r="9" spans="1:91" s="85" customFormat="1" ht="21.75" customHeight="1" thickBot="1" x14ac:dyDescent="0.3">
      <c r="A9" s="799"/>
      <c r="B9" s="799"/>
      <c r="C9" s="143" t="s">
        <v>294</v>
      </c>
      <c r="D9" s="215" t="s">
        <v>295</v>
      </c>
      <c r="E9" s="142" t="s">
        <v>296</v>
      </c>
      <c r="F9" s="130"/>
      <c r="G9" s="142" t="s">
        <v>297</v>
      </c>
      <c r="H9" s="144"/>
      <c r="I9" s="165" t="s">
        <v>298</v>
      </c>
      <c r="J9" s="215"/>
      <c r="K9" s="95"/>
      <c r="L9" s="95"/>
      <c r="M9" s="95"/>
      <c r="N9" s="878"/>
      <c r="O9" s="879"/>
      <c r="P9" s="880"/>
      <c r="Q9" s="884" t="s">
        <v>299</v>
      </c>
      <c r="R9" s="884"/>
      <c r="S9" s="884"/>
      <c r="T9" s="871"/>
      <c r="U9" s="872"/>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row>
    <row r="10" spans="1:91" s="85" customFormat="1" ht="21.75" customHeight="1" thickBot="1" x14ac:dyDescent="0.3">
      <c r="A10" s="799"/>
      <c r="B10" s="799"/>
      <c r="C10" s="142" t="s">
        <v>300</v>
      </c>
      <c r="D10" s="130"/>
      <c r="E10" s="142" t="s">
        <v>301</v>
      </c>
      <c r="F10" s="130"/>
      <c r="G10" s="142" t="s">
        <v>302</v>
      </c>
      <c r="H10" s="144"/>
      <c r="I10" s="165" t="s">
        <v>303</v>
      </c>
      <c r="J10" s="215"/>
      <c r="K10" s="95"/>
      <c r="L10" s="95"/>
      <c r="M10" s="95"/>
      <c r="N10" s="881"/>
      <c r="O10" s="882"/>
      <c r="P10" s="883"/>
      <c r="Q10" s="884" t="s">
        <v>304</v>
      </c>
      <c r="R10" s="884"/>
      <c r="S10" s="884"/>
      <c r="T10" s="873" t="s">
        <v>295</v>
      </c>
      <c r="U10" s="874"/>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row>
    <row r="11" spans="1:91" s="95" customFormat="1" ht="21.75" customHeight="1" thickBot="1" x14ac:dyDescent="0.3">
      <c r="I11" s="166"/>
      <c r="J11" s="166"/>
      <c r="K11" s="166"/>
      <c r="L11" s="166"/>
    </row>
    <row r="12" spans="1:91" ht="23.45" customHeight="1" x14ac:dyDescent="0.25">
      <c r="A12" s="909" t="s">
        <v>242</v>
      </c>
      <c r="B12" s="897" t="s">
        <v>244</v>
      </c>
      <c r="C12" s="895" t="s">
        <v>53</v>
      </c>
      <c r="D12" s="895" t="s">
        <v>248</v>
      </c>
      <c r="E12" s="895" t="s">
        <v>250</v>
      </c>
      <c r="F12" s="895" t="s">
        <v>252</v>
      </c>
      <c r="G12" s="897" t="s">
        <v>254</v>
      </c>
      <c r="H12" s="897" t="s">
        <v>256</v>
      </c>
      <c r="I12" s="899" t="s">
        <v>741</v>
      </c>
      <c r="J12" s="899" t="s">
        <v>742</v>
      </c>
      <c r="K12" s="907" t="s">
        <v>262</v>
      </c>
      <c r="L12" s="903" t="s">
        <v>289</v>
      </c>
      <c r="M12" s="904"/>
      <c r="N12" s="905"/>
      <c r="O12" s="906" t="s">
        <v>290</v>
      </c>
      <c r="P12" s="904"/>
      <c r="Q12" s="905"/>
      <c r="R12" s="906" t="s">
        <v>291</v>
      </c>
      <c r="S12" s="904"/>
      <c r="T12" s="905"/>
      <c r="U12" s="906" t="s">
        <v>292</v>
      </c>
      <c r="V12" s="904"/>
      <c r="W12" s="905"/>
      <c r="X12" s="906" t="s">
        <v>294</v>
      </c>
      <c r="Y12" s="904"/>
      <c r="Z12" s="905"/>
      <c r="AA12" s="906" t="s">
        <v>296</v>
      </c>
      <c r="AB12" s="904"/>
      <c r="AC12" s="905"/>
      <c r="AD12" s="906" t="s">
        <v>297</v>
      </c>
      <c r="AE12" s="904"/>
      <c r="AF12" s="905"/>
      <c r="AG12" s="906" t="s">
        <v>298</v>
      </c>
      <c r="AH12" s="904"/>
      <c r="AI12" s="905"/>
      <c r="AJ12" s="906" t="s">
        <v>300</v>
      </c>
      <c r="AK12" s="904"/>
      <c r="AL12" s="905"/>
      <c r="AM12" s="906" t="s">
        <v>301</v>
      </c>
      <c r="AN12" s="904"/>
      <c r="AO12" s="905"/>
      <c r="AP12" s="906" t="s">
        <v>302</v>
      </c>
      <c r="AQ12" s="904"/>
      <c r="AR12" s="905"/>
      <c r="AS12" s="906" t="s">
        <v>303</v>
      </c>
      <c r="AT12" s="904"/>
      <c r="AU12" s="905"/>
      <c r="AV12" s="901" t="s">
        <v>743</v>
      </c>
      <c r="AW12" s="912" t="s">
        <v>744</v>
      </c>
      <c r="AX12" s="914"/>
      <c r="AY12" s="911"/>
      <c r="AZ12" s="911"/>
      <c r="BA12" s="911"/>
      <c r="BB12" s="911"/>
      <c r="BC12" s="911"/>
      <c r="BD12" s="911"/>
      <c r="BE12" s="911"/>
      <c r="BF12" s="911"/>
      <c r="BG12" s="911"/>
    </row>
    <row r="13" spans="1:91" s="98" customFormat="1" ht="36.75" customHeight="1" thickBot="1" x14ac:dyDescent="0.3">
      <c r="A13" s="910"/>
      <c r="B13" s="898"/>
      <c r="C13" s="896"/>
      <c r="D13" s="896"/>
      <c r="E13" s="896"/>
      <c r="F13" s="896"/>
      <c r="G13" s="898"/>
      <c r="H13" s="898"/>
      <c r="I13" s="900"/>
      <c r="J13" s="900"/>
      <c r="K13" s="908"/>
      <c r="L13" s="145" t="s">
        <v>745</v>
      </c>
      <c r="M13" s="260" t="s">
        <v>746</v>
      </c>
      <c r="N13" s="260" t="s">
        <v>267</v>
      </c>
      <c r="O13" s="145" t="s">
        <v>745</v>
      </c>
      <c r="P13" s="260" t="s">
        <v>746</v>
      </c>
      <c r="Q13" s="260" t="s">
        <v>267</v>
      </c>
      <c r="R13" s="145" t="s">
        <v>745</v>
      </c>
      <c r="S13" s="260" t="s">
        <v>746</v>
      </c>
      <c r="T13" s="260" t="s">
        <v>267</v>
      </c>
      <c r="U13" s="145" t="s">
        <v>745</v>
      </c>
      <c r="V13" s="260" t="s">
        <v>746</v>
      </c>
      <c r="W13" s="260" t="s">
        <v>267</v>
      </c>
      <c r="X13" s="145" t="s">
        <v>745</v>
      </c>
      <c r="Y13" s="260" t="s">
        <v>746</v>
      </c>
      <c r="Z13" s="260" t="s">
        <v>267</v>
      </c>
      <c r="AA13" s="145" t="s">
        <v>745</v>
      </c>
      <c r="AB13" s="260" t="s">
        <v>746</v>
      </c>
      <c r="AC13" s="260" t="s">
        <v>267</v>
      </c>
      <c r="AD13" s="145" t="s">
        <v>745</v>
      </c>
      <c r="AE13" s="260" t="s">
        <v>746</v>
      </c>
      <c r="AF13" s="260" t="s">
        <v>267</v>
      </c>
      <c r="AG13" s="145" t="s">
        <v>745</v>
      </c>
      <c r="AH13" s="260" t="s">
        <v>746</v>
      </c>
      <c r="AI13" s="260" t="s">
        <v>267</v>
      </c>
      <c r="AJ13" s="145" t="s">
        <v>745</v>
      </c>
      <c r="AK13" s="260" t="s">
        <v>746</v>
      </c>
      <c r="AL13" s="260" t="s">
        <v>267</v>
      </c>
      <c r="AM13" s="145" t="s">
        <v>745</v>
      </c>
      <c r="AN13" s="260" t="s">
        <v>746</v>
      </c>
      <c r="AO13" s="260" t="s">
        <v>267</v>
      </c>
      <c r="AP13" s="145" t="s">
        <v>745</v>
      </c>
      <c r="AQ13" s="260" t="s">
        <v>746</v>
      </c>
      <c r="AR13" s="260" t="s">
        <v>267</v>
      </c>
      <c r="AS13" s="145" t="s">
        <v>745</v>
      </c>
      <c r="AT13" s="260" t="s">
        <v>746</v>
      </c>
      <c r="AU13" s="260" t="s">
        <v>267</v>
      </c>
      <c r="AV13" s="902"/>
      <c r="AW13" s="913"/>
      <c r="AX13" s="914"/>
      <c r="AY13" s="911"/>
      <c r="AZ13" s="911"/>
      <c r="BA13" s="911"/>
      <c r="BB13" s="911"/>
      <c r="BC13" s="911"/>
      <c r="BD13" s="911"/>
      <c r="BE13" s="911"/>
      <c r="BF13" s="911"/>
      <c r="BG13" s="911"/>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59"/>
      <c r="CM13" s="259"/>
    </row>
    <row r="14" spans="1:91" ht="51.75" hidden="1" customHeight="1" x14ac:dyDescent="0.25">
      <c r="A14" s="108" t="s">
        <v>747</v>
      </c>
      <c r="B14" s="109" t="s">
        <v>748</v>
      </c>
      <c r="C14" s="109" t="s">
        <v>749</v>
      </c>
      <c r="D14" s="110">
        <v>1</v>
      </c>
      <c r="E14" s="109" t="s">
        <v>750</v>
      </c>
      <c r="F14" s="109"/>
      <c r="G14" s="110" t="s">
        <v>751</v>
      </c>
      <c r="H14" s="110" t="s">
        <v>752</v>
      </c>
      <c r="I14" s="167">
        <v>3520</v>
      </c>
      <c r="J14" s="167">
        <v>9846</v>
      </c>
      <c r="K14" s="168">
        <v>1000</v>
      </c>
      <c r="L14" s="169">
        <v>42</v>
      </c>
      <c r="M14" s="131"/>
      <c r="N14" s="131"/>
      <c r="O14" s="132">
        <v>84</v>
      </c>
      <c r="P14" s="133"/>
      <c r="Q14" s="133"/>
      <c r="R14" s="132">
        <v>104</v>
      </c>
      <c r="S14" s="133"/>
      <c r="T14" s="133"/>
      <c r="U14" s="132">
        <v>104</v>
      </c>
      <c r="V14" s="133"/>
      <c r="W14" s="133"/>
      <c r="X14" s="132">
        <v>104</v>
      </c>
      <c r="Y14" s="133"/>
      <c r="Z14" s="133"/>
      <c r="AA14" s="132">
        <v>104</v>
      </c>
      <c r="AB14" s="133"/>
      <c r="AC14" s="133"/>
      <c r="AD14" s="132">
        <v>104</v>
      </c>
      <c r="AE14" s="133"/>
      <c r="AF14" s="133"/>
      <c r="AG14" s="132">
        <v>104</v>
      </c>
      <c r="AH14" s="133"/>
      <c r="AI14" s="133"/>
      <c r="AJ14" s="132">
        <v>104</v>
      </c>
      <c r="AK14" s="133"/>
      <c r="AL14" s="133"/>
      <c r="AM14" s="132">
        <v>104</v>
      </c>
      <c r="AN14" s="133"/>
      <c r="AO14" s="133"/>
      <c r="AP14" s="132">
        <v>42</v>
      </c>
      <c r="AQ14" s="133"/>
      <c r="AR14" s="133"/>
      <c r="AS14" s="132">
        <v>0</v>
      </c>
      <c r="AT14" s="133"/>
      <c r="AU14" s="133"/>
      <c r="AV14" s="111">
        <f>+L14+O14+R14+U14+X14+AA14+AD14+AG14+AJ14+AM14+AP14+AS14</f>
        <v>1000</v>
      </c>
      <c r="AW14" s="134">
        <f>+M14+P14+S14+V14+Y14+AB14+AE14+AH14+AK14+AN14+AQ14+AT14</f>
        <v>0</v>
      </c>
      <c r="AX14" s="112" t="s">
        <v>753</v>
      </c>
    </row>
    <row r="15" spans="1:91" ht="51.75" hidden="1" customHeight="1" x14ac:dyDescent="0.25">
      <c r="A15" s="102" t="s">
        <v>747</v>
      </c>
      <c r="B15" s="100" t="s">
        <v>748</v>
      </c>
      <c r="C15" s="100" t="s">
        <v>749</v>
      </c>
      <c r="D15" s="99">
        <v>2</v>
      </c>
      <c r="E15" s="100" t="s">
        <v>754</v>
      </c>
      <c r="F15" s="100"/>
      <c r="G15" s="99" t="s">
        <v>751</v>
      </c>
      <c r="H15" s="99" t="s">
        <v>752</v>
      </c>
      <c r="I15" s="101">
        <v>111340</v>
      </c>
      <c r="J15" s="101">
        <v>350292</v>
      </c>
      <c r="K15" s="170">
        <v>35000</v>
      </c>
      <c r="L15" s="171">
        <v>2916</v>
      </c>
      <c r="M15" s="135"/>
      <c r="N15" s="135"/>
      <c r="O15" s="136">
        <v>2916</v>
      </c>
      <c r="P15" s="137"/>
      <c r="Q15" s="137"/>
      <c r="R15" s="136">
        <v>2916</v>
      </c>
      <c r="S15" s="137"/>
      <c r="T15" s="137"/>
      <c r="U15" s="136">
        <v>2916</v>
      </c>
      <c r="V15" s="137"/>
      <c r="W15" s="137"/>
      <c r="X15" s="136">
        <v>2917</v>
      </c>
      <c r="Y15" s="137"/>
      <c r="Z15" s="137"/>
      <c r="AA15" s="136">
        <v>2917</v>
      </c>
      <c r="AB15" s="137"/>
      <c r="AC15" s="137"/>
      <c r="AD15" s="136">
        <v>2917</v>
      </c>
      <c r="AE15" s="137"/>
      <c r="AF15" s="137"/>
      <c r="AG15" s="136">
        <v>2917</v>
      </c>
      <c r="AH15" s="137"/>
      <c r="AI15" s="137"/>
      <c r="AJ15" s="136">
        <v>2917</v>
      </c>
      <c r="AK15" s="137"/>
      <c r="AL15" s="137"/>
      <c r="AM15" s="136">
        <v>2917</v>
      </c>
      <c r="AN15" s="137"/>
      <c r="AO15" s="137"/>
      <c r="AP15" s="136">
        <v>2917</v>
      </c>
      <c r="AQ15" s="137"/>
      <c r="AR15" s="137"/>
      <c r="AS15" s="136">
        <v>2917</v>
      </c>
      <c r="AT15" s="137"/>
      <c r="AU15" s="137"/>
      <c r="AV15" s="111">
        <f t="shared" ref="AV15:AV36" si="0">+L15+O15+R15+U15+X15+AA15+AD15+AG15+AJ15+AM15+AP15+AS15</f>
        <v>35000</v>
      </c>
      <c r="AW15" s="134">
        <f t="shared" ref="AW15:AW37" si="1">+M15+P15+S15+V15+Y15+AB15+AE15+AH15+AK15+AN15+AQ15+AT15</f>
        <v>0</v>
      </c>
      <c r="AX15" s="113" t="s">
        <v>755</v>
      </c>
    </row>
    <row r="16" spans="1:91" ht="51.75" hidden="1" customHeight="1" x14ac:dyDescent="0.25">
      <c r="A16" s="102" t="s">
        <v>747</v>
      </c>
      <c r="B16" s="100" t="s">
        <v>748</v>
      </c>
      <c r="C16" s="100" t="s">
        <v>749</v>
      </c>
      <c r="D16" s="99">
        <v>3</v>
      </c>
      <c r="E16" s="100" t="s">
        <v>756</v>
      </c>
      <c r="F16" s="100"/>
      <c r="G16" s="99" t="s">
        <v>751</v>
      </c>
      <c r="H16" s="99" t="s">
        <v>752</v>
      </c>
      <c r="I16" s="101">
        <v>196518110</v>
      </c>
      <c r="J16" s="101">
        <v>56451000</v>
      </c>
      <c r="K16" s="103">
        <v>5020000</v>
      </c>
      <c r="L16" s="171">
        <v>418000</v>
      </c>
      <c r="M16" s="135"/>
      <c r="N16" s="135"/>
      <c r="O16" s="136">
        <v>418000</v>
      </c>
      <c r="P16" s="137"/>
      <c r="Q16" s="137"/>
      <c r="R16" s="136">
        <v>418000</v>
      </c>
      <c r="S16" s="137"/>
      <c r="T16" s="137"/>
      <c r="U16" s="136">
        <v>550000</v>
      </c>
      <c r="V16" s="137"/>
      <c r="W16" s="137"/>
      <c r="X16" s="136">
        <v>418000</v>
      </c>
      <c r="Y16" s="137"/>
      <c r="Z16" s="137"/>
      <c r="AA16" s="136">
        <v>418000</v>
      </c>
      <c r="AB16" s="137"/>
      <c r="AC16" s="137"/>
      <c r="AD16" s="136">
        <v>418000</v>
      </c>
      <c r="AE16" s="137"/>
      <c r="AF16" s="137"/>
      <c r="AG16" s="136">
        <v>418000</v>
      </c>
      <c r="AH16" s="137"/>
      <c r="AI16" s="137"/>
      <c r="AJ16" s="136">
        <v>418000</v>
      </c>
      <c r="AK16" s="137"/>
      <c r="AL16" s="137"/>
      <c r="AM16" s="136">
        <v>418000</v>
      </c>
      <c r="AN16" s="137"/>
      <c r="AO16" s="137"/>
      <c r="AP16" s="136">
        <v>500000</v>
      </c>
      <c r="AQ16" s="137"/>
      <c r="AR16" s="137"/>
      <c r="AS16" s="136">
        <v>208000</v>
      </c>
      <c r="AT16" s="137"/>
      <c r="AU16" s="137"/>
      <c r="AV16" s="111">
        <f t="shared" si="0"/>
        <v>5020000</v>
      </c>
      <c r="AW16" s="134">
        <f t="shared" si="1"/>
        <v>0</v>
      </c>
      <c r="AX16" s="113" t="s">
        <v>757</v>
      </c>
    </row>
    <row r="17" spans="1:50" ht="51.75" hidden="1" customHeight="1" x14ac:dyDescent="0.25">
      <c r="A17" s="102" t="s">
        <v>747</v>
      </c>
      <c r="B17" s="100" t="s">
        <v>748</v>
      </c>
      <c r="C17" s="100" t="s">
        <v>749</v>
      </c>
      <c r="D17" s="99">
        <v>4</v>
      </c>
      <c r="E17" s="100" t="s">
        <v>758</v>
      </c>
      <c r="F17" s="100"/>
      <c r="G17" s="99" t="s">
        <v>751</v>
      </c>
      <c r="H17" s="99" t="s">
        <v>752</v>
      </c>
      <c r="I17" s="101">
        <v>3993</v>
      </c>
      <c r="J17" s="101">
        <v>9916</v>
      </c>
      <c r="K17" s="170">
        <v>1000</v>
      </c>
      <c r="L17" s="171">
        <v>0</v>
      </c>
      <c r="M17" s="135"/>
      <c r="N17" s="135"/>
      <c r="O17" s="136">
        <v>60</v>
      </c>
      <c r="P17" s="137"/>
      <c r="Q17" s="137"/>
      <c r="R17" s="136">
        <v>110</v>
      </c>
      <c r="S17" s="137"/>
      <c r="T17" s="137"/>
      <c r="U17" s="136">
        <v>110</v>
      </c>
      <c r="V17" s="137"/>
      <c r="W17" s="137"/>
      <c r="X17" s="136">
        <v>110</v>
      </c>
      <c r="Y17" s="137"/>
      <c r="Z17" s="137"/>
      <c r="AA17" s="136">
        <v>110</v>
      </c>
      <c r="AB17" s="137"/>
      <c r="AC17" s="137"/>
      <c r="AD17" s="136">
        <v>110</v>
      </c>
      <c r="AE17" s="137"/>
      <c r="AF17" s="137"/>
      <c r="AG17" s="136">
        <v>110</v>
      </c>
      <c r="AH17" s="137"/>
      <c r="AI17" s="137"/>
      <c r="AJ17" s="136">
        <v>110</v>
      </c>
      <c r="AK17" s="137"/>
      <c r="AL17" s="137"/>
      <c r="AM17" s="136">
        <v>110</v>
      </c>
      <c r="AN17" s="137"/>
      <c r="AO17" s="137"/>
      <c r="AP17" s="136">
        <v>60</v>
      </c>
      <c r="AQ17" s="137"/>
      <c r="AR17" s="137"/>
      <c r="AS17" s="136">
        <v>0</v>
      </c>
      <c r="AT17" s="137"/>
      <c r="AU17" s="137"/>
      <c r="AV17" s="111">
        <f t="shared" si="0"/>
        <v>1000</v>
      </c>
      <c r="AW17" s="134">
        <f t="shared" si="1"/>
        <v>0</v>
      </c>
      <c r="AX17" s="113" t="s">
        <v>755</v>
      </c>
    </row>
    <row r="18" spans="1:50" ht="51.75" hidden="1" customHeight="1" x14ac:dyDescent="0.25">
      <c r="A18" s="102" t="s">
        <v>747</v>
      </c>
      <c r="B18" s="100" t="s">
        <v>748</v>
      </c>
      <c r="C18" s="100" t="s">
        <v>749</v>
      </c>
      <c r="D18" s="99">
        <v>5</v>
      </c>
      <c r="E18" s="100" t="s">
        <v>759</v>
      </c>
      <c r="F18" s="100"/>
      <c r="G18" s="99" t="s">
        <v>751</v>
      </c>
      <c r="H18" s="99" t="s">
        <v>760</v>
      </c>
      <c r="I18" s="101">
        <v>90102</v>
      </c>
      <c r="J18" s="101">
        <v>286385</v>
      </c>
      <c r="K18" s="170">
        <v>29000</v>
      </c>
      <c r="L18" s="171">
        <v>0</v>
      </c>
      <c r="M18" s="135"/>
      <c r="N18" s="135"/>
      <c r="O18" s="136">
        <v>1500</v>
      </c>
      <c r="P18" s="137"/>
      <c r="Q18" s="137"/>
      <c r="R18" s="136">
        <v>3000</v>
      </c>
      <c r="S18" s="137"/>
      <c r="T18" s="137"/>
      <c r="U18" s="136">
        <v>3000</v>
      </c>
      <c r="V18" s="137"/>
      <c r="W18" s="137"/>
      <c r="X18" s="136">
        <v>3000</v>
      </c>
      <c r="Y18" s="137"/>
      <c r="Z18" s="137"/>
      <c r="AA18" s="136">
        <v>3000</v>
      </c>
      <c r="AB18" s="137"/>
      <c r="AC18" s="137"/>
      <c r="AD18" s="136">
        <v>3000</v>
      </c>
      <c r="AE18" s="137"/>
      <c r="AF18" s="137"/>
      <c r="AG18" s="136">
        <v>3000</v>
      </c>
      <c r="AH18" s="137"/>
      <c r="AI18" s="137"/>
      <c r="AJ18" s="136">
        <v>3000</v>
      </c>
      <c r="AK18" s="137"/>
      <c r="AL18" s="137"/>
      <c r="AM18" s="136">
        <v>3000</v>
      </c>
      <c r="AN18" s="137"/>
      <c r="AO18" s="137"/>
      <c r="AP18" s="136">
        <v>3500</v>
      </c>
      <c r="AQ18" s="137"/>
      <c r="AR18" s="137"/>
      <c r="AS18" s="136">
        <v>0</v>
      </c>
      <c r="AT18" s="137"/>
      <c r="AU18" s="137"/>
      <c r="AV18" s="111">
        <f t="shared" si="0"/>
        <v>29000</v>
      </c>
      <c r="AW18" s="134">
        <f t="shared" si="1"/>
        <v>0</v>
      </c>
      <c r="AX18" s="113" t="s">
        <v>755</v>
      </c>
    </row>
    <row r="19" spans="1:50" ht="51.75" hidden="1" customHeight="1" x14ac:dyDescent="0.25">
      <c r="A19" s="102" t="s">
        <v>747</v>
      </c>
      <c r="B19" s="100" t="s">
        <v>748</v>
      </c>
      <c r="C19" s="100" t="s">
        <v>749</v>
      </c>
      <c r="D19" s="99">
        <v>6</v>
      </c>
      <c r="E19" s="100" t="s">
        <v>761</v>
      </c>
      <c r="F19" s="100"/>
      <c r="G19" s="99" t="s">
        <v>751</v>
      </c>
      <c r="H19" s="99" t="s">
        <v>752</v>
      </c>
      <c r="I19" s="101">
        <v>3430</v>
      </c>
      <c r="J19" s="101">
        <v>11841</v>
      </c>
      <c r="K19" s="170">
        <v>1200</v>
      </c>
      <c r="L19" s="171">
        <v>100</v>
      </c>
      <c r="M19" s="135"/>
      <c r="N19" s="135"/>
      <c r="O19" s="136">
        <v>100</v>
      </c>
      <c r="P19" s="137"/>
      <c r="Q19" s="137"/>
      <c r="R19" s="136">
        <v>100</v>
      </c>
      <c r="S19" s="137"/>
      <c r="T19" s="137"/>
      <c r="U19" s="136">
        <v>100</v>
      </c>
      <c r="V19" s="137"/>
      <c r="W19" s="137"/>
      <c r="X19" s="136">
        <v>100</v>
      </c>
      <c r="Y19" s="137"/>
      <c r="Z19" s="137"/>
      <c r="AA19" s="136">
        <v>100</v>
      </c>
      <c r="AB19" s="137"/>
      <c r="AC19" s="137"/>
      <c r="AD19" s="136">
        <v>100</v>
      </c>
      <c r="AE19" s="137"/>
      <c r="AF19" s="137"/>
      <c r="AG19" s="136">
        <v>100</v>
      </c>
      <c r="AH19" s="137"/>
      <c r="AI19" s="137"/>
      <c r="AJ19" s="136">
        <v>100</v>
      </c>
      <c r="AK19" s="137"/>
      <c r="AL19" s="137"/>
      <c r="AM19" s="136">
        <v>100</v>
      </c>
      <c r="AN19" s="137"/>
      <c r="AO19" s="137"/>
      <c r="AP19" s="136">
        <v>100</v>
      </c>
      <c r="AQ19" s="137"/>
      <c r="AR19" s="137"/>
      <c r="AS19" s="136">
        <v>100</v>
      </c>
      <c r="AT19" s="137"/>
      <c r="AU19" s="137"/>
      <c r="AV19" s="111">
        <f t="shared" si="0"/>
        <v>1200</v>
      </c>
      <c r="AW19" s="134">
        <f t="shared" si="1"/>
        <v>0</v>
      </c>
      <c r="AX19" s="113" t="s">
        <v>755</v>
      </c>
    </row>
    <row r="20" spans="1:50" ht="51.75" hidden="1" customHeight="1" x14ac:dyDescent="0.25">
      <c r="A20" s="102" t="s">
        <v>747</v>
      </c>
      <c r="B20" s="100" t="s">
        <v>748</v>
      </c>
      <c r="C20" s="100" t="s">
        <v>749</v>
      </c>
      <c r="D20" s="99">
        <v>7</v>
      </c>
      <c r="E20" s="100" t="s">
        <v>762</v>
      </c>
      <c r="F20" s="100"/>
      <c r="G20" s="99" t="s">
        <v>751</v>
      </c>
      <c r="H20" s="99" t="s">
        <v>752</v>
      </c>
      <c r="I20" s="101">
        <v>13336</v>
      </c>
      <c r="J20" s="101">
        <v>12778</v>
      </c>
      <c r="K20" s="170">
        <v>1200</v>
      </c>
      <c r="L20" s="171">
        <v>0</v>
      </c>
      <c r="M20" s="135"/>
      <c r="N20" s="135"/>
      <c r="O20" s="136">
        <v>100</v>
      </c>
      <c r="P20" s="137"/>
      <c r="Q20" s="137"/>
      <c r="R20" s="136">
        <v>125</v>
      </c>
      <c r="S20" s="137"/>
      <c r="T20" s="137"/>
      <c r="U20" s="136">
        <v>125</v>
      </c>
      <c r="V20" s="137"/>
      <c r="W20" s="137"/>
      <c r="X20" s="136">
        <v>125</v>
      </c>
      <c r="Y20" s="137"/>
      <c r="Z20" s="137"/>
      <c r="AA20" s="136">
        <v>125</v>
      </c>
      <c r="AB20" s="137"/>
      <c r="AC20" s="137"/>
      <c r="AD20" s="136">
        <v>125</v>
      </c>
      <c r="AE20" s="137"/>
      <c r="AF20" s="137"/>
      <c r="AG20" s="136">
        <v>125</v>
      </c>
      <c r="AH20" s="137"/>
      <c r="AI20" s="137"/>
      <c r="AJ20" s="136">
        <v>125</v>
      </c>
      <c r="AK20" s="137"/>
      <c r="AL20" s="137"/>
      <c r="AM20" s="136">
        <v>125</v>
      </c>
      <c r="AN20" s="137"/>
      <c r="AO20" s="137"/>
      <c r="AP20" s="136">
        <v>100</v>
      </c>
      <c r="AQ20" s="137"/>
      <c r="AR20" s="137"/>
      <c r="AS20" s="136">
        <v>0</v>
      </c>
      <c r="AT20" s="137"/>
      <c r="AU20" s="137"/>
      <c r="AV20" s="111">
        <f t="shared" si="0"/>
        <v>1200</v>
      </c>
      <c r="AW20" s="134">
        <f t="shared" si="1"/>
        <v>0</v>
      </c>
      <c r="AX20" s="113" t="s">
        <v>755</v>
      </c>
    </row>
    <row r="21" spans="1:50" ht="51.75" hidden="1" customHeight="1" x14ac:dyDescent="0.25">
      <c r="A21" s="102" t="s">
        <v>747</v>
      </c>
      <c r="B21" s="100" t="s">
        <v>748</v>
      </c>
      <c r="C21" s="100" t="s">
        <v>749</v>
      </c>
      <c r="D21" s="99">
        <v>8</v>
      </c>
      <c r="E21" s="100" t="s">
        <v>763</v>
      </c>
      <c r="F21" s="100"/>
      <c r="G21" s="99" t="s">
        <v>751</v>
      </c>
      <c r="H21" s="99" t="s">
        <v>752</v>
      </c>
      <c r="I21" s="101">
        <v>14921</v>
      </c>
      <c r="J21" s="101">
        <v>24269</v>
      </c>
      <c r="K21" s="170">
        <v>2400</v>
      </c>
      <c r="L21" s="171">
        <v>0</v>
      </c>
      <c r="M21" s="135"/>
      <c r="N21" s="135"/>
      <c r="O21" s="136">
        <v>160</v>
      </c>
      <c r="P21" s="137"/>
      <c r="Q21" s="137"/>
      <c r="R21" s="136">
        <v>280</v>
      </c>
      <c r="S21" s="137"/>
      <c r="T21" s="137"/>
      <c r="U21" s="136">
        <v>280</v>
      </c>
      <c r="V21" s="137"/>
      <c r="W21" s="137"/>
      <c r="X21" s="136">
        <v>280</v>
      </c>
      <c r="Y21" s="137"/>
      <c r="Z21" s="137"/>
      <c r="AA21" s="136">
        <v>280</v>
      </c>
      <c r="AB21" s="137"/>
      <c r="AC21" s="137"/>
      <c r="AD21" s="136">
        <v>280</v>
      </c>
      <c r="AE21" s="137"/>
      <c r="AF21" s="137"/>
      <c r="AG21" s="136">
        <v>280</v>
      </c>
      <c r="AH21" s="137"/>
      <c r="AI21" s="137"/>
      <c r="AJ21" s="136">
        <v>280</v>
      </c>
      <c r="AK21" s="137"/>
      <c r="AL21" s="137"/>
      <c r="AM21" s="136">
        <v>280</v>
      </c>
      <c r="AN21" s="137"/>
      <c r="AO21" s="137"/>
      <c r="AP21" s="136">
        <v>0</v>
      </c>
      <c r="AQ21" s="137"/>
      <c r="AR21" s="137"/>
      <c r="AS21" s="136">
        <v>0</v>
      </c>
      <c r="AT21" s="137"/>
      <c r="AU21" s="137"/>
      <c r="AV21" s="111">
        <f t="shared" si="0"/>
        <v>2400</v>
      </c>
      <c r="AW21" s="134">
        <f t="shared" si="1"/>
        <v>0</v>
      </c>
      <c r="AX21" s="113" t="s">
        <v>755</v>
      </c>
    </row>
    <row r="22" spans="1:50" ht="51.75" hidden="1" customHeight="1" x14ac:dyDescent="0.25">
      <c r="A22" s="102" t="s">
        <v>747</v>
      </c>
      <c r="B22" s="100" t="s">
        <v>748</v>
      </c>
      <c r="C22" s="100" t="s">
        <v>749</v>
      </c>
      <c r="D22" s="99">
        <v>9</v>
      </c>
      <c r="E22" s="100" t="s">
        <v>764</v>
      </c>
      <c r="F22" s="100"/>
      <c r="G22" s="99" t="s">
        <v>751</v>
      </c>
      <c r="H22" s="99" t="s">
        <v>760</v>
      </c>
      <c r="I22" s="101">
        <v>34622</v>
      </c>
      <c r="J22" s="101">
        <v>116050</v>
      </c>
      <c r="K22" s="170">
        <v>11500</v>
      </c>
      <c r="L22" s="171">
        <v>479</v>
      </c>
      <c r="M22" s="135"/>
      <c r="N22" s="135"/>
      <c r="O22" s="136">
        <v>958</v>
      </c>
      <c r="P22" s="137"/>
      <c r="Q22" s="137"/>
      <c r="R22" s="136">
        <v>1150</v>
      </c>
      <c r="S22" s="137"/>
      <c r="T22" s="137"/>
      <c r="U22" s="136">
        <v>1150</v>
      </c>
      <c r="V22" s="137"/>
      <c r="W22" s="137"/>
      <c r="X22" s="136">
        <v>1150</v>
      </c>
      <c r="Y22" s="137"/>
      <c r="Z22" s="137"/>
      <c r="AA22" s="136">
        <v>1150</v>
      </c>
      <c r="AB22" s="137"/>
      <c r="AC22" s="137"/>
      <c r="AD22" s="136">
        <v>1150</v>
      </c>
      <c r="AE22" s="137"/>
      <c r="AF22" s="137"/>
      <c r="AG22" s="136">
        <v>1150</v>
      </c>
      <c r="AH22" s="137"/>
      <c r="AI22" s="137"/>
      <c r="AJ22" s="136">
        <v>1150</v>
      </c>
      <c r="AK22" s="137"/>
      <c r="AL22" s="137"/>
      <c r="AM22" s="136">
        <v>1150</v>
      </c>
      <c r="AN22" s="137"/>
      <c r="AO22" s="137"/>
      <c r="AP22" s="136">
        <v>479</v>
      </c>
      <c r="AQ22" s="137"/>
      <c r="AR22" s="137"/>
      <c r="AS22" s="136">
        <v>384</v>
      </c>
      <c r="AT22" s="137"/>
      <c r="AU22" s="137"/>
      <c r="AV22" s="111">
        <f t="shared" si="0"/>
        <v>11500</v>
      </c>
      <c r="AW22" s="134">
        <f t="shared" si="1"/>
        <v>0</v>
      </c>
      <c r="AX22" s="113" t="s">
        <v>753</v>
      </c>
    </row>
    <row r="23" spans="1:50" ht="51.75" hidden="1" customHeight="1" x14ac:dyDescent="0.25">
      <c r="A23" s="102" t="s">
        <v>765</v>
      </c>
      <c r="B23" s="100" t="s">
        <v>766</v>
      </c>
      <c r="C23" s="100" t="s">
        <v>767</v>
      </c>
      <c r="D23" s="99">
        <v>23</v>
      </c>
      <c r="E23" s="100" t="s">
        <v>768</v>
      </c>
      <c r="F23" s="100"/>
      <c r="G23" s="99" t="s">
        <v>751</v>
      </c>
      <c r="H23" s="99" t="s">
        <v>752</v>
      </c>
      <c r="I23" s="101">
        <v>15</v>
      </c>
      <c r="J23" s="101">
        <v>47</v>
      </c>
      <c r="K23" s="103">
        <v>4</v>
      </c>
      <c r="L23" s="171"/>
      <c r="M23" s="135"/>
      <c r="N23" s="135"/>
      <c r="O23" s="136"/>
      <c r="P23" s="137"/>
      <c r="Q23" s="137"/>
      <c r="R23" s="136">
        <v>1</v>
      </c>
      <c r="S23" s="137"/>
      <c r="T23" s="137"/>
      <c r="U23" s="136"/>
      <c r="V23" s="137"/>
      <c r="W23" s="137"/>
      <c r="X23" s="136"/>
      <c r="Y23" s="137"/>
      <c r="Z23" s="137"/>
      <c r="AA23" s="136"/>
      <c r="AB23" s="137"/>
      <c r="AC23" s="137"/>
      <c r="AD23" s="136"/>
      <c r="AE23" s="137"/>
      <c r="AF23" s="137"/>
      <c r="AG23" s="136"/>
      <c r="AH23" s="137"/>
      <c r="AI23" s="137"/>
      <c r="AJ23" s="136">
        <v>1</v>
      </c>
      <c r="AK23" s="137"/>
      <c r="AL23" s="137"/>
      <c r="AM23" s="136">
        <v>1</v>
      </c>
      <c r="AN23" s="137"/>
      <c r="AO23" s="137"/>
      <c r="AP23" s="136">
        <v>1</v>
      </c>
      <c r="AQ23" s="137"/>
      <c r="AR23" s="137"/>
      <c r="AS23" s="136"/>
      <c r="AT23" s="137"/>
      <c r="AU23" s="137"/>
      <c r="AV23" s="111">
        <f t="shared" si="0"/>
        <v>4</v>
      </c>
      <c r="AW23" s="134">
        <f t="shared" si="1"/>
        <v>0</v>
      </c>
      <c r="AX23" s="113" t="s">
        <v>769</v>
      </c>
    </row>
    <row r="24" spans="1:50" ht="51.75" hidden="1" customHeight="1" x14ac:dyDescent="0.25">
      <c r="A24" s="102" t="s">
        <v>765</v>
      </c>
      <c r="B24" s="100" t="s">
        <v>766</v>
      </c>
      <c r="C24" s="100" t="s">
        <v>767</v>
      </c>
      <c r="D24" s="99">
        <v>24</v>
      </c>
      <c r="E24" s="100" t="s">
        <v>770</v>
      </c>
      <c r="F24" s="100"/>
      <c r="G24" s="99" t="s">
        <v>751</v>
      </c>
      <c r="H24" s="99" t="s">
        <v>752</v>
      </c>
      <c r="I24" s="101">
        <v>15</v>
      </c>
      <c r="J24" s="101">
        <v>47</v>
      </c>
      <c r="K24" s="104">
        <v>4</v>
      </c>
      <c r="L24" s="171"/>
      <c r="M24" s="135"/>
      <c r="N24" s="135"/>
      <c r="O24" s="136"/>
      <c r="P24" s="137"/>
      <c r="Q24" s="137"/>
      <c r="R24" s="136"/>
      <c r="S24" s="137"/>
      <c r="T24" s="137"/>
      <c r="U24" s="136">
        <v>1</v>
      </c>
      <c r="V24" s="137"/>
      <c r="W24" s="137"/>
      <c r="X24" s="136"/>
      <c r="Y24" s="137"/>
      <c r="Z24" s="137"/>
      <c r="AA24" s="136"/>
      <c r="AB24" s="137"/>
      <c r="AC24" s="137"/>
      <c r="AD24" s="136"/>
      <c r="AE24" s="137"/>
      <c r="AF24" s="137"/>
      <c r="AG24" s="136"/>
      <c r="AH24" s="137"/>
      <c r="AI24" s="137"/>
      <c r="AJ24" s="136"/>
      <c r="AK24" s="137"/>
      <c r="AL24" s="137"/>
      <c r="AM24" s="136">
        <v>1</v>
      </c>
      <c r="AN24" s="137"/>
      <c r="AO24" s="137"/>
      <c r="AP24" s="136">
        <v>1</v>
      </c>
      <c r="AQ24" s="137"/>
      <c r="AR24" s="137"/>
      <c r="AS24" s="136">
        <v>1</v>
      </c>
      <c r="AT24" s="137"/>
      <c r="AU24" s="137"/>
      <c r="AV24" s="111">
        <f t="shared" si="0"/>
        <v>4</v>
      </c>
      <c r="AW24" s="134">
        <f t="shared" si="1"/>
        <v>0</v>
      </c>
      <c r="AX24" s="113" t="s">
        <v>769</v>
      </c>
    </row>
    <row r="25" spans="1:50" ht="51.75" hidden="1" customHeight="1" x14ac:dyDescent="0.25">
      <c r="A25" s="102" t="s">
        <v>771</v>
      </c>
      <c r="B25" s="100" t="s">
        <v>772</v>
      </c>
      <c r="C25" s="100" t="s">
        <v>773</v>
      </c>
      <c r="D25" s="99">
        <v>10</v>
      </c>
      <c r="E25" s="100" t="s">
        <v>774</v>
      </c>
      <c r="F25" s="100"/>
      <c r="G25" s="99" t="s">
        <v>751</v>
      </c>
      <c r="H25" s="99" t="s">
        <v>760</v>
      </c>
      <c r="I25" s="101">
        <v>45565</v>
      </c>
      <c r="J25" s="101">
        <v>121298</v>
      </c>
      <c r="K25" s="170">
        <v>12500</v>
      </c>
      <c r="L25" s="171">
        <v>768</v>
      </c>
      <c r="M25" s="135"/>
      <c r="N25" s="135"/>
      <c r="O25" s="136">
        <v>1000</v>
      </c>
      <c r="P25" s="137"/>
      <c r="Q25" s="137"/>
      <c r="R25" s="136">
        <v>1250</v>
      </c>
      <c r="S25" s="137"/>
      <c r="T25" s="137"/>
      <c r="U25" s="136">
        <v>885.00000000000011</v>
      </c>
      <c r="V25" s="137"/>
      <c r="W25" s="137"/>
      <c r="X25" s="136">
        <v>1260</v>
      </c>
      <c r="Y25" s="137"/>
      <c r="Z25" s="137"/>
      <c r="AA25" s="136">
        <v>1259</v>
      </c>
      <c r="AB25" s="137"/>
      <c r="AC25" s="137"/>
      <c r="AD25" s="136">
        <v>1078</v>
      </c>
      <c r="AE25" s="137"/>
      <c r="AF25" s="137"/>
      <c r="AG25" s="136">
        <v>1250</v>
      </c>
      <c r="AH25" s="137"/>
      <c r="AI25" s="137"/>
      <c r="AJ25" s="136">
        <v>1125</v>
      </c>
      <c r="AK25" s="137"/>
      <c r="AL25" s="137"/>
      <c r="AM25" s="136">
        <v>875.00000000000011</v>
      </c>
      <c r="AN25" s="137"/>
      <c r="AO25" s="137"/>
      <c r="AP25" s="136">
        <v>1000</v>
      </c>
      <c r="AQ25" s="137"/>
      <c r="AR25" s="137"/>
      <c r="AS25" s="136">
        <v>750</v>
      </c>
      <c r="AT25" s="137"/>
      <c r="AU25" s="137"/>
      <c r="AV25" s="111">
        <f t="shared" si="0"/>
        <v>12500</v>
      </c>
      <c r="AW25" s="134">
        <f t="shared" si="1"/>
        <v>0</v>
      </c>
      <c r="AX25" s="113" t="s">
        <v>775</v>
      </c>
    </row>
    <row r="26" spans="1:50" ht="51.75" hidden="1" customHeight="1" x14ac:dyDescent="0.25">
      <c r="A26" s="102" t="s">
        <v>771</v>
      </c>
      <c r="B26" s="100" t="s">
        <v>772</v>
      </c>
      <c r="C26" s="100" t="s">
        <v>773</v>
      </c>
      <c r="D26" s="99">
        <v>11</v>
      </c>
      <c r="E26" s="100" t="s">
        <v>776</v>
      </c>
      <c r="F26" s="100"/>
      <c r="G26" s="99" t="s">
        <v>751</v>
      </c>
      <c r="H26" s="99" t="s">
        <v>760</v>
      </c>
      <c r="I26" s="101">
        <v>166214</v>
      </c>
      <c r="J26" s="101">
        <v>386196</v>
      </c>
      <c r="K26" s="170">
        <v>41500</v>
      </c>
      <c r="L26" s="171">
        <v>867</v>
      </c>
      <c r="M26" s="135"/>
      <c r="N26" s="135"/>
      <c r="O26" s="136">
        <v>2493</v>
      </c>
      <c r="P26" s="137"/>
      <c r="Q26" s="137"/>
      <c r="R26" s="136">
        <v>5398</v>
      </c>
      <c r="S26" s="137"/>
      <c r="T26" s="137"/>
      <c r="U26" s="136">
        <v>2299</v>
      </c>
      <c r="V26" s="137"/>
      <c r="W26" s="137"/>
      <c r="X26" s="136">
        <v>4983</v>
      </c>
      <c r="Y26" s="137"/>
      <c r="Z26" s="137"/>
      <c r="AA26" s="136">
        <v>3323</v>
      </c>
      <c r="AB26" s="137"/>
      <c r="AC26" s="137"/>
      <c r="AD26" s="136">
        <v>3542</v>
      </c>
      <c r="AE26" s="137"/>
      <c r="AF26" s="137"/>
      <c r="AG26" s="136">
        <v>3662</v>
      </c>
      <c r="AH26" s="137"/>
      <c r="AI26" s="137"/>
      <c r="AJ26" s="136">
        <v>3674</v>
      </c>
      <c r="AK26" s="137"/>
      <c r="AL26" s="137"/>
      <c r="AM26" s="136">
        <v>3374</v>
      </c>
      <c r="AN26" s="137"/>
      <c r="AO26" s="137"/>
      <c r="AP26" s="136">
        <v>4565</v>
      </c>
      <c r="AQ26" s="137"/>
      <c r="AR26" s="137"/>
      <c r="AS26" s="136">
        <v>3320</v>
      </c>
      <c r="AT26" s="137"/>
      <c r="AU26" s="137"/>
      <c r="AV26" s="111">
        <f t="shared" si="0"/>
        <v>41500</v>
      </c>
      <c r="AW26" s="134">
        <f t="shared" si="1"/>
        <v>0</v>
      </c>
      <c r="AX26" s="113" t="s">
        <v>775</v>
      </c>
    </row>
    <row r="27" spans="1:50" ht="51.75" hidden="1" customHeight="1" x14ac:dyDescent="0.25">
      <c r="A27" s="102" t="s">
        <v>771</v>
      </c>
      <c r="B27" s="100" t="s">
        <v>772</v>
      </c>
      <c r="C27" s="100" t="s">
        <v>773</v>
      </c>
      <c r="D27" s="99">
        <v>13</v>
      </c>
      <c r="E27" s="100" t="s">
        <v>777</v>
      </c>
      <c r="F27" s="100"/>
      <c r="G27" s="99" t="s">
        <v>751</v>
      </c>
      <c r="H27" s="99" t="s">
        <v>760</v>
      </c>
      <c r="I27" s="101">
        <v>46329</v>
      </c>
      <c r="J27" s="101">
        <v>122579</v>
      </c>
      <c r="K27" s="170">
        <v>12800</v>
      </c>
      <c r="L27" s="171">
        <v>768</v>
      </c>
      <c r="M27" s="135"/>
      <c r="N27" s="135"/>
      <c r="O27" s="136">
        <v>1024</v>
      </c>
      <c r="P27" s="137"/>
      <c r="Q27" s="137"/>
      <c r="R27" s="136">
        <v>1280</v>
      </c>
      <c r="S27" s="137"/>
      <c r="T27" s="137"/>
      <c r="U27" s="136">
        <v>896.00000000000011</v>
      </c>
      <c r="V27" s="137"/>
      <c r="W27" s="137"/>
      <c r="X27" s="136">
        <v>1280</v>
      </c>
      <c r="Y27" s="137"/>
      <c r="Z27" s="137"/>
      <c r="AA27" s="136">
        <v>1280</v>
      </c>
      <c r="AB27" s="137"/>
      <c r="AC27" s="137"/>
      <c r="AD27" s="136">
        <v>1152</v>
      </c>
      <c r="AE27" s="137"/>
      <c r="AF27" s="137"/>
      <c r="AG27" s="136">
        <v>1280</v>
      </c>
      <c r="AH27" s="137"/>
      <c r="AI27" s="137"/>
      <c r="AJ27" s="136">
        <v>1152</v>
      </c>
      <c r="AK27" s="137"/>
      <c r="AL27" s="137"/>
      <c r="AM27" s="136">
        <v>896.00000000000011</v>
      </c>
      <c r="AN27" s="137"/>
      <c r="AO27" s="137"/>
      <c r="AP27" s="136">
        <v>1024</v>
      </c>
      <c r="AQ27" s="137"/>
      <c r="AR27" s="137"/>
      <c r="AS27" s="136">
        <v>768</v>
      </c>
      <c r="AT27" s="137"/>
      <c r="AU27" s="137"/>
      <c r="AV27" s="111">
        <f t="shared" si="0"/>
        <v>12800</v>
      </c>
      <c r="AW27" s="134">
        <f t="shared" si="1"/>
        <v>0</v>
      </c>
      <c r="AX27" s="113" t="s">
        <v>775</v>
      </c>
    </row>
    <row r="28" spans="1:50" ht="51.75" hidden="1" customHeight="1" x14ac:dyDescent="0.25">
      <c r="A28" s="102" t="s">
        <v>771</v>
      </c>
      <c r="B28" s="100" t="s">
        <v>772</v>
      </c>
      <c r="C28" s="100" t="s">
        <v>773</v>
      </c>
      <c r="D28" s="99">
        <v>14</v>
      </c>
      <c r="E28" s="100" t="s">
        <v>778</v>
      </c>
      <c r="F28" s="100"/>
      <c r="G28" s="99" t="s">
        <v>751</v>
      </c>
      <c r="H28" s="99" t="s">
        <v>760</v>
      </c>
      <c r="I28" s="101">
        <v>13521</v>
      </c>
      <c r="J28" s="101">
        <v>20650</v>
      </c>
      <c r="K28" s="170">
        <v>3500</v>
      </c>
      <c r="L28" s="171">
        <v>150</v>
      </c>
      <c r="M28" s="135"/>
      <c r="N28" s="135"/>
      <c r="O28" s="136">
        <v>200</v>
      </c>
      <c r="P28" s="137"/>
      <c r="Q28" s="137"/>
      <c r="R28" s="136">
        <v>250</v>
      </c>
      <c r="S28" s="137"/>
      <c r="T28" s="137"/>
      <c r="U28" s="136">
        <v>350</v>
      </c>
      <c r="V28" s="137"/>
      <c r="W28" s="137"/>
      <c r="X28" s="136">
        <v>350</v>
      </c>
      <c r="Y28" s="137"/>
      <c r="Z28" s="137"/>
      <c r="AA28" s="136">
        <v>450</v>
      </c>
      <c r="AB28" s="137"/>
      <c r="AC28" s="137"/>
      <c r="AD28" s="136">
        <v>450</v>
      </c>
      <c r="AE28" s="137"/>
      <c r="AF28" s="137"/>
      <c r="AG28" s="136">
        <v>350</v>
      </c>
      <c r="AH28" s="137"/>
      <c r="AI28" s="137"/>
      <c r="AJ28" s="136">
        <v>350</v>
      </c>
      <c r="AK28" s="137"/>
      <c r="AL28" s="137"/>
      <c r="AM28" s="136">
        <v>250</v>
      </c>
      <c r="AN28" s="137"/>
      <c r="AO28" s="137"/>
      <c r="AP28" s="136">
        <v>200</v>
      </c>
      <c r="AQ28" s="137"/>
      <c r="AR28" s="137"/>
      <c r="AS28" s="136">
        <v>150</v>
      </c>
      <c r="AT28" s="137"/>
      <c r="AU28" s="137"/>
      <c r="AV28" s="111">
        <f t="shared" si="0"/>
        <v>3500</v>
      </c>
      <c r="AW28" s="134">
        <f t="shared" si="1"/>
        <v>0</v>
      </c>
      <c r="AX28" s="113" t="s">
        <v>779</v>
      </c>
    </row>
    <row r="29" spans="1:50" ht="51.75" hidden="1" customHeight="1" x14ac:dyDescent="0.25">
      <c r="A29" s="102" t="s">
        <v>771</v>
      </c>
      <c r="B29" s="100" t="s">
        <v>772</v>
      </c>
      <c r="C29" s="100" t="s">
        <v>773</v>
      </c>
      <c r="D29" s="99">
        <v>15</v>
      </c>
      <c r="E29" s="100" t="s">
        <v>780</v>
      </c>
      <c r="F29" s="100"/>
      <c r="G29" s="99" t="s">
        <v>751</v>
      </c>
      <c r="H29" s="99" t="s">
        <v>760</v>
      </c>
      <c r="I29" s="101">
        <v>8570</v>
      </c>
      <c r="J29" s="101">
        <v>20178</v>
      </c>
      <c r="K29" s="170">
        <v>2300</v>
      </c>
      <c r="L29" s="171">
        <v>100</v>
      </c>
      <c r="M29" s="135"/>
      <c r="N29" s="135"/>
      <c r="O29" s="136">
        <v>140</v>
      </c>
      <c r="P29" s="137"/>
      <c r="Q29" s="137"/>
      <c r="R29" s="136">
        <v>180</v>
      </c>
      <c r="S29" s="137"/>
      <c r="T29" s="137"/>
      <c r="U29" s="136">
        <v>200</v>
      </c>
      <c r="V29" s="137"/>
      <c r="W29" s="137"/>
      <c r="X29" s="136">
        <v>230</v>
      </c>
      <c r="Y29" s="137"/>
      <c r="Z29" s="137"/>
      <c r="AA29" s="136">
        <v>300</v>
      </c>
      <c r="AB29" s="137"/>
      <c r="AC29" s="137"/>
      <c r="AD29" s="136">
        <v>300</v>
      </c>
      <c r="AE29" s="137"/>
      <c r="AF29" s="137"/>
      <c r="AG29" s="136">
        <v>230</v>
      </c>
      <c r="AH29" s="137"/>
      <c r="AI29" s="137"/>
      <c r="AJ29" s="136">
        <v>200</v>
      </c>
      <c r="AK29" s="137"/>
      <c r="AL29" s="137"/>
      <c r="AM29" s="136">
        <v>180</v>
      </c>
      <c r="AN29" s="137"/>
      <c r="AO29" s="137"/>
      <c r="AP29" s="136">
        <v>140</v>
      </c>
      <c r="AQ29" s="137"/>
      <c r="AR29" s="137"/>
      <c r="AS29" s="136">
        <v>100</v>
      </c>
      <c r="AT29" s="137"/>
      <c r="AU29" s="137"/>
      <c r="AV29" s="111">
        <f t="shared" si="0"/>
        <v>2300</v>
      </c>
      <c r="AW29" s="134">
        <f t="shared" si="1"/>
        <v>0</v>
      </c>
      <c r="AX29" s="113" t="s">
        <v>779</v>
      </c>
    </row>
    <row r="30" spans="1:50" ht="51.75" hidden="1" customHeight="1" x14ac:dyDescent="0.25">
      <c r="A30" s="102" t="s">
        <v>771</v>
      </c>
      <c r="B30" s="100" t="s">
        <v>772</v>
      </c>
      <c r="C30" s="100" t="s">
        <v>773</v>
      </c>
      <c r="D30" s="99">
        <v>16</v>
      </c>
      <c r="E30" s="100" t="s">
        <v>781</v>
      </c>
      <c r="F30" s="100"/>
      <c r="G30" s="99" t="s">
        <v>751</v>
      </c>
      <c r="H30" s="99" t="s">
        <v>760</v>
      </c>
      <c r="I30" s="101">
        <v>20697</v>
      </c>
      <c r="J30" s="101">
        <v>22950</v>
      </c>
      <c r="K30" s="170">
        <v>4000</v>
      </c>
      <c r="L30" s="171">
        <v>150</v>
      </c>
      <c r="M30" s="135"/>
      <c r="N30" s="135"/>
      <c r="O30" s="136">
        <v>250</v>
      </c>
      <c r="P30" s="137"/>
      <c r="Q30" s="137"/>
      <c r="R30" s="136">
        <v>250</v>
      </c>
      <c r="S30" s="137"/>
      <c r="T30" s="137"/>
      <c r="U30" s="136">
        <v>350</v>
      </c>
      <c r="V30" s="137"/>
      <c r="W30" s="137"/>
      <c r="X30" s="136">
        <v>450</v>
      </c>
      <c r="Y30" s="137"/>
      <c r="Z30" s="137"/>
      <c r="AA30" s="136">
        <v>550</v>
      </c>
      <c r="AB30" s="137"/>
      <c r="AC30" s="137"/>
      <c r="AD30" s="136">
        <v>550</v>
      </c>
      <c r="AE30" s="137"/>
      <c r="AF30" s="137"/>
      <c r="AG30" s="136">
        <v>450</v>
      </c>
      <c r="AH30" s="137"/>
      <c r="AI30" s="137"/>
      <c r="AJ30" s="136">
        <v>350</v>
      </c>
      <c r="AK30" s="137"/>
      <c r="AL30" s="137"/>
      <c r="AM30" s="136">
        <v>250</v>
      </c>
      <c r="AN30" s="137"/>
      <c r="AO30" s="137"/>
      <c r="AP30" s="136">
        <v>250</v>
      </c>
      <c r="AQ30" s="137"/>
      <c r="AR30" s="137"/>
      <c r="AS30" s="136">
        <v>150</v>
      </c>
      <c r="AT30" s="137"/>
      <c r="AU30" s="137"/>
      <c r="AV30" s="111">
        <f t="shared" si="0"/>
        <v>4000</v>
      </c>
      <c r="AW30" s="134">
        <f t="shared" si="1"/>
        <v>0</v>
      </c>
      <c r="AX30" s="113" t="s">
        <v>779</v>
      </c>
    </row>
    <row r="31" spans="1:50" ht="51.75" hidden="1" customHeight="1" x14ac:dyDescent="0.25">
      <c r="A31" s="102" t="s">
        <v>771</v>
      </c>
      <c r="B31" s="100" t="s">
        <v>772</v>
      </c>
      <c r="C31" s="100" t="s">
        <v>782</v>
      </c>
      <c r="D31" s="99">
        <v>17</v>
      </c>
      <c r="E31" s="100" t="s">
        <v>783</v>
      </c>
      <c r="F31" s="100"/>
      <c r="G31" s="99" t="s">
        <v>751</v>
      </c>
      <c r="H31" s="99" t="s">
        <v>760</v>
      </c>
      <c r="I31" s="101">
        <v>24162</v>
      </c>
      <c r="J31" s="101">
        <v>77500</v>
      </c>
      <c r="K31" s="103">
        <v>7900</v>
      </c>
      <c r="L31" s="171">
        <v>0</v>
      </c>
      <c r="M31" s="135"/>
      <c r="N31" s="135"/>
      <c r="O31" s="136">
        <v>750</v>
      </c>
      <c r="P31" s="137"/>
      <c r="Q31" s="137"/>
      <c r="R31" s="136">
        <v>750</v>
      </c>
      <c r="S31" s="137"/>
      <c r="T31" s="137"/>
      <c r="U31" s="136">
        <v>750</v>
      </c>
      <c r="V31" s="137"/>
      <c r="W31" s="137"/>
      <c r="X31" s="136">
        <v>750</v>
      </c>
      <c r="Y31" s="137"/>
      <c r="Z31" s="137"/>
      <c r="AA31" s="136">
        <v>750</v>
      </c>
      <c r="AB31" s="137"/>
      <c r="AC31" s="137"/>
      <c r="AD31" s="136">
        <v>750</v>
      </c>
      <c r="AE31" s="137"/>
      <c r="AF31" s="137"/>
      <c r="AG31" s="136">
        <v>750</v>
      </c>
      <c r="AH31" s="137"/>
      <c r="AI31" s="137"/>
      <c r="AJ31" s="136">
        <v>750</v>
      </c>
      <c r="AK31" s="137"/>
      <c r="AL31" s="137"/>
      <c r="AM31" s="136">
        <v>750</v>
      </c>
      <c r="AN31" s="137"/>
      <c r="AO31" s="137"/>
      <c r="AP31" s="136">
        <v>750</v>
      </c>
      <c r="AQ31" s="137"/>
      <c r="AR31" s="137"/>
      <c r="AS31" s="136">
        <v>400</v>
      </c>
      <c r="AT31" s="137"/>
      <c r="AU31" s="137"/>
      <c r="AV31" s="111">
        <f t="shared" si="0"/>
        <v>7900</v>
      </c>
      <c r="AW31" s="134">
        <f t="shared" si="1"/>
        <v>0</v>
      </c>
      <c r="AX31" s="113" t="s">
        <v>784</v>
      </c>
    </row>
    <row r="32" spans="1:50" ht="51.75" hidden="1" customHeight="1" x14ac:dyDescent="0.25">
      <c r="A32" s="102" t="s">
        <v>785</v>
      </c>
      <c r="B32" s="100" t="s">
        <v>786</v>
      </c>
      <c r="C32" s="100" t="s">
        <v>787</v>
      </c>
      <c r="D32" s="99">
        <v>20</v>
      </c>
      <c r="E32" s="100" t="s">
        <v>788</v>
      </c>
      <c r="F32" s="100"/>
      <c r="G32" s="99" t="s">
        <v>751</v>
      </c>
      <c r="H32" s="99" t="s">
        <v>752</v>
      </c>
      <c r="I32" s="101">
        <v>5332</v>
      </c>
      <c r="J32" s="101">
        <v>13748</v>
      </c>
      <c r="K32" s="170">
        <v>1800</v>
      </c>
      <c r="L32" s="171">
        <v>0</v>
      </c>
      <c r="M32" s="135"/>
      <c r="N32" s="135"/>
      <c r="O32" s="136">
        <v>200</v>
      </c>
      <c r="P32" s="137"/>
      <c r="Q32" s="137"/>
      <c r="R32" s="136">
        <v>300</v>
      </c>
      <c r="S32" s="137"/>
      <c r="T32" s="137"/>
      <c r="U32" s="136">
        <v>200</v>
      </c>
      <c r="V32" s="137"/>
      <c r="W32" s="137"/>
      <c r="X32" s="136">
        <v>300</v>
      </c>
      <c r="Y32" s="137"/>
      <c r="Z32" s="137"/>
      <c r="AA32" s="136">
        <v>200</v>
      </c>
      <c r="AB32" s="137"/>
      <c r="AC32" s="137"/>
      <c r="AD32" s="136">
        <v>200</v>
      </c>
      <c r="AE32" s="137"/>
      <c r="AF32" s="137"/>
      <c r="AG32" s="136">
        <v>200</v>
      </c>
      <c r="AH32" s="137"/>
      <c r="AI32" s="137"/>
      <c r="AJ32" s="136">
        <v>200</v>
      </c>
      <c r="AK32" s="137"/>
      <c r="AL32" s="137"/>
      <c r="AM32" s="136"/>
      <c r="AN32" s="137"/>
      <c r="AO32" s="137"/>
      <c r="AP32" s="136"/>
      <c r="AQ32" s="137"/>
      <c r="AR32" s="137"/>
      <c r="AS32" s="136"/>
      <c r="AT32" s="137"/>
      <c r="AU32" s="137"/>
      <c r="AV32" s="111">
        <f t="shared" si="0"/>
        <v>1800</v>
      </c>
      <c r="AW32" s="134">
        <f t="shared" si="1"/>
        <v>0</v>
      </c>
      <c r="AX32" s="113" t="s">
        <v>775</v>
      </c>
    </row>
    <row r="33" spans="1:50" ht="51.75" hidden="1" customHeight="1" x14ac:dyDescent="0.25">
      <c r="A33" s="102" t="s">
        <v>789</v>
      </c>
      <c r="B33" s="100" t="s">
        <v>790</v>
      </c>
      <c r="C33" s="100" t="s">
        <v>791</v>
      </c>
      <c r="D33" s="99">
        <v>21</v>
      </c>
      <c r="E33" s="100" t="s">
        <v>792</v>
      </c>
      <c r="F33" s="100"/>
      <c r="G33" s="99" t="s">
        <v>751</v>
      </c>
      <c r="H33" s="99" t="s">
        <v>760</v>
      </c>
      <c r="I33" s="101">
        <v>11925</v>
      </c>
      <c r="J33" s="101">
        <v>25000</v>
      </c>
      <c r="K33" s="170">
        <v>3000</v>
      </c>
      <c r="L33" s="171">
        <v>0</v>
      </c>
      <c r="M33" s="135"/>
      <c r="N33" s="135"/>
      <c r="O33" s="136">
        <v>0</v>
      </c>
      <c r="P33" s="137"/>
      <c r="Q33" s="137"/>
      <c r="R33" s="136">
        <v>500</v>
      </c>
      <c r="S33" s="137"/>
      <c r="T33" s="137"/>
      <c r="U33" s="136">
        <v>0</v>
      </c>
      <c r="V33" s="248"/>
      <c r="W33" s="137"/>
      <c r="X33" s="136">
        <v>0</v>
      </c>
      <c r="Y33" s="137"/>
      <c r="Z33" s="137"/>
      <c r="AA33" s="136">
        <v>1000</v>
      </c>
      <c r="AB33" s="137"/>
      <c r="AC33" s="137"/>
      <c r="AD33" s="136">
        <v>0</v>
      </c>
      <c r="AE33" s="137"/>
      <c r="AF33" s="137"/>
      <c r="AG33" s="136">
        <v>0</v>
      </c>
      <c r="AH33" s="137"/>
      <c r="AI33" s="137"/>
      <c r="AJ33" s="136">
        <v>500</v>
      </c>
      <c r="AK33" s="137"/>
      <c r="AL33" s="137"/>
      <c r="AM33" s="136">
        <v>0</v>
      </c>
      <c r="AN33" s="137"/>
      <c r="AO33" s="137"/>
      <c r="AP33" s="136">
        <v>0</v>
      </c>
      <c r="AQ33" s="137"/>
      <c r="AR33" s="137"/>
      <c r="AS33" s="136">
        <v>1000</v>
      </c>
      <c r="AT33" s="137"/>
      <c r="AU33" s="137"/>
      <c r="AV33" s="111">
        <f t="shared" si="0"/>
        <v>3000</v>
      </c>
      <c r="AW33" s="134">
        <f t="shared" si="1"/>
        <v>0</v>
      </c>
      <c r="AX33" s="113" t="s">
        <v>793</v>
      </c>
    </row>
    <row r="34" spans="1:50" ht="229.5" customHeight="1" x14ac:dyDescent="0.25">
      <c r="A34" s="102" t="s">
        <v>789</v>
      </c>
      <c r="B34" s="100" t="s">
        <v>790</v>
      </c>
      <c r="C34" s="100" t="s">
        <v>791</v>
      </c>
      <c r="D34" s="99">
        <v>22</v>
      </c>
      <c r="E34" s="100" t="s">
        <v>794</v>
      </c>
      <c r="F34" s="100" t="s">
        <v>795</v>
      </c>
      <c r="G34" s="99" t="s">
        <v>751</v>
      </c>
      <c r="H34" s="99" t="s">
        <v>760</v>
      </c>
      <c r="I34" s="101">
        <v>16877</v>
      </c>
      <c r="J34" s="101">
        <v>32500</v>
      </c>
      <c r="K34" s="170">
        <v>3000</v>
      </c>
      <c r="L34" s="171">
        <v>0</v>
      </c>
      <c r="M34" s="135">
        <v>0</v>
      </c>
      <c r="N34" s="135">
        <v>0</v>
      </c>
      <c r="O34" s="136">
        <v>150</v>
      </c>
      <c r="P34" s="232">
        <v>0</v>
      </c>
      <c r="Q34" s="233" t="s">
        <v>796</v>
      </c>
      <c r="R34" s="136">
        <v>300</v>
      </c>
      <c r="S34" s="137">
        <v>83</v>
      </c>
      <c r="T34" s="346" t="s">
        <v>797</v>
      </c>
      <c r="U34" s="247">
        <v>300</v>
      </c>
      <c r="V34" s="249">
        <v>544</v>
      </c>
      <c r="W34" s="344" t="s">
        <v>798</v>
      </c>
      <c r="X34" s="136">
        <v>300</v>
      </c>
      <c r="Y34" s="415" t="s">
        <v>799</v>
      </c>
      <c r="Z34" s="137">
        <v>496</v>
      </c>
      <c r="AA34" s="136">
        <v>300</v>
      </c>
      <c r="AB34" s="137"/>
      <c r="AC34" s="137"/>
      <c r="AD34" s="136">
        <v>300</v>
      </c>
      <c r="AE34" s="137"/>
      <c r="AF34" s="137"/>
      <c r="AG34" s="136">
        <v>300</v>
      </c>
      <c r="AH34" s="137"/>
      <c r="AI34" s="137"/>
      <c r="AJ34" s="136">
        <v>300</v>
      </c>
      <c r="AK34" s="137"/>
      <c r="AL34" s="137"/>
      <c r="AM34" s="136">
        <v>300</v>
      </c>
      <c r="AN34" s="137"/>
      <c r="AO34" s="137"/>
      <c r="AP34" s="136">
        <v>300</v>
      </c>
      <c r="AQ34" s="137"/>
      <c r="AR34" s="137"/>
      <c r="AS34" s="136">
        <v>150</v>
      </c>
      <c r="AT34" s="137"/>
      <c r="AU34" s="137"/>
      <c r="AV34" s="111">
        <f t="shared" si="0"/>
        <v>3000</v>
      </c>
      <c r="AW34" s="134" t="e">
        <f>+M34+P34+S34+V34+Y34+AB34+AE34+AH34+AK34+AN34+AQ34+AT34</f>
        <v>#VALUE!</v>
      </c>
      <c r="AX34" s="219">
        <v>8198</v>
      </c>
    </row>
    <row r="35" spans="1:50" ht="51.75" hidden="1" customHeight="1" x14ac:dyDescent="0.25">
      <c r="A35" s="102">
        <v>11</v>
      </c>
      <c r="B35" s="100" t="s">
        <v>800</v>
      </c>
      <c r="C35" s="100" t="s">
        <v>801</v>
      </c>
      <c r="D35" s="99">
        <v>25</v>
      </c>
      <c r="E35" s="100" t="s">
        <v>802</v>
      </c>
      <c r="F35" s="100"/>
      <c r="G35" s="99" t="s">
        <v>803</v>
      </c>
      <c r="H35" s="99" t="s">
        <v>752</v>
      </c>
      <c r="I35" s="101">
        <v>100</v>
      </c>
      <c r="J35" s="101">
        <v>100</v>
      </c>
      <c r="K35" s="170">
        <v>100</v>
      </c>
      <c r="L35" s="171">
        <v>100</v>
      </c>
      <c r="M35" s="135"/>
      <c r="N35" s="135"/>
      <c r="O35" s="136">
        <v>100</v>
      </c>
      <c r="P35" s="137"/>
      <c r="Q35" s="137"/>
      <c r="R35" s="136">
        <v>100</v>
      </c>
      <c r="S35" s="137"/>
      <c r="T35" s="137"/>
      <c r="U35" s="136">
        <v>100</v>
      </c>
      <c r="V35" s="133"/>
      <c r="W35" s="137"/>
      <c r="X35" s="136">
        <v>100</v>
      </c>
      <c r="Y35" s="137"/>
      <c r="Z35" s="137"/>
      <c r="AA35" s="136">
        <v>100</v>
      </c>
      <c r="AB35" s="137"/>
      <c r="AC35" s="137"/>
      <c r="AD35" s="136">
        <v>100</v>
      </c>
      <c r="AE35" s="137"/>
      <c r="AF35" s="137"/>
      <c r="AG35" s="136">
        <v>100</v>
      </c>
      <c r="AH35" s="137"/>
      <c r="AI35" s="137"/>
      <c r="AJ35" s="136">
        <v>100</v>
      </c>
      <c r="AK35" s="137"/>
      <c r="AL35" s="137"/>
      <c r="AM35" s="136">
        <v>100</v>
      </c>
      <c r="AN35" s="137"/>
      <c r="AO35" s="137"/>
      <c r="AP35" s="136">
        <v>100</v>
      </c>
      <c r="AQ35" s="137"/>
      <c r="AR35" s="137"/>
      <c r="AS35" s="136">
        <v>100</v>
      </c>
      <c r="AT35" s="137"/>
      <c r="AU35" s="137"/>
      <c r="AV35" s="111">
        <v>100</v>
      </c>
      <c r="AW35" s="134">
        <f t="shared" si="1"/>
        <v>0</v>
      </c>
      <c r="AX35" s="114">
        <v>8225</v>
      </c>
    </row>
    <row r="36" spans="1:50" ht="51.75" hidden="1" customHeight="1" x14ac:dyDescent="0.25">
      <c r="A36" s="102">
        <v>11</v>
      </c>
      <c r="B36" s="100" t="s">
        <v>800</v>
      </c>
      <c r="C36" s="100" t="s">
        <v>804</v>
      </c>
      <c r="D36" s="99">
        <v>26</v>
      </c>
      <c r="E36" s="100" t="s">
        <v>805</v>
      </c>
      <c r="F36" s="100"/>
      <c r="G36" s="99" t="s">
        <v>803</v>
      </c>
      <c r="H36" s="99" t="s">
        <v>752</v>
      </c>
      <c r="I36" s="101">
        <v>100</v>
      </c>
      <c r="J36" s="101">
        <v>100</v>
      </c>
      <c r="K36" s="170">
        <v>100</v>
      </c>
      <c r="L36" s="171">
        <v>0</v>
      </c>
      <c r="M36" s="135"/>
      <c r="N36" s="135"/>
      <c r="O36" s="136">
        <v>9.09</v>
      </c>
      <c r="P36" s="137"/>
      <c r="Q36" s="137"/>
      <c r="R36" s="136">
        <v>9.09</v>
      </c>
      <c r="S36" s="137"/>
      <c r="T36" s="137"/>
      <c r="U36" s="136">
        <v>9.09</v>
      </c>
      <c r="V36" s="137"/>
      <c r="W36" s="137"/>
      <c r="X36" s="136">
        <v>9.09</v>
      </c>
      <c r="Y36" s="137"/>
      <c r="Z36" s="137"/>
      <c r="AA36" s="136">
        <v>9.09</v>
      </c>
      <c r="AB36" s="137"/>
      <c r="AC36" s="137"/>
      <c r="AD36" s="136">
        <v>9.09</v>
      </c>
      <c r="AE36" s="137"/>
      <c r="AF36" s="137"/>
      <c r="AG36" s="136">
        <v>9.09</v>
      </c>
      <c r="AH36" s="137"/>
      <c r="AI36" s="137"/>
      <c r="AJ36" s="136">
        <v>9.09</v>
      </c>
      <c r="AK36" s="137"/>
      <c r="AL36" s="137"/>
      <c r="AM36" s="136">
        <v>9.09</v>
      </c>
      <c r="AN36" s="137"/>
      <c r="AO36" s="137"/>
      <c r="AP36" s="136">
        <v>9.1</v>
      </c>
      <c r="AQ36" s="137"/>
      <c r="AR36" s="137"/>
      <c r="AS36" s="136">
        <v>9.09</v>
      </c>
      <c r="AT36" s="137"/>
      <c r="AU36" s="137"/>
      <c r="AV36" s="111">
        <f t="shared" si="0"/>
        <v>100.00000000000001</v>
      </c>
      <c r="AW36" s="134">
        <f t="shared" si="1"/>
        <v>0</v>
      </c>
      <c r="AX36" s="114">
        <v>8225</v>
      </c>
    </row>
    <row r="37" spans="1:50" ht="51.75" hidden="1" customHeight="1" thickBot="1" x14ac:dyDescent="0.3">
      <c r="A37" s="105">
        <v>11</v>
      </c>
      <c r="B37" s="106" t="s">
        <v>800</v>
      </c>
      <c r="C37" s="106" t="s">
        <v>804</v>
      </c>
      <c r="D37" s="107">
        <v>27</v>
      </c>
      <c r="E37" s="106" t="s">
        <v>806</v>
      </c>
      <c r="F37" s="106"/>
      <c r="G37" s="107" t="s">
        <v>807</v>
      </c>
      <c r="H37" s="107" t="s">
        <v>752</v>
      </c>
      <c r="I37" s="172">
        <v>90</v>
      </c>
      <c r="J37" s="172">
        <v>95</v>
      </c>
      <c r="K37" s="173">
        <v>91</v>
      </c>
      <c r="L37" s="174">
        <v>9.5</v>
      </c>
      <c r="M37" s="138"/>
      <c r="N37" s="138"/>
      <c r="O37" s="139">
        <v>9.5500000000000007</v>
      </c>
      <c r="P37" s="140"/>
      <c r="Q37" s="140"/>
      <c r="R37" s="139">
        <v>90.59</v>
      </c>
      <c r="S37" s="140"/>
      <c r="T37" s="140"/>
      <c r="U37" s="139">
        <v>90.64</v>
      </c>
      <c r="V37" s="140"/>
      <c r="W37" s="140"/>
      <c r="X37" s="139">
        <v>90.68</v>
      </c>
      <c r="Y37" s="140"/>
      <c r="Z37" s="140"/>
      <c r="AA37" s="139">
        <v>90.73</v>
      </c>
      <c r="AB37" s="140"/>
      <c r="AC37" s="140"/>
      <c r="AD37" s="139">
        <v>90.77</v>
      </c>
      <c r="AE37" s="140"/>
      <c r="AF37" s="140"/>
      <c r="AG37" s="139">
        <v>90.82</v>
      </c>
      <c r="AH37" s="140"/>
      <c r="AI37" s="140"/>
      <c r="AJ37" s="139">
        <v>90.86</v>
      </c>
      <c r="AK37" s="140"/>
      <c r="AL37" s="140"/>
      <c r="AM37" s="139">
        <v>90.91</v>
      </c>
      <c r="AN37" s="140"/>
      <c r="AO37" s="140"/>
      <c r="AP37" s="139">
        <v>90</v>
      </c>
      <c r="AQ37" s="140"/>
      <c r="AR37" s="140"/>
      <c r="AS37" s="139">
        <v>91.000000000000014</v>
      </c>
      <c r="AT37" s="140"/>
      <c r="AU37" s="140"/>
      <c r="AV37" s="115">
        <v>91</v>
      </c>
      <c r="AW37" s="141">
        <f t="shared" si="1"/>
        <v>0</v>
      </c>
      <c r="AX37" s="116">
        <v>8225</v>
      </c>
    </row>
    <row r="38" spans="1:50" x14ac:dyDescent="0.25">
      <c r="A38" s="220"/>
      <c r="B38" s="220"/>
      <c r="C38" s="220"/>
      <c r="D38" s="220"/>
      <c r="E38" s="220"/>
      <c r="F38" s="220"/>
      <c r="G38" s="220"/>
      <c r="H38" s="220"/>
      <c r="I38" s="221"/>
      <c r="J38" s="221"/>
      <c r="K38" s="221"/>
      <c r="L38" s="221"/>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zoomScale="70" zoomScaleNormal="70" workbookViewId="0">
      <selection activeCell="G15" sqref="G15"/>
    </sheetView>
  </sheetViews>
  <sheetFormatPr baseColWidth="10" defaultColWidth="11.42578125" defaultRowHeight="15" x14ac:dyDescent="0.25"/>
  <cols>
    <col min="1" max="1" width="17.7109375" customWidth="1"/>
    <col min="2" max="2" width="15.42578125" customWidth="1"/>
    <col min="3" max="3" width="25.5703125" customWidth="1"/>
    <col min="4" max="4" width="56.42578125" customWidth="1"/>
    <col min="5" max="5" width="34" customWidth="1"/>
  </cols>
  <sheetData>
    <row r="1" spans="1:6" ht="22.5" customHeight="1" thickTop="1" thickBot="1" x14ac:dyDescent="0.3">
      <c r="A1" s="917"/>
      <c r="B1" s="918" t="s">
        <v>279</v>
      </c>
      <c r="C1" s="918"/>
      <c r="D1" s="524"/>
      <c r="E1" s="340" t="s">
        <v>280</v>
      </c>
      <c r="F1" s="341"/>
    </row>
    <row r="2" spans="1:6" ht="22.5" customHeight="1" thickBot="1" x14ac:dyDescent="0.3">
      <c r="A2" s="917"/>
      <c r="B2" s="919" t="s">
        <v>281</v>
      </c>
      <c r="C2" s="919"/>
      <c r="D2" s="527"/>
      <c r="E2" s="342" t="s">
        <v>282</v>
      </c>
      <c r="F2" s="341"/>
    </row>
    <row r="3" spans="1:6" ht="31.5" customHeight="1" thickBot="1" x14ac:dyDescent="0.3">
      <c r="A3" s="917"/>
      <c r="B3" s="921" t="s">
        <v>120</v>
      </c>
      <c r="C3" s="922"/>
      <c r="D3" s="922"/>
      <c r="E3" s="343" t="s">
        <v>283</v>
      </c>
      <c r="F3" s="341"/>
    </row>
    <row r="4" spans="1:6" ht="22.5" customHeight="1" thickBot="1" x14ac:dyDescent="0.3">
      <c r="A4" s="917"/>
      <c r="B4" s="923" t="s">
        <v>808</v>
      </c>
      <c r="C4" s="924"/>
      <c r="D4" s="924"/>
      <c r="E4" s="343" t="s">
        <v>809</v>
      </c>
      <c r="F4" s="341"/>
    </row>
    <row r="5" spans="1:6" ht="22.5" customHeight="1" thickBot="1" x14ac:dyDescent="0.3">
      <c r="A5" s="244"/>
      <c r="B5" s="44"/>
      <c r="C5" s="44"/>
      <c r="D5" s="44"/>
      <c r="E5" s="245"/>
    </row>
    <row r="6" spans="1:6" ht="38.25" customHeight="1" thickBot="1" x14ac:dyDescent="0.3">
      <c r="A6" s="246" t="s">
        <v>124</v>
      </c>
      <c r="B6" s="925" t="s">
        <v>287</v>
      </c>
      <c r="C6" s="926"/>
      <c r="D6" s="926"/>
      <c r="E6" s="927"/>
    </row>
    <row r="7" spans="1:6" ht="15.75" thickBot="1" x14ac:dyDescent="0.3">
      <c r="A7" s="72"/>
      <c r="B7" s="72"/>
      <c r="C7" s="72"/>
      <c r="D7" s="72"/>
      <c r="E7" s="72"/>
    </row>
    <row r="8" spans="1:6" x14ac:dyDescent="0.25">
      <c r="A8" s="797" t="s">
        <v>810</v>
      </c>
      <c r="B8" s="794"/>
      <c r="C8" s="794"/>
      <c r="D8" s="794"/>
      <c r="E8" s="920"/>
    </row>
    <row r="9" spans="1:6" ht="45.75" customHeight="1" thickBot="1" x14ac:dyDescent="0.3">
      <c r="A9" s="257" t="s">
        <v>270</v>
      </c>
      <c r="B9" s="257" t="s">
        <v>272</v>
      </c>
      <c r="C9" s="256" t="s">
        <v>274</v>
      </c>
      <c r="D9" s="915" t="s">
        <v>276</v>
      </c>
      <c r="E9" s="916"/>
    </row>
    <row r="10" spans="1:6" ht="77.25" customHeight="1" x14ac:dyDescent="0.25">
      <c r="A10" s="73">
        <v>45748</v>
      </c>
      <c r="B10" s="242">
        <v>45754</v>
      </c>
      <c r="C10" s="79" t="s">
        <v>811</v>
      </c>
      <c r="D10" s="928" t="s">
        <v>812</v>
      </c>
      <c r="E10" s="929"/>
    </row>
    <row r="11" spans="1:6" x14ac:dyDescent="0.25">
      <c r="A11" s="73"/>
      <c r="B11" s="198"/>
      <c r="C11" s="79"/>
      <c r="D11" s="930"/>
      <c r="E11" s="931"/>
    </row>
    <row r="12" spans="1:6" x14ac:dyDescent="0.25">
      <c r="A12" s="73"/>
      <c r="B12" s="198"/>
      <c r="C12" s="79"/>
      <c r="D12" s="930"/>
      <c r="E12" s="931"/>
    </row>
    <row r="13" spans="1:6" x14ac:dyDescent="0.25">
      <c r="A13" s="73"/>
      <c r="B13" s="74"/>
      <c r="C13" s="79"/>
      <c r="D13" s="930"/>
      <c r="E13" s="931"/>
    </row>
    <row r="14" spans="1:6" x14ac:dyDescent="0.25">
      <c r="A14" s="75"/>
      <c r="B14" s="74"/>
      <c r="C14" s="79"/>
      <c r="D14" s="930"/>
      <c r="E14" s="931"/>
    </row>
    <row r="15" spans="1:6" x14ac:dyDescent="0.25">
      <c r="A15" s="75"/>
      <c r="B15" s="74"/>
      <c r="C15" s="80"/>
      <c r="D15" s="930"/>
      <c r="E15" s="931"/>
    </row>
    <row r="16" spans="1:6" x14ac:dyDescent="0.25">
      <c r="A16" s="75"/>
      <c r="B16" s="74"/>
      <c r="C16" s="80"/>
      <c r="D16" s="930"/>
      <c r="E16" s="931"/>
    </row>
    <row r="17" spans="1:5" x14ac:dyDescent="0.25">
      <c r="A17" s="76"/>
      <c r="B17" s="74"/>
      <c r="C17" s="79"/>
      <c r="D17" s="930"/>
      <c r="E17" s="931"/>
    </row>
    <row r="18" spans="1:5" x14ac:dyDescent="0.25">
      <c r="A18" s="77"/>
      <c r="B18" s="78"/>
      <c r="C18" s="81"/>
      <c r="D18" s="930"/>
      <c r="E18" s="931"/>
    </row>
    <row r="19" spans="1:5" x14ac:dyDescent="0.25">
      <c r="A19" s="199"/>
      <c r="B19" s="200"/>
      <c r="C19" s="200"/>
      <c r="D19" s="930"/>
      <c r="E19" s="931"/>
    </row>
    <row r="20" spans="1:5" x14ac:dyDescent="0.25">
      <c r="A20" s="199"/>
      <c r="B20" s="200"/>
      <c r="C20" s="200"/>
      <c r="D20" s="930"/>
      <c r="E20" s="931"/>
    </row>
    <row r="21" spans="1:5" x14ac:dyDescent="0.25">
      <c r="A21" s="199"/>
      <c r="B21" s="200"/>
      <c r="C21" s="200"/>
      <c r="D21" s="930"/>
      <c r="E21" s="931"/>
    </row>
    <row r="22" spans="1:5" x14ac:dyDescent="0.25">
      <c r="A22" s="199"/>
      <c r="B22" s="200"/>
      <c r="C22" s="200"/>
      <c r="D22" s="930"/>
      <c r="E22" s="931"/>
    </row>
    <row r="23" spans="1:5" x14ac:dyDescent="0.25">
      <c r="A23" s="199"/>
      <c r="B23" s="200"/>
      <c r="C23" s="200"/>
      <c r="D23" s="930"/>
      <c r="E23" s="931"/>
    </row>
    <row r="24" spans="1:5" x14ac:dyDescent="0.25">
      <c r="A24" s="199"/>
      <c r="B24" s="200"/>
      <c r="C24" s="200"/>
      <c r="D24" s="930"/>
      <c r="E24" s="931"/>
    </row>
    <row r="25" spans="1:5" x14ac:dyDescent="0.25">
      <c r="A25" s="199"/>
      <c r="B25" s="200"/>
      <c r="C25" s="200"/>
      <c r="D25" s="930"/>
      <c r="E25" s="931"/>
    </row>
    <row r="26" spans="1:5" x14ac:dyDescent="0.25">
      <c r="A26" s="199"/>
      <c r="B26" s="200"/>
      <c r="C26" s="200"/>
      <c r="D26" s="930"/>
      <c r="E26" s="931"/>
    </row>
    <row r="27" spans="1:5" x14ac:dyDescent="0.25">
      <c r="A27" s="199"/>
      <c r="B27" s="200"/>
      <c r="C27" s="200"/>
      <c r="D27" s="930"/>
      <c r="E27" s="931"/>
    </row>
    <row r="28" spans="1:5" x14ac:dyDescent="0.25">
      <c r="A28" s="199"/>
      <c r="B28" s="200"/>
      <c r="C28" s="200"/>
      <c r="D28" s="930"/>
      <c r="E28" s="931"/>
    </row>
    <row r="29" spans="1:5" x14ac:dyDescent="0.25">
      <c r="A29" s="199"/>
      <c r="B29" s="200"/>
      <c r="C29" s="200"/>
      <c r="D29" s="930"/>
      <c r="E29" s="931"/>
    </row>
    <row r="30" spans="1:5" x14ac:dyDescent="0.25">
      <c r="A30" s="199"/>
      <c r="B30" s="200"/>
      <c r="C30" s="200"/>
      <c r="D30" s="930"/>
      <c r="E30" s="931"/>
    </row>
    <row r="31" spans="1:5" x14ac:dyDescent="0.25">
      <c r="A31" s="199"/>
      <c r="B31" s="200"/>
      <c r="C31" s="200"/>
      <c r="D31" s="930"/>
      <c r="E31" s="931"/>
    </row>
    <row r="32" spans="1:5" x14ac:dyDescent="0.25">
      <c r="A32" s="199"/>
      <c r="B32" s="200"/>
      <c r="C32" s="200"/>
      <c r="D32" s="930"/>
      <c r="E32" s="931"/>
    </row>
    <row r="33" spans="1:5" x14ac:dyDescent="0.25">
      <c r="A33" s="199"/>
      <c r="B33" s="200"/>
      <c r="C33" s="200"/>
      <c r="D33" s="930"/>
      <c r="E33" s="931"/>
    </row>
    <row r="34" spans="1:5" x14ac:dyDescent="0.25">
      <c r="A34" s="199"/>
      <c r="B34" s="200"/>
      <c r="C34" s="200"/>
      <c r="D34" s="930"/>
      <c r="E34" s="931"/>
    </row>
    <row r="35" spans="1:5" x14ac:dyDescent="0.25">
      <c r="A35" s="199"/>
      <c r="B35" s="200"/>
      <c r="C35" s="200"/>
      <c r="D35" s="930"/>
      <c r="E35" s="931"/>
    </row>
    <row r="36" spans="1:5" ht="15.75" thickBot="1" x14ac:dyDescent="0.3">
      <c r="A36" s="201"/>
      <c r="B36" s="202"/>
      <c r="C36" s="202"/>
      <c r="D36" s="932"/>
      <c r="E36" s="933"/>
    </row>
    <row r="37" spans="1:5" s="197" customFormat="1" x14ac:dyDescent="0.25">
      <c r="D37" s="934"/>
      <c r="E37" s="934"/>
    </row>
  </sheetData>
  <mergeCells count="36">
    <mergeCell ref="D35:E35"/>
    <mergeCell ref="D36:E36"/>
    <mergeCell ref="D37:E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baseColWidth="10" defaultColWidth="14.42578125" defaultRowHeight="15" customHeight="1" x14ac:dyDescent="0.25"/>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x14ac:dyDescent="0.35">
      <c r="A3" s="437"/>
      <c r="B3" s="425"/>
      <c r="C3" s="425"/>
      <c r="D3" s="425"/>
      <c r="E3" s="425"/>
      <c r="F3" s="425"/>
      <c r="G3" s="425"/>
      <c r="H3" s="425"/>
      <c r="I3" s="425"/>
      <c r="J3" s="425"/>
      <c r="K3" s="425"/>
      <c r="L3" s="425"/>
      <c r="M3" s="425"/>
      <c r="N3" s="425"/>
      <c r="O3" s="425"/>
    </row>
    <row r="4" spans="1:15" ht="39.75" customHeight="1" x14ac:dyDescent="0.25">
      <c r="A4" s="438" t="s">
        <v>91</v>
      </c>
      <c r="B4" s="425"/>
      <c r="C4" s="425"/>
      <c r="D4" s="425"/>
      <c r="E4" s="425"/>
      <c r="F4" s="425"/>
      <c r="G4" s="425"/>
      <c r="H4" s="425"/>
      <c r="I4" s="425"/>
      <c r="J4" s="425"/>
      <c r="K4" s="425"/>
      <c r="L4" s="425"/>
      <c r="M4" s="425"/>
      <c r="N4" s="425"/>
      <c r="O4" s="425"/>
    </row>
    <row r="5" spans="1:15" ht="21" hidden="1" customHeight="1" x14ac:dyDescent="0.35">
      <c r="A5" s="437"/>
      <c r="B5" s="425"/>
      <c r="C5" s="425"/>
      <c r="D5" s="425"/>
      <c r="E5" s="425"/>
      <c r="F5" s="425"/>
      <c r="G5" s="425"/>
      <c r="H5" s="425"/>
      <c r="I5" s="425"/>
      <c r="J5" s="425"/>
      <c r="K5" s="425"/>
      <c r="L5" s="425"/>
      <c r="M5" s="425"/>
      <c r="N5" s="425"/>
      <c r="O5" s="425"/>
    </row>
    <row r="6" spans="1:15" ht="15" hidden="1" customHeight="1" x14ac:dyDescent="0.25">
      <c r="A6" s="1"/>
      <c r="B6" s="1"/>
      <c r="C6" s="1"/>
      <c r="D6" s="1"/>
      <c r="E6" s="1"/>
      <c r="F6" s="1"/>
      <c r="G6" s="1"/>
      <c r="H6" s="1"/>
      <c r="I6" s="1"/>
      <c r="J6" s="1"/>
      <c r="K6" s="1"/>
      <c r="L6" s="1"/>
      <c r="M6" s="1"/>
      <c r="N6" s="1"/>
      <c r="O6" s="1"/>
    </row>
    <row r="7" spans="1:15" ht="15" hidden="1" customHeight="1" x14ac:dyDescent="0.25">
      <c r="A7" s="1"/>
      <c r="B7" s="439" t="s">
        <v>92</v>
      </c>
      <c r="C7" s="425"/>
      <c r="D7" s="425"/>
      <c r="E7" s="1"/>
      <c r="F7" s="440">
        <v>2024</v>
      </c>
      <c r="G7" s="441"/>
      <c r="H7" s="25"/>
      <c r="I7" s="25"/>
      <c r="J7" s="2">
        <v>2025</v>
      </c>
      <c r="K7" s="2">
        <v>2026</v>
      </c>
      <c r="L7" s="2">
        <v>2027</v>
      </c>
      <c r="M7" s="2">
        <v>2028</v>
      </c>
      <c r="N7" s="2" t="s">
        <v>93</v>
      </c>
      <c r="O7" s="1"/>
    </row>
    <row r="8" spans="1:15" ht="15" hidden="1" customHeight="1" x14ac:dyDescent="0.25">
      <c r="A8" s="1"/>
      <c r="B8" s="425"/>
      <c r="C8" s="425"/>
      <c r="D8" s="425"/>
      <c r="E8" s="1"/>
      <c r="F8" s="442">
        <v>16263770000</v>
      </c>
      <c r="G8" s="441"/>
      <c r="H8" s="25"/>
      <c r="I8" s="25"/>
      <c r="J8" s="3">
        <v>33040000000</v>
      </c>
      <c r="K8" s="3">
        <v>14970000000</v>
      </c>
      <c r="L8" s="3">
        <v>10555000000</v>
      </c>
      <c r="M8" s="3">
        <v>0</v>
      </c>
      <c r="N8" s="3">
        <f>SUM(F8:M8)</f>
        <v>74828770000</v>
      </c>
      <c r="O8" s="1"/>
    </row>
    <row r="9" spans="1:15" ht="15" hidden="1" customHeight="1" x14ac:dyDescent="0.25">
      <c r="A9" s="1"/>
      <c r="B9" s="1"/>
      <c r="C9" s="1"/>
      <c r="D9" s="1"/>
      <c r="E9" s="1"/>
      <c r="F9" s="1"/>
      <c r="G9" s="1"/>
      <c r="H9" s="1"/>
      <c r="I9" s="1"/>
      <c r="J9" s="1"/>
      <c r="K9" s="1"/>
      <c r="L9" s="1"/>
      <c r="M9" s="1"/>
      <c r="N9" s="1"/>
      <c r="O9" s="1"/>
    </row>
    <row r="10" spans="1:15" ht="15" hidden="1" customHeight="1" x14ac:dyDescent="0.25">
      <c r="A10" s="4"/>
      <c r="B10" s="4"/>
      <c r="C10" s="4"/>
      <c r="D10" s="4"/>
      <c r="E10" s="4"/>
      <c r="F10" s="4"/>
      <c r="G10" s="4"/>
      <c r="H10" s="4"/>
      <c r="I10" s="4"/>
      <c r="J10" s="4"/>
      <c r="K10" s="4"/>
      <c r="L10" s="4"/>
      <c r="M10" s="4"/>
      <c r="N10" s="4"/>
      <c r="O10" s="4"/>
    </row>
    <row r="11" spans="1:15" ht="20.25" customHeight="1" x14ac:dyDescent="0.25">
      <c r="A11" s="432" t="s">
        <v>94</v>
      </c>
      <c r="B11" s="425"/>
      <c r="C11" s="425"/>
      <c r="D11" s="425"/>
      <c r="E11" s="425"/>
      <c r="F11" s="425"/>
      <c r="G11" s="425"/>
      <c r="H11" s="425"/>
      <c r="I11" s="425"/>
      <c r="J11" s="425"/>
      <c r="K11" s="425"/>
      <c r="L11" s="425"/>
      <c r="M11" s="425"/>
      <c r="N11" s="425"/>
      <c r="O11" s="425"/>
    </row>
    <row r="12" spans="1:15" ht="9" customHeight="1" x14ac:dyDescent="0.25">
      <c r="A12" s="5"/>
      <c r="B12" s="5"/>
      <c r="C12" s="5"/>
      <c r="D12" s="5"/>
      <c r="E12" s="5"/>
      <c r="F12" s="5"/>
      <c r="G12" s="5"/>
      <c r="H12" s="5"/>
      <c r="I12" s="5"/>
      <c r="J12" s="5"/>
      <c r="K12" s="5"/>
      <c r="L12" s="5"/>
      <c r="M12" s="5"/>
      <c r="N12" s="5"/>
      <c r="O12" s="5"/>
    </row>
    <row r="13" spans="1:15" ht="21.75" customHeight="1" x14ac:dyDescent="0.25">
      <c r="A13" s="424" t="s">
        <v>95</v>
      </c>
      <c r="B13" s="431" t="s">
        <v>96</v>
      </c>
      <c r="C13" s="4"/>
      <c r="D13" s="6" t="s">
        <v>97</v>
      </c>
      <c r="E13" s="4"/>
      <c r="F13" s="7" t="s">
        <v>98</v>
      </c>
      <c r="G13" s="4"/>
      <c r="H13" s="7" t="s">
        <v>98</v>
      </c>
      <c r="I13" s="4"/>
      <c r="J13" s="7" t="s">
        <v>99</v>
      </c>
      <c r="K13" s="8">
        <v>2024</v>
      </c>
      <c r="L13" s="8">
        <v>2025</v>
      </c>
      <c r="M13" s="8">
        <v>2026</v>
      </c>
      <c r="N13" s="8">
        <v>2027</v>
      </c>
      <c r="O13" s="8" t="s">
        <v>93</v>
      </c>
    </row>
    <row r="14" spans="1:15" ht="21.75" customHeight="1" x14ac:dyDescent="0.25">
      <c r="A14" s="425"/>
      <c r="B14" s="427"/>
      <c r="C14" s="4"/>
      <c r="D14" s="430">
        <v>1</v>
      </c>
      <c r="E14" s="4"/>
      <c r="F14" s="430" t="s">
        <v>21</v>
      </c>
      <c r="G14" s="4"/>
      <c r="H14" s="430"/>
      <c r="I14" s="4"/>
      <c r="J14" s="9" t="s">
        <v>100</v>
      </c>
      <c r="K14" s="10">
        <v>15</v>
      </c>
      <c r="L14" s="11">
        <v>50</v>
      </c>
      <c r="M14" s="11">
        <v>85</v>
      </c>
      <c r="N14" s="12">
        <v>100</v>
      </c>
      <c r="O14" s="10">
        <v>100</v>
      </c>
    </row>
    <row r="15" spans="1:15" ht="21.75" customHeight="1" x14ac:dyDescent="0.25">
      <c r="A15" s="425"/>
      <c r="B15" s="428"/>
      <c r="C15" s="4"/>
      <c r="D15" s="428"/>
      <c r="E15" s="4"/>
      <c r="F15" s="428"/>
      <c r="G15" s="4"/>
      <c r="H15" s="428"/>
      <c r="I15" s="4"/>
      <c r="J15" s="9" t="s">
        <v>101</v>
      </c>
      <c r="K15" s="3"/>
      <c r="L15" s="3"/>
      <c r="M15" s="3"/>
      <c r="N15" s="3"/>
      <c r="O15" s="3">
        <f t="shared" ref="O15" si="0">SUM(K15:N15)</f>
        <v>0</v>
      </c>
    </row>
    <row r="17" spans="1:15" ht="15" customHeight="1" x14ac:dyDescent="0.25">
      <c r="A17" s="443" t="s">
        <v>102</v>
      </c>
      <c r="B17" s="425"/>
      <c r="C17" s="425"/>
      <c r="D17" s="425"/>
      <c r="E17" s="425"/>
      <c r="F17" s="425"/>
      <c r="G17" s="425"/>
      <c r="H17" s="425"/>
      <c r="I17" s="425"/>
      <c r="J17" s="425"/>
      <c r="K17" s="425"/>
      <c r="L17" s="425"/>
      <c r="M17" s="425"/>
      <c r="N17" s="425"/>
      <c r="O17" s="425"/>
    </row>
    <row r="18" spans="1:15" ht="26.25" customHeight="1" x14ac:dyDescent="0.25">
      <c r="A18" s="424" t="s">
        <v>103</v>
      </c>
      <c r="B18" s="433" t="s">
        <v>104</v>
      </c>
      <c r="C18" s="4"/>
      <c r="D18" s="26" t="s">
        <v>105</v>
      </c>
      <c r="E18" s="4"/>
      <c r="F18" s="27" t="s">
        <v>98</v>
      </c>
      <c r="G18" s="4"/>
      <c r="H18" s="29" t="s">
        <v>106</v>
      </c>
      <c r="I18" s="4"/>
      <c r="J18" s="27" t="s">
        <v>99</v>
      </c>
      <c r="K18" s="28">
        <v>2024</v>
      </c>
      <c r="L18" s="28">
        <v>2025</v>
      </c>
      <c r="M18" s="28">
        <v>2026</v>
      </c>
      <c r="N18" s="28">
        <v>2027</v>
      </c>
      <c r="O18" s="28" t="s">
        <v>93</v>
      </c>
    </row>
    <row r="19" spans="1:15" ht="15" customHeight="1" x14ac:dyDescent="0.25">
      <c r="A19" s="425"/>
      <c r="B19" s="427"/>
      <c r="C19" s="4"/>
      <c r="D19" s="430">
        <v>1</v>
      </c>
      <c r="E19" s="4"/>
      <c r="F19" s="430" t="s">
        <v>23</v>
      </c>
      <c r="G19" s="4"/>
      <c r="H19" s="430">
        <v>10</v>
      </c>
      <c r="I19" s="4"/>
      <c r="J19" s="9" t="s">
        <v>100</v>
      </c>
      <c r="K19" s="10">
        <v>1</v>
      </c>
      <c r="L19" s="11">
        <v>1</v>
      </c>
      <c r="M19" s="11">
        <v>1</v>
      </c>
      <c r="N19" s="11">
        <v>1</v>
      </c>
      <c r="O19" s="14">
        <v>1</v>
      </c>
    </row>
    <row r="20" spans="1:15" ht="15" customHeight="1" x14ac:dyDescent="0.25">
      <c r="A20" s="425"/>
      <c r="B20" s="428"/>
      <c r="C20" s="4"/>
      <c r="D20" s="428"/>
      <c r="E20" s="4"/>
      <c r="F20" s="428"/>
      <c r="G20" s="4"/>
      <c r="H20" s="428"/>
      <c r="I20" s="4"/>
      <c r="J20" s="9" t="s">
        <v>101</v>
      </c>
      <c r="K20" s="15">
        <v>888953000</v>
      </c>
      <c r="L20" s="15">
        <v>1449000000</v>
      </c>
      <c r="M20" s="15">
        <v>1491000000</v>
      </c>
      <c r="N20" s="15">
        <v>1535000000</v>
      </c>
      <c r="O20" s="14">
        <f>+SUM(K20:N20)</f>
        <v>5363953000</v>
      </c>
    </row>
    <row r="21" spans="1:15" ht="15" customHeight="1" x14ac:dyDescent="0.25">
      <c r="A21" s="16"/>
      <c r="B21" s="17"/>
      <c r="C21" s="4"/>
      <c r="D21" s="1"/>
      <c r="E21" s="4"/>
      <c r="F21" s="4"/>
      <c r="G21" s="4"/>
      <c r="H21" s="4"/>
      <c r="I21" s="4"/>
      <c r="J21" s="4"/>
      <c r="K21" s="4"/>
      <c r="L21" s="4"/>
      <c r="M21" s="4"/>
      <c r="N21" s="4"/>
      <c r="O21" s="4"/>
    </row>
    <row r="22" spans="1:15" ht="26.25" customHeight="1" x14ac:dyDescent="0.25">
      <c r="A22" s="424" t="s">
        <v>103</v>
      </c>
      <c r="B22" s="426" t="s">
        <v>107</v>
      </c>
      <c r="C22" s="4"/>
      <c r="D22" s="30" t="s">
        <v>105</v>
      </c>
      <c r="E22" s="4"/>
      <c r="F22" s="31" t="s">
        <v>98</v>
      </c>
      <c r="G22" s="4"/>
      <c r="H22" s="31" t="s">
        <v>106</v>
      </c>
      <c r="I22" s="4"/>
      <c r="J22" s="31" t="s">
        <v>99</v>
      </c>
      <c r="K22" s="32">
        <v>2024</v>
      </c>
      <c r="L22" s="32">
        <v>2025</v>
      </c>
      <c r="M22" s="32">
        <v>2026</v>
      </c>
      <c r="N22" s="32">
        <v>2027</v>
      </c>
      <c r="O22" s="32" t="s">
        <v>93</v>
      </c>
    </row>
    <row r="23" spans="1:15" ht="15" customHeight="1" x14ac:dyDescent="0.25">
      <c r="A23" s="425"/>
      <c r="B23" s="427"/>
      <c r="C23" s="4"/>
      <c r="D23" s="430">
        <v>1</v>
      </c>
      <c r="E23" s="4"/>
      <c r="F23" s="430" t="s">
        <v>23</v>
      </c>
      <c r="G23" s="4"/>
      <c r="H23" s="430">
        <v>10</v>
      </c>
      <c r="I23" s="4"/>
      <c r="J23" s="9" t="s">
        <v>100</v>
      </c>
      <c r="K23" s="10">
        <v>1</v>
      </c>
      <c r="L23" s="11">
        <v>1</v>
      </c>
      <c r="M23" s="11">
        <v>1</v>
      </c>
      <c r="N23" s="11">
        <v>1</v>
      </c>
      <c r="O23" s="14">
        <v>1</v>
      </c>
    </row>
    <row r="24" spans="1:15" ht="15" customHeight="1" x14ac:dyDescent="0.25">
      <c r="A24" s="425"/>
      <c r="B24" s="428"/>
      <c r="C24" s="4"/>
      <c r="D24" s="428"/>
      <c r="E24" s="4"/>
      <c r="F24" s="428"/>
      <c r="G24" s="4"/>
      <c r="H24" s="428"/>
      <c r="I24" s="4"/>
      <c r="J24" s="9" t="s">
        <v>101</v>
      </c>
      <c r="K24" s="15">
        <v>4981991000</v>
      </c>
      <c r="L24" s="15">
        <v>4590500000</v>
      </c>
      <c r="M24" s="15">
        <v>4888100000</v>
      </c>
      <c r="N24" s="15">
        <v>10463515000</v>
      </c>
      <c r="O24" s="14">
        <f>+SUM(K24:N24)</f>
        <v>24924106000</v>
      </c>
    </row>
    <row r="25" spans="1:15" ht="15" customHeight="1" x14ac:dyDescent="0.25">
      <c r="A25" s="16"/>
      <c r="B25" s="17"/>
      <c r="C25" s="4"/>
      <c r="D25" s="1"/>
      <c r="E25" s="4"/>
      <c r="F25" s="4"/>
      <c r="G25" s="4"/>
      <c r="H25" s="4"/>
      <c r="I25" s="4"/>
      <c r="J25" s="4"/>
      <c r="K25" s="4"/>
      <c r="L25" s="4"/>
      <c r="M25" s="4"/>
      <c r="N25" s="4"/>
      <c r="O25" s="4"/>
    </row>
    <row r="26" spans="1:15" ht="26.25" customHeight="1" x14ac:dyDescent="0.25">
      <c r="A26" s="424" t="s">
        <v>103</v>
      </c>
      <c r="B26" s="434" t="s">
        <v>108</v>
      </c>
      <c r="C26" s="4"/>
      <c r="D26" s="33" t="s">
        <v>105</v>
      </c>
      <c r="E26" s="4"/>
      <c r="F26" s="34" t="s">
        <v>98</v>
      </c>
      <c r="G26" s="4"/>
      <c r="H26" s="34" t="s">
        <v>106</v>
      </c>
      <c r="I26" s="4"/>
      <c r="J26" s="34" t="s">
        <v>99</v>
      </c>
      <c r="K26" s="35">
        <v>2024</v>
      </c>
      <c r="L26" s="35">
        <v>2025</v>
      </c>
      <c r="M26" s="35">
        <v>2026</v>
      </c>
      <c r="N26" s="35">
        <v>2027</v>
      </c>
      <c r="O26" s="35" t="s">
        <v>93</v>
      </c>
    </row>
    <row r="27" spans="1:15" ht="15" customHeight="1" x14ac:dyDescent="0.25">
      <c r="A27" s="425"/>
      <c r="B27" s="435"/>
      <c r="C27" s="4"/>
      <c r="D27" s="430">
        <v>1</v>
      </c>
      <c r="E27" s="4"/>
      <c r="F27" s="430" t="s">
        <v>23</v>
      </c>
      <c r="G27" s="4"/>
      <c r="H27" s="430">
        <v>10</v>
      </c>
      <c r="I27" s="4"/>
      <c r="J27" s="9" t="s">
        <v>100</v>
      </c>
      <c r="K27" s="10">
        <v>1</v>
      </c>
      <c r="L27" s="11">
        <v>1</v>
      </c>
      <c r="M27" s="11">
        <v>1</v>
      </c>
      <c r="N27" s="11">
        <v>1</v>
      </c>
      <c r="O27" s="14">
        <v>1</v>
      </c>
    </row>
    <row r="28" spans="1:15" ht="15" customHeight="1" x14ac:dyDescent="0.25">
      <c r="A28" s="425"/>
      <c r="B28" s="436"/>
      <c r="C28" s="4"/>
      <c r="D28" s="428"/>
      <c r="E28" s="4"/>
      <c r="F28" s="428"/>
      <c r="G28" s="4"/>
      <c r="H28" s="428"/>
      <c r="I28" s="4"/>
      <c r="J28" s="9" t="s">
        <v>101</v>
      </c>
      <c r="K28" s="15">
        <v>140634000</v>
      </c>
      <c r="L28" s="15">
        <v>332000000</v>
      </c>
      <c r="M28" s="15">
        <v>400000000</v>
      </c>
      <c r="N28" s="15">
        <v>332000000</v>
      </c>
      <c r="O28" s="14">
        <f>+SUM(K28:N28)</f>
        <v>1204634000</v>
      </c>
    </row>
    <row r="29" spans="1:15" ht="15" customHeight="1" x14ac:dyDescent="0.25">
      <c r="A29" s="16"/>
      <c r="B29" s="17"/>
      <c r="C29" s="4"/>
      <c r="D29" s="1"/>
      <c r="E29" s="4"/>
      <c r="F29" s="4"/>
      <c r="G29" s="4"/>
      <c r="H29" s="4"/>
      <c r="I29" s="4"/>
      <c r="J29" s="4"/>
      <c r="K29" s="4"/>
      <c r="L29" s="4"/>
      <c r="M29" s="4"/>
      <c r="N29" s="4"/>
      <c r="O29" s="4"/>
    </row>
    <row r="30" spans="1:15" ht="26.25" customHeight="1" x14ac:dyDescent="0.25">
      <c r="A30" s="424" t="s">
        <v>103</v>
      </c>
      <c r="B30" s="449" t="s">
        <v>109</v>
      </c>
      <c r="C30" s="4"/>
      <c r="D30" s="36" t="s">
        <v>105</v>
      </c>
      <c r="E30" s="4"/>
      <c r="F30" s="37" t="s">
        <v>98</v>
      </c>
      <c r="G30" s="4"/>
      <c r="H30" s="37" t="s">
        <v>106</v>
      </c>
      <c r="I30" s="4"/>
      <c r="J30" s="37" t="s">
        <v>99</v>
      </c>
      <c r="K30" s="38">
        <v>2024</v>
      </c>
      <c r="L30" s="38">
        <v>2025</v>
      </c>
      <c r="M30" s="38">
        <v>2026</v>
      </c>
      <c r="N30" s="38">
        <v>2027</v>
      </c>
      <c r="O30" s="38" t="s">
        <v>93</v>
      </c>
    </row>
    <row r="31" spans="1:15" ht="15" customHeight="1" x14ac:dyDescent="0.25">
      <c r="A31" s="425"/>
      <c r="B31" s="427"/>
      <c r="C31" s="4"/>
      <c r="D31" s="430">
        <v>100</v>
      </c>
      <c r="E31" s="4"/>
      <c r="F31" s="430" t="s">
        <v>33</v>
      </c>
      <c r="G31" s="4"/>
      <c r="H31" s="430">
        <v>15</v>
      </c>
      <c r="I31" s="4"/>
      <c r="J31" s="9" t="s">
        <v>100</v>
      </c>
      <c r="K31" s="18">
        <v>0.15</v>
      </c>
      <c r="L31" s="18">
        <v>0.5</v>
      </c>
      <c r="M31" s="18">
        <v>0.85</v>
      </c>
      <c r="N31" s="18">
        <v>1</v>
      </c>
      <c r="O31" s="19">
        <v>100</v>
      </c>
    </row>
    <row r="32" spans="1:15" ht="15" customHeight="1" x14ac:dyDescent="0.25">
      <c r="A32" s="425"/>
      <c r="B32" s="428"/>
      <c r="C32" s="4"/>
      <c r="D32" s="428"/>
      <c r="E32" s="4"/>
      <c r="F32" s="428"/>
      <c r="G32" s="4"/>
      <c r="H32" s="428"/>
      <c r="I32" s="4"/>
      <c r="J32" s="9" t="s">
        <v>101</v>
      </c>
      <c r="K32" s="15">
        <v>265950000</v>
      </c>
      <c r="L32" s="15">
        <v>699000000</v>
      </c>
      <c r="M32" s="15">
        <v>808000000</v>
      </c>
      <c r="N32" s="15">
        <v>812000000</v>
      </c>
      <c r="O32" s="14">
        <f>+SUM(K32:N32)</f>
        <v>2584950000</v>
      </c>
    </row>
    <row r="34" spans="1:15" ht="15" customHeight="1" x14ac:dyDescent="0.25">
      <c r="A34" s="432" t="s">
        <v>110</v>
      </c>
      <c r="B34" s="425"/>
      <c r="C34" s="425"/>
      <c r="D34" s="425"/>
      <c r="E34" s="425"/>
      <c r="F34" s="425"/>
      <c r="G34" s="425"/>
      <c r="H34" s="425"/>
      <c r="I34" s="425"/>
      <c r="J34" s="425"/>
      <c r="K34" s="425"/>
      <c r="L34" s="425"/>
      <c r="M34" s="425"/>
      <c r="N34" s="425"/>
      <c r="O34" s="425"/>
    </row>
    <row r="35" spans="1:15" ht="9" customHeight="1" x14ac:dyDescent="0.25">
      <c r="A35" s="5"/>
      <c r="B35" s="5"/>
      <c r="C35" s="5"/>
      <c r="D35" s="5"/>
      <c r="E35" s="5"/>
      <c r="F35" s="5"/>
      <c r="G35" s="5"/>
      <c r="H35" s="5"/>
      <c r="I35" s="5"/>
      <c r="J35" s="5"/>
      <c r="K35" s="5"/>
      <c r="L35" s="5"/>
      <c r="M35" s="5"/>
      <c r="N35" s="5"/>
      <c r="O35" s="5"/>
    </row>
    <row r="36" spans="1:15" ht="21.75" customHeight="1" x14ac:dyDescent="0.25">
      <c r="A36" s="424" t="s">
        <v>95</v>
      </c>
      <c r="B36" s="431" t="s">
        <v>111</v>
      </c>
      <c r="C36" s="4"/>
      <c r="D36" s="6" t="s">
        <v>97</v>
      </c>
      <c r="E36" s="4"/>
      <c r="F36" s="7" t="s">
        <v>98</v>
      </c>
      <c r="G36" s="4"/>
      <c r="H36" s="7" t="s">
        <v>106</v>
      </c>
      <c r="I36" s="4"/>
      <c r="J36" s="7" t="s">
        <v>99</v>
      </c>
      <c r="K36" s="8">
        <v>2024</v>
      </c>
      <c r="L36" s="8">
        <v>2025</v>
      </c>
      <c r="M36" s="8">
        <v>2026</v>
      </c>
      <c r="N36" s="8">
        <v>2027</v>
      </c>
      <c r="O36" s="8" t="s">
        <v>93</v>
      </c>
    </row>
    <row r="37" spans="1:15" ht="21.75" customHeight="1" x14ac:dyDescent="0.25">
      <c r="A37" s="425"/>
      <c r="B37" s="427"/>
      <c r="C37" s="4"/>
      <c r="D37" s="430">
        <v>5</v>
      </c>
      <c r="E37" s="4"/>
      <c r="F37" s="430" t="s">
        <v>21</v>
      </c>
      <c r="G37" s="4"/>
      <c r="H37" s="430">
        <v>15</v>
      </c>
      <c r="I37" s="4"/>
      <c r="J37" s="9" t="s">
        <v>100</v>
      </c>
      <c r="K37" s="20">
        <v>1.7</v>
      </c>
      <c r="L37" s="20">
        <v>1.6</v>
      </c>
      <c r="M37" s="20">
        <v>0.9</v>
      </c>
      <c r="N37" s="20">
        <v>0.8</v>
      </c>
      <c r="O37" s="21">
        <f t="shared" ref="O37:O38" si="1">SUM(K37:N37)</f>
        <v>5</v>
      </c>
    </row>
    <row r="38" spans="1:15" ht="21.75" customHeight="1" x14ac:dyDescent="0.25">
      <c r="A38" s="425"/>
      <c r="B38" s="428"/>
      <c r="C38" s="4"/>
      <c r="D38" s="428"/>
      <c r="E38" s="4"/>
      <c r="F38" s="428"/>
      <c r="G38" s="4"/>
      <c r="H38" s="428"/>
      <c r="I38" s="4"/>
      <c r="J38" s="9" t="s">
        <v>101</v>
      </c>
      <c r="K38" s="3">
        <v>5128476000</v>
      </c>
      <c r="L38" s="3">
        <v>12620465000</v>
      </c>
      <c r="M38" s="3">
        <v>12136050000</v>
      </c>
      <c r="N38" s="3">
        <v>6868716000</v>
      </c>
      <c r="O38" s="22">
        <f t="shared" si="1"/>
        <v>36753707000</v>
      </c>
    </row>
    <row r="39" spans="1:15" ht="15" customHeight="1" x14ac:dyDescent="0.25">
      <c r="A39" s="4"/>
      <c r="B39" s="17"/>
      <c r="C39" s="4"/>
      <c r="D39" s="4"/>
      <c r="E39" s="4"/>
      <c r="F39" s="4"/>
      <c r="G39" s="4"/>
      <c r="H39" s="4"/>
      <c r="I39" s="4"/>
      <c r="J39" s="4"/>
      <c r="K39" s="4"/>
      <c r="L39" s="4"/>
      <c r="M39" s="4"/>
      <c r="N39" s="4"/>
      <c r="O39" s="4"/>
    </row>
    <row r="40" spans="1:15" ht="15" customHeight="1" x14ac:dyDescent="0.25">
      <c r="A40" s="4"/>
      <c r="B40" s="17"/>
      <c r="C40" s="4"/>
      <c r="D40" s="4"/>
      <c r="E40" s="4"/>
      <c r="F40" s="4"/>
      <c r="G40" s="4"/>
      <c r="H40" s="4"/>
      <c r="I40" s="4"/>
      <c r="J40" s="4"/>
      <c r="K40" s="4"/>
      <c r="L40" s="4"/>
      <c r="M40" s="4"/>
      <c r="N40" s="4"/>
      <c r="O40" s="4"/>
    </row>
    <row r="41" spans="1:15" ht="26.25" customHeight="1" x14ac:dyDescent="0.25">
      <c r="A41" s="424" t="s">
        <v>103</v>
      </c>
      <c r="B41" s="433" t="s">
        <v>112</v>
      </c>
      <c r="C41" s="4"/>
      <c r="D41" s="26" t="s">
        <v>105</v>
      </c>
      <c r="E41" s="4"/>
      <c r="F41" s="27" t="s">
        <v>98</v>
      </c>
      <c r="G41" s="4"/>
      <c r="H41" s="27" t="s">
        <v>106</v>
      </c>
      <c r="I41" s="4"/>
      <c r="J41" s="27" t="s">
        <v>99</v>
      </c>
      <c r="K41" s="28">
        <v>2024</v>
      </c>
      <c r="L41" s="28">
        <v>2025</v>
      </c>
      <c r="M41" s="28">
        <v>2026</v>
      </c>
      <c r="N41" s="28">
        <v>2027</v>
      </c>
      <c r="O41" s="28" t="s">
        <v>93</v>
      </c>
    </row>
    <row r="42" spans="1:15" ht="15" customHeight="1" x14ac:dyDescent="0.25">
      <c r="A42" s="425"/>
      <c r="B42" s="427"/>
      <c r="C42" s="4"/>
      <c r="D42" s="430">
        <v>5</v>
      </c>
      <c r="E42" s="4"/>
      <c r="F42" s="430" t="s">
        <v>21</v>
      </c>
      <c r="G42" s="4"/>
      <c r="H42" s="430">
        <v>15</v>
      </c>
      <c r="I42" s="4"/>
      <c r="J42" s="9" t="s">
        <v>100</v>
      </c>
      <c r="K42" s="20">
        <v>1.7</v>
      </c>
      <c r="L42" s="20">
        <v>1.6</v>
      </c>
      <c r="M42" s="20">
        <v>0.9</v>
      </c>
      <c r="N42" s="20">
        <v>0.8</v>
      </c>
      <c r="O42" s="21">
        <f>SUM(K42:N42)</f>
        <v>5</v>
      </c>
    </row>
    <row r="43" spans="1:15" ht="15" customHeight="1" x14ac:dyDescent="0.25">
      <c r="A43" s="425"/>
      <c r="B43" s="428"/>
      <c r="C43" s="4"/>
      <c r="D43" s="428"/>
      <c r="E43" s="4"/>
      <c r="F43" s="428"/>
      <c r="G43" s="4"/>
      <c r="H43" s="428"/>
      <c r="I43" s="4"/>
      <c r="J43" s="9" t="s">
        <v>101</v>
      </c>
      <c r="K43" s="3">
        <v>5128476000</v>
      </c>
      <c r="L43" s="3">
        <v>12620465000</v>
      </c>
      <c r="M43" s="3">
        <v>12136050000</v>
      </c>
      <c r="N43" s="3">
        <v>6868716000</v>
      </c>
      <c r="O43" s="14">
        <f>+SUM(K43:N43)</f>
        <v>36753707000</v>
      </c>
    </row>
    <row r="44" spans="1:15" ht="15" customHeight="1" x14ac:dyDescent="0.25">
      <c r="A44" s="1"/>
      <c r="B44" s="1"/>
      <c r="C44" s="1"/>
      <c r="D44" s="1">
        <v>1.2</v>
      </c>
      <c r="E44" s="1"/>
      <c r="F44" s="1"/>
      <c r="G44" s="1"/>
      <c r="H44" s="1"/>
      <c r="I44" s="1"/>
      <c r="J44" s="1"/>
      <c r="K44" s="1"/>
      <c r="L44" s="1"/>
      <c r="M44" s="1"/>
      <c r="N44" s="1"/>
      <c r="O44" s="1"/>
    </row>
    <row r="45" spans="1:15" ht="15" customHeight="1" x14ac:dyDescent="0.25">
      <c r="A45" s="1"/>
      <c r="B45" s="1"/>
      <c r="C45" s="1"/>
      <c r="D45" s="1"/>
      <c r="E45" s="1"/>
      <c r="F45" s="1"/>
      <c r="G45" s="1"/>
      <c r="H45" s="1"/>
      <c r="I45" s="1"/>
      <c r="J45" s="1"/>
      <c r="K45" s="1"/>
      <c r="L45" s="1"/>
      <c r="M45" s="1"/>
      <c r="N45" s="1"/>
      <c r="O45" s="1"/>
    </row>
    <row r="46" spans="1:15" ht="20.25" customHeight="1" x14ac:dyDescent="0.25">
      <c r="A46" s="432" t="s">
        <v>113</v>
      </c>
      <c r="B46" s="425"/>
      <c r="C46" s="425"/>
      <c r="D46" s="425"/>
      <c r="E46" s="425"/>
      <c r="F46" s="425"/>
      <c r="G46" s="425"/>
      <c r="H46" s="425"/>
      <c r="I46" s="425"/>
      <c r="J46" s="425"/>
      <c r="K46" s="425"/>
      <c r="L46" s="425"/>
      <c r="M46" s="425"/>
      <c r="N46" s="425"/>
      <c r="O46" s="425"/>
    </row>
    <row r="47" spans="1:15" ht="9" customHeight="1" x14ac:dyDescent="0.25">
      <c r="A47" s="5"/>
      <c r="B47" s="5"/>
      <c r="C47" s="5"/>
      <c r="D47" s="5"/>
      <c r="E47" s="5"/>
      <c r="F47" s="5"/>
      <c r="G47" s="5"/>
      <c r="H47" s="5"/>
      <c r="I47" s="5"/>
      <c r="J47" s="5"/>
      <c r="K47" s="5"/>
      <c r="L47" s="5"/>
      <c r="M47" s="5"/>
      <c r="N47" s="5"/>
      <c r="O47" s="5"/>
    </row>
    <row r="48" spans="1:15" ht="30" customHeight="1" x14ac:dyDescent="0.25">
      <c r="A48" s="424" t="s">
        <v>95</v>
      </c>
      <c r="B48" s="431" t="s">
        <v>114</v>
      </c>
      <c r="C48" s="4"/>
      <c r="D48" s="6" t="s">
        <v>97</v>
      </c>
      <c r="E48" s="4"/>
      <c r="F48" s="7" t="s">
        <v>98</v>
      </c>
      <c r="G48" s="4"/>
      <c r="H48" s="7" t="s">
        <v>106</v>
      </c>
      <c r="I48" s="4"/>
      <c r="J48" s="7" t="s">
        <v>99</v>
      </c>
      <c r="K48" s="8">
        <v>2024</v>
      </c>
      <c r="L48" s="8">
        <v>2025</v>
      </c>
      <c r="M48" s="8">
        <v>2026</v>
      </c>
      <c r="N48" s="8">
        <v>2027</v>
      </c>
      <c r="O48" s="8" t="s">
        <v>93</v>
      </c>
    </row>
    <row r="49" spans="1:15" ht="21.75" customHeight="1" x14ac:dyDescent="0.25">
      <c r="A49" s="425"/>
      <c r="B49" s="427"/>
      <c r="C49" s="4"/>
      <c r="D49" s="430">
        <v>100</v>
      </c>
      <c r="E49" s="4"/>
      <c r="F49" s="430" t="s">
        <v>33</v>
      </c>
      <c r="G49" s="4"/>
      <c r="H49" s="430">
        <f>+H54+H58</f>
        <v>28</v>
      </c>
      <c r="I49" s="4"/>
      <c r="J49" s="9" t="s">
        <v>100</v>
      </c>
      <c r="K49" s="23"/>
      <c r="L49" s="23"/>
      <c r="M49" s="23"/>
      <c r="N49" s="23"/>
      <c r="O49" s="14">
        <v>100</v>
      </c>
    </row>
    <row r="50" spans="1:15" ht="21.75" customHeight="1" x14ac:dyDescent="0.25">
      <c r="A50" s="425"/>
      <c r="B50" s="428"/>
      <c r="C50" s="4"/>
      <c r="D50" s="428"/>
      <c r="E50" s="4"/>
      <c r="F50" s="428"/>
      <c r="G50" s="4"/>
      <c r="H50" s="428"/>
      <c r="I50" s="4"/>
      <c r="J50" s="9" t="s">
        <v>101</v>
      </c>
      <c r="K50" s="3">
        <v>767728000</v>
      </c>
      <c r="L50" s="3">
        <v>1580000000</v>
      </c>
      <c r="M50" s="3">
        <v>1846000000</v>
      </c>
      <c r="N50" s="3">
        <v>631200000</v>
      </c>
      <c r="O50" s="22">
        <f>SUM(K50:N50)</f>
        <v>4824928000</v>
      </c>
    </row>
    <row r="51" spans="1:15" ht="15" customHeight="1" x14ac:dyDescent="0.25">
      <c r="A51" s="4"/>
      <c r="B51" s="4"/>
      <c r="C51" s="4"/>
      <c r="D51" s="1"/>
      <c r="E51" s="4"/>
      <c r="F51" s="4"/>
      <c r="G51" s="4"/>
      <c r="H51" s="4"/>
      <c r="I51" s="4"/>
      <c r="J51" s="1"/>
      <c r="K51" s="13"/>
      <c r="L51" s="13"/>
      <c r="M51" s="13"/>
      <c r="N51" s="13"/>
      <c r="O51" s="13"/>
    </row>
    <row r="52" spans="1:15" ht="15" customHeight="1" x14ac:dyDescent="0.25">
      <c r="A52" s="429" t="s">
        <v>102</v>
      </c>
      <c r="B52" s="429"/>
      <c r="C52" s="429"/>
      <c r="D52" s="429"/>
      <c r="E52" s="429"/>
      <c r="F52" s="429"/>
      <c r="G52" s="429"/>
      <c r="H52" s="429"/>
      <c r="I52" s="429"/>
      <c r="J52" s="429"/>
      <c r="K52" s="429"/>
      <c r="L52" s="429"/>
      <c r="M52" s="429"/>
      <c r="N52" s="429"/>
      <c r="O52" s="429"/>
    </row>
    <row r="53" spans="1:15" ht="26.25" customHeight="1" x14ac:dyDescent="0.25">
      <c r="A53" s="444" t="s">
        <v>103</v>
      </c>
      <c r="B53" s="445" t="s">
        <v>115</v>
      </c>
      <c r="C53" s="4"/>
      <c r="D53" s="26" t="s">
        <v>105</v>
      </c>
      <c r="E53" s="4"/>
      <c r="F53" s="27" t="s">
        <v>98</v>
      </c>
      <c r="G53" s="4"/>
      <c r="H53" s="27" t="s">
        <v>106</v>
      </c>
      <c r="I53" s="4"/>
      <c r="J53" s="27" t="s">
        <v>99</v>
      </c>
      <c r="K53" s="28">
        <v>2024</v>
      </c>
      <c r="L53" s="28">
        <v>2025</v>
      </c>
      <c r="M53" s="28">
        <v>2026</v>
      </c>
      <c r="N53" s="28">
        <v>2027</v>
      </c>
      <c r="O53" s="28" t="s">
        <v>93</v>
      </c>
    </row>
    <row r="54" spans="1:15" ht="15" customHeight="1" x14ac:dyDescent="0.25">
      <c r="A54" s="444"/>
      <c r="B54" s="446"/>
      <c r="C54" s="4"/>
      <c r="D54" s="430">
        <v>100</v>
      </c>
      <c r="E54" s="4"/>
      <c r="F54" s="430" t="s">
        <v>33</v>
      </c>
      <c r="G54" s="4"/>
      <c r="H54" s="430">
        <v>15</v>
      </c>
      <c r="I54" s="4"/>
      <c r="J54" s="9" t="s">
        <v>100</v>
      </c>
      <c r="K54" s="23">
        <v>0.1</v>
      </c>
      <c r="L54" s="23">
        <v>0.5</v>
      </c>
      <c r="M54" s="23"/>
      <c r="N54" s="23"/>
      <c r="O54" s="14">
        <v>100</v>
      </c>
    </row>
    <row r="55" spans="1:15" ht="15" customHeight="1" x14ac:dyDescent="0.25">
      <c r="A55" s="444"/>
      <c r="B55" s="447"/>
      <c r="C55" s="4"/>
      <c r="D55" s="448"/>
      <c r="E55" s="4"/>
      <c r="F55" s="448"/>
      <c r="G55" s="4"/>
      <c r="H55" s="428"/>
      <c r="I55" s="4"/>
      <c r="J55" s="9" t="s">
        <v>101</v>
      </c>
      <c r="K55" s="15">
        <v>627228000</v>
      </c>
      <c r="L55" s="15">
        <v>1260000000</v>
      </c>
      <c r="M55" s="15">
        <v>1516000000</v>
      </c>
      <c r="N55" s="15">
        <v>516794000</v>
      </c>
      <c r="O55" s="14">
        <f>+SUM(K55:N55)</f>
        <v>3920022000</v>
      </c>
    </row>
    <row r="56" spans="1:15" ht="15" customHeight="1" x14ac:dyDescent="0.25">
      <c r="A56" s="16"/>
      <c r="B56" s="17"/>
      <c r="C56" s="4"/>
      <c r="D56" s="1"/>
      <c r="E56" s="4"/>
      <c r="F56" s="4"/>
      <c r="G56" s="4"/>
      <c r="H56" s="4"/>
      <c r="I56" s="4"/>
      <c r="J56" s="4"/>
      <c r="K56" s="4"/>
      <c r="L56" s="4"/>
      <c r="M56" s="4"/>
      <c r="N56" s="4"/>
      <c r="O56" s="4"/>
    </row>
    <row r="57" spans="1:15" ht="26.25" customHeight="1" x14ac:dyDescent="0.25">
      <c r="A57" s="424" t="s">
        <v>103</v>
      </c>
      <c r="B57" s="426" t="s">
        <v>116</v>
      </c>
      <c r="C57" s="4"/>
      <c r="D57" s="30" t="s">
        <v>105</v>
      </c>
      <c r="E57" s="4"/>
      <c r="F57" s="31" t="s">
        <v>98</v>
      </c>
      <c r="G57" s="4"/>
      <c r="H57" s="31" t="s">
        <v>106</v>
      </c>
      <c r="I57" s="4"/>
      <c r="J57" s="31" t="s">
        <v>99</v>
      </c>
      <c r="K57" s="32">
        <v>2024</v>
      </c>
      <c r="L57" s="32">
        <v>2025</v>
      </c>
      <c r="M57" s="32">
        <v>2026</v>
      </c>
      <c r="N57" s="32">
        <v>2027</v>
      </c>
      <c r="O57" s="32" t="s">
        <v>93</v>
      </c>
    </row>
    <row r="58" spans="1:15" ht="15" customHeight="1" x14ac:dyDescent="0.25">
      <c r="A58" s="425"/>
      <c r="B58" s="427"/>
      <c r="C58" s="4"/>
      <c r="D58" s="430">
        <v>100</v>
      </c>
      <c r="E58" s="4"/>
      <c r="F58" s="430" t="s">
        <v>23</v>
      </c>
      <c r="G58" s="4"/>
      <c r="H58" s="430">
        <v>13</v>
      </c>
      <c r="I58" s="4"/>
      <c r="J58" s="9" t="s">
        <v>100</v>
      </c>
      <c r="K58" s="23">
        <v>0.05</v>
      </c>
      <c r="L58" s="23"/>
      <c r="M58" s="23"/>
      <c r="N58" s="23"/>
      <c r="O58" s="14">
        <v>100</v>
      </c>
    </row>
    <row r="59" spans="1:15" ht="15" customHeight="1" x14ac:dyDescent="0.25">
      <c r="A59" s="425"/>
      <c r="B59" s="428"/>
      <c r="C59" s="4"/>
      <c r="D59" s="428"/>
      <c r="E59" s="4"/>
      <c r="F59" s="428"/>
      <c r="G59" s="4"/>
      <c r="H59" s="428"/>
      <c r="I59" s="4"/>
      <c r="J59" s="9" t="s">
        <v>101</v>
      </c>
      <c r="K59" s="15">
        <v>140500000</v>
      </c>
      <c r="L59" s="15">
        <v>320000000</v>
      </c>
      <c r="M59" s="15">
        <v>330000000</v>
      </c>
      <c r="N59" s="15">
        <v>114406000</v>
      </c>
      <c r="O59" s="14">
        <f>+SUM(K59:N59)</f>
        <v>904906000</v>
      </c>
    </row>
    <row r="60" spans="1:15" ht="15" customHeight="1" x14ac:dyDescent="0.25">
      <c r="A60" s="16"/>
      <c r="B60" s="17"/>
      <c r="C60" s="4"/>
      <c r="D60" s="1"/>
      <c r="E60" s="4"/>
      <c r="F60" s="4"/>
      <c r="G60" s="4"/>
      <c r="H60" s="4"/>
      <c r="I60" s="4"/>
      <c r="J60" s="4"/>
      <c r="K60" s="4"/>
      <c r="L60" s="4"/>
      <c r="M60" s="4"/>
      <c r="N60" s="4"/>
      <c r="O60" s="4"/>
    </row>
    <row r="61" spans="1:15" ht="15" customHeight="1" x14ac:dyDescent="0.25">
      <c r="A61" s="1"/>
      <c r="B61" s="1"/>
      <c r="C61" s="1"/>
      <c r="D61" s="1"/>
      <c r="E61" s="1"/>
      <c r="F61" s="1"/>
      <c r="G61" s="1"/>
      <c r="H61" s="1"/>
      <c r="I61" s="1"/>
      <c r="J61" s="1"/>
      <c r="K61" s="1"/>
      <c r="L61" s="1"/>
      <c r="M61" s="1"/>
      <c r="N61" s="1"/>
      <c r="O61" s="1"/>
    </row>
    <row r="62" spans="1:15" ht="15" customHeight="1" x14ac:dyDescent="0.25">
      <c r="A62" s="432" t="s">
        <v>117</v>
      </c>
      <c r="B62" s="425"/>
      <c r="C62" s="425"/>
      <c r="D62" s="425"/>
      <c r="E62" s="425"/>
      <c r="F62" s="425"/>
      <c r="G62" s="425"/>
      <c r="H62" s="425"/>
      <c r="I62" s="425"/>
      <c r="J62" s="425"/>
      <c r="K62" s="425"/>
      <c r="L62" s="425"/>
      <c r="M62" s="425"/>
      <c r="N62" s="425"/>
      <c r="O62" s="425"/>
    </row>
    <row r="63" spans="1:15" ht="15" customHeight="1" x14ac:dyDescent="0.25">
      <c r="A63" s="5"/>
      <c r="B63" s="5"/>
      <c r="C63" s="5"/>
      <c r="D63" s="5"/>
      <c r="E63" s="5"/>
      <c r="F63" s="5"/>
      <c r="G63" s="5"/>
      <c r="H63" s="5"/>
      <c r="I63" s="5"/>
      <c r="J63" s="5"/>
      <c r="K63" s="5"/>
      <c r="L63" s="5"/>
      <c r="M63" s="5"/>
      <c r="N63" s="5"/>
      <c r="O63" s="5"/>
    </row>
    <row r="64" spans="1:15" ht="25.5" x14ac:dyDescent="0.25">
      <c r="A64" s="424" t="s">
        <v>95</v>
      </c>
      <c r="B64" s="431" t="s">
        <v>118</v>
      </c>
      <c r="C64" s="4"/>
      <c r="D64" s="6" t="s">
        <v>97</v>
      </c>
      <c r="E64" s="4"/>
      <c r="F64" s="7" t="s">
        <v>98</v>
      </c>
      <c r="G64" s="4"/>
      <c r="H64" s="7" t="s">
        <v>106</v>
      </c>
      <c r="I64" s="4"/>
      <c r="J64" s="7" t="s">
        <v>99</v>
      </c>
      <c r="K64" s="8">
        <v>2024</v>
      </c>
      <c r="L64" s="8">
        <v>2025</v>
      </c>
      <c r="M64" s="8">
        <v>2026</v>
      </c>
      <c r="N64" s="8">
        <v>2027</v>
      </c>
      <c r="O64" s="8" t="s">
        <v>93</v>
      </c>
    </row>
    <row r="65" spans="1:15" ht="15" customHeight="1" x14ac:dyDescent="0.25">
      <c r="A65" s="425"/>
      <c r="B65" s="427"/>
      <c r="C65" s="4"/>
      <c r="D65" s="430">
        <v>60</v>
      </c>
      <c r="E65" s="4"/>
      <c r="F65" s="430" t="s">
        <v>33</v>
      </c>
      <c r="G65" s="4"/>
      <c r="H65" s="430">
        <v>12</v>
      </c>
      <c r="I65" s="4"/>
      <c r="J65" s="9" t="s">
        <v>100</v>
      </c>
      <c r="K65" s="10">
        <v>15</v>
      </c>
      <c r="L65" s="11">
        <v>30</v>
      </c>
      <c r="M65" s="11">
        <v>45</v>
      </c>
      <c r="N65" s="11">
        <v>60</v>
      </c>
      <c r="O65" s="14">
        <v>60</v>
      </c>
    </row>
    <row r="66" spans="1:15" ht="15" customHeight="1" x14ac:dyDescent="0.25">
      <c r="A66" s="425"/>
      <c r="B66" s="428"/>
      <c r="C66" s="4"/>
      <c r="D66" s="428"/>
      <c r="E66" s="4"/>
      <c r="F66" s="428"/>
      <c r="G66" s="4"/>
      <c r="H66" s="428"/>
      <c r="I66" s="4"/>
      <c r="J66" s="9" t="s">
        <v>101</v>
      </c>
      <c r="K66" s="3">
        <v>233500000</v>
      </c>
      <c r="L66" s="3">
        <v>590000000</v>
      </c>
      <c r="M66" s="3">
        <v>620000000</v>
      </c>
      <c r="N66" s="3">
        <v>600000000</v>
      </c>
      <c r="O66" s="3">
        <f>SUM(K66:N66)</f>
        <v>2043500000</v>
      </c>
    </row>
    <row r="67" spans="1:15" ht="15" customHeight="1" x14ac:dyDescent="0.25">
      <c r="A67" s="4"/>
      <c r="B67" s="4"/>
      <c r="C67" s="4"/>
      <c r="D67" s="1"/>
      <c r="E67" s="4"/>
      <c r="F67" s="4"/>
      <c r="G67" s="4"/>
      <c r="H67" s="4"/>
      <c r="I67" s="4"/>
      <c r="J67" s="1"/>
      <c r="K67" s="13"/>
      <c r="L67" s="13"/>
      <c r="M67" s="13"/>
      <c r="N67" s="13"/>
      <c r="O67" s="13"/>
    </row>
    <row r="68" spans="1:15" ht="15" customHeight="1" x14ac:dyDescent="0.25">
      <c r="A68" s="443" t="s">
        <v>102</v>
      </c>
      <c r="B68" s="425"/>
      <c r="C68" s="425"/>
      <c r="D68" s="425"/>
      <c r="E68" s="425"/>
      <c r="F68" s="425"/>
      <c r="G68" s="425"/>
      <c r="H68" s="425"/>
      <c r="I68" s="425"/>
      <c r="J68" s="425"/>
      <c r="K68" s="425"/>
      <c r="L68" s="425"/>
      <c r="M68" s="425"/>
      <c r="N68" s="425"/>
      <c r="O68" s="425"/>
    </row>
    <row r="69" spans="1:15" ht="25.5" customHeight="1" x14ac:dyDescent="0.25">
      <c r="A69" s="424" t="s">
        <v>103</v>
      </c>
      <c r="B69" s="433" t="s">
        <v>119</v>
      </c>
      <c r="C69" s="4"/>
      <c r="D69" s="26" t="s">
        <v>105</v>
      </c>
      <c r="E69" s="4"/>
      <c r="F69" s="27" t="s">
        <v>98</v>
      </c>
      <c r="G69" s="4"/>
      <c r="H69" s="27" t="s">
        <v>106</v>
      </c>
      <c r="I69" s="4"/>
      <c r="J69" s="27" t="s">
        <v>99</v>
      </c>
      <c r="K69" s="27">
        <v>2024</v>
      </c>
      <c r="L69" s="27">
        <v>2025</v>
      </c>
      <c r="M69" s="27">
        <v>2026</v>
      </c>
      <c r="N69" s="27">
        <v>2027</v>
      </c>
      <c r="O69" s="27" t="s">
        <v>93</v>
      </c>
    </row>
    <row r="70" spans="1:15" ht="15" customHeight="1" x14ac:dyDescent="0.25">
      <c r="A70" s="425"/>
      <c r="B70" s="427"/>
      <c r="C70" s="4"/>
      <c r="D70" s="430">
        <v>60</v>
      </c>
      <c r="E70" s="4"/>
      <c r="F70" s="430" t="s">
        <v>33</v>
      </c>
      <c r="G70" s="4"/>
      <c r="H70" s="430">
        <v>12</v>
      </c>
      <c r="I70" s="4"/>
      <c r="J70" s="9" t="s">
        <v>100</v>
      </c>
      <c r="K70" s="10">
        <v>15</v>
      </c>
      <c r="L70" s="11">
        <v>30</v>
      </c>
      <c r="M70" s="11">
        <v>45</v>
      </c>
      <c r="N70" s="11">
        <v>60</v>
      </c>
      <c r="O70" s="14">
        <v>60</v>
      </c>
    </row>
    <row r="71" spans="1:15" ht="15" customHeight="1" x14ac:dyDescent="0.25">
      <c r="A71" s="425"/>
      <c r="B71" s="428"/>
      <c r="C71" s="4"/>
      <c r="D71" s="428"/>
      <c r="E71" s="4"/>
      <c r="F71" s="428"/>
      <c r="G71" s="4"/>
      <c r="H71" s="428"/>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baseColWidth="10" defaultColWidth="11.42578125" defaultRowHeight="15" x14ac:dyDescent="0.25"/>
  <cols>
    <col min="6" max="6" width="13" bestFit="1" customWidth="1"/>
  </cols>
  <sheetData>
    <row r="2" spans="2:6" x14ac:dyDescent="0.25">
      <c r="B2" s="347" t="s">
        <v>23</v>
      </c>
      <c r="D2" s="347" t="s">
        <v>813</v>
      </c>
      <c r="F2" s="347" t="s">
        <v>20</v>
      </c>
    </row>
    <row r="3" spans="2:6" x14ac:dyDescent="0.25">
      <c r="B3" s="347" t="s">
        <v>33</v>
      </c>
      <c r="D3" s="347" t="s">
        <v>34</v>
      </c>
      <c r="F3" s="347" t="s">
        <v>42</v>
      </c>
    </row>
    <row r="4" spans="2:6" x14ac:dyDescent="0.25">
      <c r="B4" s="347" t="s">
        <v>21</v>
      </c>
      <c r="F4" s="347" t="s">
        <v>50</v>
      </c>
    </row>
    <row r="5" spans="2:6" x14ac:dyDescent="0.25">
      <c r="F5" s="347" t="s">
        <v>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baseColWidth="10" defaultColWidth="14.42578125" defaultRowHeight="15" customHeight="1" x14ac:dyDescent="0.25"/>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x14ac:dyDescent="0.25">
      <c r="A1" s="347" t="s">
        <v>814</v>
      </c>
    </row>
    <row r="3" spans="1:15" x14ac:dyDescent="0.25">
      <c r="A3" s="347" t="s">
        <v>815</v>
      </c>
      <c r="C3" s="347" t="s">
        <v>816</v>
      </c>
      <c r="E3" s="347" t="s">
        <v>817</v>
      </c>
      <c r="G3" s="347" t="s">
        <v>818</v>
      </c>
      <c r="I3" s="347" t="s">
        <v>819</v>
      </c>
      <c r="K3" s="347" t="s">
        <v>820</v>
      </c>
      <c r="M3" s="347" t="s">
        <v>821</v>
      </c>
      <c r="O3" s="347" t="s">
        <v>822</v>
      </c>
    </row>
    <row r="5" spans="1:15" x14ac:dyDescent="0.25">
      <c r="A5" s="347" t="s">
        <v>21</v>
      </c>
      <c r="C5" s="347" t="s">
        <v>823</v>
      </c>
      <c r="D5" s="347">
        <v>1</v>
      </c>
      <c r="E5" s="347" t="s">
        <v>824</v>
      </c>
      <c r="G5" s="347" t="s">
        <v>15</v>
      </c>
      <c r="I5" s="347" t="s">
        <v>825</v>
      </c>
      <c r="K5" s="347" t="s">
        <v>751</v>
      </c>
      <c r="M5" s="347" t="s">
        <v>826</v>
      </c>
      <c r="O5" s="347" t="s">
        <v>827</v>
      </c>
    </row>
    <row r="6" spans="1:15" x14ac:dyDescent="0.25">
      <c r="A6" s="347" t="s">
        <v>33</v>
      </c>
      <c r="C6" s="347" t="s">
        <v>828</v>
      </c>
      <c r="D6" s="347">
        <v>2</v>
      </c>
      <c r="E6" s="347" t="s">
        <v>829</v>
      </c>
      <c r="G6" s="347" t="s">
        <v>27</v>
      </c>
      <c r="I6" s="347" t="s">
        <v>830</v>
      </c>
      <c r="M6" s="347" t="s">
        <v>831</v>
      </c>
      <c r="O6" s="347" t="s">
        <v>832</v>
      </c>
    </row>
    <row r="7" spans="1:15" x14ac:dyDescent="0.25">
      <c r="A7" s="347" t="s">
        <v>23</v>
      </c>
      <c r="D7" s="347">
        <v>3</v>
      </c>
      <c r="E7" s="347" t="s">
        <v>833</v>
      </c>
      <c r="G7" s="347" t="s">
        <v>46</v>
      </c>
      <c r="I7" s="347" t="s">
        <v>20</v>
      </c>
      <c r="M7" s="347" t="s">
        <v>834</v>
      </c>
      <c r="O7" s="347" t="s">
        <v>835</v>
      </c>
    </row>
    <row r="8" spans="1:15" x14ac:dyDescent="0.25">
      <c r="D8" s="347">
        <v>4</v>
      </c>
      <c r="E8" s="347" t="s">
        <v>836</v>
      </c>
      <c r="G8" s="347" t="s">
        <v>26</v>
      </c>
      <c r="I8" s="347" t="s">
        <v>42</v>
      </c>
      <c r="M8" s="347" t="s">
        <v>837</v>
      </c>
      <c r="O8" s="347" t="s">
        <v>838</v>
      </c>
    </row>
    <row r="9" spans="1:15" x14ac:dyDescent="0.25">
      <c r="D9" s="347">
        <v>5</v>
      </c>
      <c r="E9" s="347" t="s">
        <v>839</v>
      </c>
      <c r="G9" s="347" t="s">
        <v>840</v>
      </c>
      <c r="I9" s="347" t="s">
        <v>57</v>
      </c>
      <c r="O9" s="347" t="s">
        <v>841</v>
      </c>
    </row>
    <row r="10" spans="1:15" x14ac:dyDescent="0.25">
      <c r="D10" s="347">
        <v>6</v>
      </c>
      <c r="E10" s="347" t="s">
        <v>842</v>
      </c>
      <c r="G10" s="347" t="s">
        <v>843</v>
      </c>
      <c r="I10" s="347" t="s">
        <v>62</v>
      </c>
      <c r="O10" s="347" t="s">
        <v>844</v>
      </c>
    </row>
    <row r="11" spans="1:15" x14ac:dyDescent="0.25">
      <c r="D11" s="347">
        <v>7</v>
      </c>
      <c r="E11" s="347" t="s">
        <v>845</v>
      </c>
      <c r="I11" s="347" t="s">
        <v>843</v>
      </c>
    </row>
    <row r="12" spans="1:15" x14ac:dyDescent="0.25">
      <c r="D12" s="347">
        <v>8</v>
      </c>
      <c r="E12" s="347" t="s">
        <v>846</v>
      </c>
    </row>
    <row r="13" spans="1:15" x14ac:dyDescent="0.25">
      <c r="D13" s="347">
        <v>9</v>
      </c>
      <c r="E13" s="347" t="s">
        <v>847</v>
      </c>
    </row>
    <row r="14" spans="1:15" x14ac:dyDescent="0.25">
      <c r="D14" s="347">
        <v>10</v>
      </c>
      <c r="E14" s="347" t="s">
        <v>848</v>
      </c>
    </row>
    <row r="15" spans="1:15" x14ac:dyDescent="0.25">
      <c r="D15" s="347">
        <v>11</v>
      </c>
      <c r="E15" s="347" t="s">
        <v>849</v>
      </c>
    </row>
    <row r="16" spans="1:15" x14ac:dyDescent="0.25">
      <c r="D16" s="347">
        <v>12</v>
      </c>
      <c r="E16" s="347" t="s">
        <v>850</v>
      </c>
    </row>
    <row r="17" spans="4:14" x14ac:dyDescent="0.25">
      <c r="D17" s="347">
        <v>13</v>
      </c>
      <c r="E17" s="347" t="s">
        <v>851</v>
      </c>
    </row>
    <row r="18" spans="4:14" x14ac:dyDescent="0.25">
      <c r="D18" s="347">
        <v>14</v>
      </c>
      <c r="E18" s="347" t="s">
        <v>852</v>
      </c>
    </row>
    <row r="19" spans="4:14" x14ac:dyDescent="0.25">
      <c r="D19" s="347">
        <v>15</v>
      </c>
      <c r="E19" s="347" t="s">
        <v>853</v>
      </c>
    </row>
    <row r="20" spans="4:14" x14ac:dyDescent="0.25">
      <c r="D20" s="347">
        <v>16</v>
      </c>
      <c r="E20" s="347" t="s">
        <v>854</v>
      </c>
    </row>
    <row r="21" spans="4:14" ht="15.75" customHeight="1" x14ac:dyDescent="0.25">
      <c r="D21" s="347">
        <v>17</v>
      </c>
      <c r="E21" s="347" t="s">
        <v>855</v>
      </c>
      <c r="I21" s="347" t="s">
        <v>856</v>
      </c>
      <c r="N21" s="347" t="s">
        <v>857</v>
      </c>
    </row>
    <row r="22" spans="4:14" ht="15.75" customHeight="1" x14ac:dyDescent="0.25">
      <c r="D22" s="347">
        <v>18</v>
      </c>
      <c r="E22" s="347" t="s">
        <v>858</v>
      </c>
    </row>
    <row r="23" spans="4:14" ht="15.75" customHeight="1" x14ac:dyDescent="0.25">
      <c r="D23" s="347">
        <v>19</v>
      </c>
      <c r="E23" s="347" t="s">
        <v>859</v>
      </c>
      <c r="I23" s="347" t="s">
        <v>860</v>
      </c>
      <c r="N23" s="347" t="s">
        <v>861</v>
      </c>
    </row>
    <row r="24" spans="4:14" ht="15.75" customHeight="1" x14ac:dyDescent="0.25">
      <c r="D24" s="347">
        <v>20</v>
      </c>
      <c r="E24" s="347" t="s">
        <v>862</v>
      </c>
      <c r="I24" s="347" t="s">
        <v>863</v>
      </c>
      <c r="N24" s="347" t="s">
        <v>864</v>
      </c>
    </row>
    <row r="25" spans="4:14" ht="15.75" customHeight="1" x14ac:dyDescent="0.25">
      <c r="I25" s="347" t="s">
        <v>865</v>
      </c>
      <c r="N25" s="347" t="s">
        <v>866</v>
      </c>
    </row>
    <row r="26" spans="4:14" ht="15.75" customHeight="1" x14ac:dyDescent="0.25">
      <c r="I26" s="347" t="s">
        <v>867</v>
      </c>
      <c r="N26" s="347" t="s">
        <v>868</v>
      </c>
    </row>
    <row r="27" spans="4:14" ht="15.75" customHeight="1" x14ac:dyDescent="0.25">
      <c r="I27" s="347" t="s">
        <v>869</v>
      </c>
      <c r="N27" s="347" t="s">
        <v>870</v>
      </c>
    </row>
    <row r="28" spans="4:14" ht="15.75" customHeight="1" x14ac:dyDescent="0.25">
      <c r="N28" s="347" t="s">
        <v>871</v>
      </c>
    </row>
    <row r="29" spans="4:14" ht="15.75" customHeight="1" x14ac:dyDescent="0.25">
      <c r="N29" s="347" t="s">
        <v>872</v>
      </c>
    </row>
    <row r="30" spans="4:14" ht="15.75" customHeight="1" x14ac:dyDescent="0.25">
      <c r="I30" s="347" t="s">
        <v>873</v>
      </c>
      <c r="N30" s="347" t="s">
        <v>874</v>
      </c>
    </row>
    <row r="31" spans="4:14" ht="15.75" customHeight="1" x14ac:dyDescent="0.25">
      <c r="N31" s="347" t="s">
        <v>875</v>
      </c>
    </row>
    <row r="32" spans="4:14" ht="15.75" customHeight="1" x14ac:dyDescent="0.25">
      <c r="I32" s="347" t="s">
        <v>876</v>
      </c>
      <c r="N32" s="347" t="s">
        <v>877</v>
      </c>
    </row>
    <row r="33" spans="8:14" ht="15.75" customHeight="1" x14ac:dyDescent="0.25">
      <c r="I33" s="347" t="s">
        <v>878</v>
      </c>
      <c r="N33" s="347" t="s">
        <v>879</v>
      </c>
    </row>
    <row r="34" spans="8:14" ht="15.75" customHeight="1" x14ac:dyDescent="0.25">
      <c r="I34" s="347" t="s">
        <v>880</v>
      </c>
    </row>
    <row r="35" spans="8:14" ht="15.75" customHeight="1" x14ac:dyDescent="0.25">
      <c r="I35" s="347" t="s">
        <v>881</v>
      </c>
    </row>
    <row r="36" spans="8:14" ht="15.75" customHeight="1" x14ac:dyDescent="0.25"/>
    <row r="37" spans="8:14" ht="15.75" customHeight="1" x14ac:dyDescent="0.25"/>
    <row r="38" spans="8:14" ht="15.75" customHeight="1" x14ac:dyDescent="0.25">
      <c r="I38" s="347" t="s">
        <v>882</v>
      </c>
      <c r="L38" s="347" t="s">
        <v>883</v>
      </c>
      <c r="M38" s="347" t="s">
        <v>884</v>
      </c>
      <c r="N38" s="347" t="s">
        <v>885</v>
      </c>
    </row>
    <row r="39" spans="8:14" ht="15.75" customHeight="1" x14ac:dyDescent="0.25"/>
    <row r="40" spans="8:14" ht="15.75" customHeight="1" x14ac:dyDescent="0.25">
      <c r="H40" s="347" t="s">
        <v>886</v>
      </c>
      <c r="I40" s="347" t="s">
        <v>887</v>
      </c>
      <c r="L40" s="24" t="s">
        <v>888</v>
      </c>
      <c r="M40" s="347" t="s">
        <v>889</v>
      </c>
      <c r="N40" s="347" t="s">
        <v>890</v>
      </c>
    </row>
    <row r="41" spans="8:14" ht="15.75" customHeight="1" x14ac:dyDescent="0.25">
      <c r="I41" s="347" t="s">
        <v>891</v>
      </c>
      <c r="L41" s="24" t="s">
        <v>892</v>
      </c>
      <c r="M41" s="347" t="s">
        <v>893</v>
      </c>
      <c r="N41" s="347" t="s">
        <v>894</v>
      </c>
    </row>
    <row r="42" spans="8:14" ht="15.75" customHeight="1" x14ac:dyDescent="0.25">
      <c r="I42" s="347" t="s">
        <v>895</v>
      </c>
      <c r="L42" s="24" t="s">
        <v>896</v>
      </c>
      <c r="N42" s="347" t="s">
        <v>897</v>
      </c>
    </row>
    <row r="43" spans="8:14" ht="15.75" customHeight="1" x14ac:dyDescent="0.25">
      <c r="I43" s="347" t="s">
        <v>898</v>
      </c>
      <c r="L43" s="24" t="s">
        <v>899</v>
      </c>
      <c r="N43" s="347" t="s">
        <v>900</v>
      </c>
    </row>
    <row r="44" spans="8:14" ht="15.75" customHeight="1" x14ac:dyDescent="0.25">
      <c r="I44" s="347" t="s">
        <v>901</v>
      </c>
      <c r="N44" s="347" t="s">
        <v>902</v>
      </c>
    </row>
    <row r="45" spans="8:14" ht="15.75" customHeight="1" x14ac:dyDescent="0.25">
      <c r="I45" s="347" t="s">
        <v>903</v>
      </c>
      <c r="N45" s="347" t="s">
        <v>904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94" workbookViewId="0">
      <selection activeCell="A6" sqref="A6"/>
    </sheetView>
  </sheetViews>
  <sheetFormatPr baseColWidth="10" defaultColWidth="10.85546875" defaultRowHeight="14.25" x14ac:dyDescent="0.25"/>
  <cols>
    <col min="1" max="1" width="53" style="261" customWidth="1"/>
    <col min="2" max="2" width="78.5703125" style="261" customWidth="1"/>
    <col min="3" max="3" width="36.42578125" style="261" customWidth="1"/>
    <col min="4" max="4" width="31.140625" style="261" customWidth="1"/>
    <col min="5" max="5" width="70.140625" style="261" customWidth="1"/>
    <col min="6" max="6" width="17.42578125" style="261" customWidth="1"/>
    <col min="7" max="8" width="21.85546875" style="261" customWidth="1"/>
    <col min="9" max="9" width="19.42578125" style="261" customWidth="1"/>
    <col min="10" max="10" width="42" style="261" customWidth="1"/>
    <col min="11" max="256" width="10.85546875" style="261"/>
    <col min="257" max="257" width="72" style="261" bestFit="1" customWidth="1"/>
    <col min="258" max="258" width="78.5703125" style="261" customWidth="1"/>
    <col min="259" max="259" width="10.85546875" style="261"/>
    <col min="260" max="260" width="31.140625" style="261" customWidth="1"/>
    <col min="261" max="261" width="70.140625" style="261" customWidth="1"/>
    <col min="262" max="262" width="17.42578125" style="261" customWidth="1"/>
    <col min="263" max="264" width="21.85546875" style="261" customWidth="1"/>
    <col min="265" max="265" width="19.42578125" style="261" customWidth="1"/>
    <col min="266" max="266" width="42" style="261" customWidth="1"/>
    <col min="267" max="512" width="10.85546875" style="261"/>
    <col min="513" max="513" width="72" style="261" bestFit="1" customWidth="1"/>
    <col min="514" max="514" width="78.5703125" style="261" customWidth="1"/>
    <col min="515" max="515" width="10.85546875" style="261"/>
    <col min="516" max="516" width="31.140625" style="261" customWidth="1"/>
    <col min="517" max="517" width="70.140625" style="261" customWidth="1"/>
    <col min="518" max="518" width="17.42578125" style="261" customWidth="1"/>
    <col min="519" max="520" width="21.85546875" style="261" customWidth="1"/>
    <col min="521" max="521" width="19.42578125" style="261" customWidth="1"/>
    <col min="522" max="522" width="42" style="261" customWidth="1"/>
    <col min="523" max="768" width="10.85546875" style="261"/>
    <col min="769" max="769" width="72" style="261" bestFit="1" customWidth="1"/>
    <col min="770" max="770" width="78.5703125" style="261" customWidth="1"/>
    <col min="771" max="771" width="10.85546875" style="261"/>
    <col min="772" max="772" width="31.140625" style="261" customWidth="1"/>
    <col min="773" max="773" width="70.140625" style="261" customWidth="1"/>
    <col min="774" max="774" width="17.42578125" style="261" customWidth="1"/>
    <col min="775" max="776" width="21.85546875" style="261" customWidth="1"/>
    <col min="777" max="777" width="19.42578125" style="261" customWidth="1"/>
    <col min="778" max="778" width="42" style="261" customWidth="1"/>
    <col min="779" max="1024" width="10.85546875" style="261"/>
    <col min="1025" max="1025" width="72" style="261" bestFit="1" customWidth="1"/>
    <col min="1026" max="1026" width="78.5703125" style="261" customWidth="1"/>
    <col min="1027" max="1027" width="10.85546875" style="261"/>
    <col min="1028" max="1028" width="31.140625" style="261" customWidth="1"/>
    <col min="1029" max="1029" width="70.140625" style="261" customWidth="1"/>
    <col min="1030" max="1030" width="17.42578125" style="261" customWidth="1"/>
    <col min="1031" max="1032" width="21.85546875" style="261" customWidth="1"/>
    <col min="1033" max="1033" width="19.42578125" style="261" customWidth="1"/>
    <col min="1034" max="1034" width="42" style="261" customWidth="1"/>
    <col min="1035" max="1280" width="10.85546875" style="261"/>
    <col min="1281" max="1281" width="72" style="261" bestFit="1" customWidth="1"/>
    <col min="1282" max="1282" width="78.5703125" style="261" customWidth="1"/>
    <col min="1283" max="1283" width="10.85546875" style="261"/>
    <col min="1284" max="1284" width="31.140625" style="261" customWidth="1"/>
    <col min="1285" max="1285" width="70.140625" style="261" customWidth="1"/>
    <col min="1286" max="1286" width="17.42578125" style="261" customWidth="1"/>
    <col min="1287" max="1288" width="21.85546875" style="261" customWidth="1"/>
    <col min="1289" max="1289" width="19.42578125" style="261" customWidth="1"/>
    <col min="1290" max="1290" width="42" style="261" customWidth="1"/>
    <col min="1291" max="1536" width="10.85546875" style="261"/>
    <col min="1537" max="1537" width="72" style="261" bestFit="1" customWidth="1"/>
    <col min="1538" max="1538" width="78.5703125" style="261" customWidth="1"/>
    <col min="1539" max="1539" width="10.85546875" style="261"/>
    <col min="1540" max="1540" width="31.140625" style="261" customWidth="1"/>
    <col min="1541" max="1541" width="70.140625" style="261" customWidth="1"/>
    <col min="1542" max="1542" width="17.42578125" style="261" customWidth="1"/>
    <col min="1543" max="1544" width="21.85546875" style="261" customWidth="1"/>
    <col min="1545" max="1545" width="19.42578125" style="261" customWidth="1"/>
    <col min="1546" max="1546" width="42" style="261" customWidth="1"/>
    <col min="1547" max="1792" width="10.85546875" style="261"/>
    <col min="1793" max="1793" width="72" style="261" bestFit="1" customWidth="1"/>
    <col min="1794" max="1794" width="78.5703125" style="261" customWidth="1"/>
    <col min="1795" max="1795" width="10.85546875" style="261"/>
    <col min="1796" max="1796" width="31.140625" style="261" customWidth="1"/>
    <col min="1797" max="1797" width="70.140625" style="261" customWidth="1"/>
    <col min="1798" max="1798" width="17.42578125" style="261" customWidth="1"/>
    <col min="1799" max="1800" width="21.85546875" style="261" customWidth="1"/>
    <col min="1801" max="1801" width="19.42578125" style="261" customWidth="1"/>
    <col min="1802" max="1802" width="42" style="261" customWidth="1"/>
    <col min="1803" max="2048" width="10.85546875" style="261"/>
    <col min="2049" max="2049" width="72" style="261" bestFit="1" customWidth="1"/>
    <col min="2050" max="2050" width="78.5703125" style="261" customWidth="1"/>
    <col min="2051" max="2051" width="10.85546875" style="261"/>
    <col min="2052" max="2052" width="31.140625" style="261" customWidth="1"/>
    <col min="2053" max="2053" width="70.140625" style="261" customWidth="1"/>
    <col min="2054" max="2054" width="17.42578125" style="261" customWidth="1"/>
    <col min="2055" max="2056" width="21.85546875" style="261" customWidth="1"/>
    <col min="2057" max="2057" width="19.42578125" style="261" customWidth="1"/>
    <col min="2058" max="2058" width="42" style="261" customWidth="1"/>
    <col min="2059" max="2304" width="10.85546875" style="261"/>
    <col min="2305" max="2305" width="72" style="261" bestFit="1" customWidth="1"/>
    <col min="2306" max="2306" width="78.5703125" style="261" customWidth="1"/>
    <col min="2307" max="2307" width="10.85546875" style="261"/>
    <col min="2308" max="2308" width="31.140625" style="261" customWidth="1"/>
    <col min="2309" max="2309" width="70.140625" style="261" customWidth="1"/>
    <col min="2310" max="2310" width="17.42578125" style="261" customWidth="1"/>
    <col min="2311" max="2312" width="21.85546875" style="261" customWidth="1"/>
    <col min="2313" max="2313" width="19.42578125" style="261" customWidth="1"/>
    <col min="2314" max="2314" width="42" style="261" customWidth="1"/>
    <col min="2315" max="2560" width="10.85546875" style="261"/>
    <col min="2561" max="2561" width="72" style="261" bestFit="1" customWidth="1"/>
    <col min="2562" max="2562" width="78.5703125" style="261" customWidth="1"/>
    <col min="2563" max="2563" width="10.85546875" style="261"/>
    <col min="2564" max="2564" width="31.140625" style="261" customWidth="1"/>
    <col min="2565" max="2565" width="70.140625" style="261" customWidth="1"/>
    <col min="2566" max="2566" width="17.42578125" style="261" customWidth="1"/>
    <col min="2567" max="2568" width="21.85546875" style="261" customWidth="1"/>
    <col min="2569" max="2569" width="19.42578125" style="261" customWidth="1"/>
    <col min="2570" max="2570" width="42" style="261" customWidth="1"/>
    <col min="2571" max="2816" width="10.85546875" style="261"/>
    <col min="2817" max="2817" width="72" style="261" bestFit="1" customWidth="1"/>
    <col min="2818" max="2818" width="78.5703125" style="261" customWidth="1"/>
    <col min="2819" max="2819" width="10.85546875" style="261"/>
    <col min="2820" max="2820" width="31.140625" style="261" customWidth="1"/>
    <col min="2821" max="2821" width="70.140625" style="261" customWidth="1"/>
    <col min="2822" max="2822" width="17.42578125" style="261" customWidth="1"/>
    <col min="2823" max="2824" width="21.85546875" style="261" customWidth="1"/>
    <col min="2825" max="2825" width="19.42578125" style="261" customWidth="1"/>
    <col min="2826" max="2826" width="42" style="261" customWidth="1"/>
    <col min="2827" max="3072" width="10.85546875" style="261"/>
    <col min="3073" max="3073" width="72" style="261" bestFit="1" customWidth="1"/>
    <col min="3074" max="3074" width="78.5703125" style="261" customWidth="1"/>
    <col min="3075" max="3075" width="10.85546875" style="261"/>
    <col min="3076" max="3076" width="31.140625" style="261" customWidth="1"/>
    <col min="3077" max="3077" width="70.140625" style="261" customWidth="1"/>
    <col min="3078" max="3078" width="17.42578125" style="261" customWidth="1"/>
    <col min="3079" max="3080" width="21.85546875" style="261" customWidth="1"/>
    <col min="3081" max="3081" width="19.42578125" style="261" customWidth="1"/>
    <col min="3082" max="3082" width="42" style="261" customWidth="1"/>
    <col min="3083" max="3328" width="10.85546875" style="261"/>
    <col min="3329" max="3329" width="72" style="261" bestFit="1" customWidth="1"/>
    <col min="3330" max="3330" width="78.5703125" style="261" customWidth="1"/>
    <col min="3331" max="3331" width="10.85546875" style="261"/>
    <col min="3332" max="3332" width="31.140625" style="261" customWidth="1"/>
    <col min="3333" max="3333" width="70.140625" style="261" customWidth="1"/>
    <col min="3334" max="3334" width="17.42578125" style="261" customWidth="1"/>
    <col min="3335" max="3336" width="21.85546875" style="261" customWidth="1"/>
    <col min="3337" max="3337" width="19.42578125" style="261" customWidth="1"/>
    <col min="3338" max="3338" width="42" style="261" customWidth="1"/>
    <col min="3339" max="3584" width="10.85546875" style="261"/>
    <col min="3585" max="3585" width="72" style="261" bestFit="1" customWidth="1"/>
    <col min="3586" max="3586" width="78.5703125" style="261" customWidth="1"/>
    <col min="3587" max="3587" width="10.85546875" style="261"/>
    <col min="3588" max="3588" width="31.140625" style="261" customWidth="1"/>
    <col min="3589" max="3589" width="70.140625" style="261" customWidth="1"/>
    <col min="3590" max="3590" width="17.42578125" style="261" customWidth="1"/>
    <col min="3591" max="3592" width="21.85546875" style="261" customWidth="1"/>
    <col min="3593" max="3593" width="19.42578125" style="261" customWidth="1"/>
    <col min="3594" max="3594" width="42" style="261" customWidth="1"/>
    <col min="3595" max="3840" width="10.85546875" style="261"/>
    <col min="3841" max="3841" width="72" style="261" bestFit="1" customWidth="1"/>
    <col min="3842" max="3842" width="78.5703125" style="261" customWidth="1"/>
    <col min="3843" max="3843" width="10.85546875" style="261"/>
    <col min="3844" max="3844" width="31.140625" style="261" customWidth="1"/>
    <col min="3845" max="3845" width="70.140625" style="261" customWidth="1"/>
    <col min="3846" max="3846" width="17.42578125" style="261" customWidth="1"/>
    <col min="3847" max="3848" width="21.85546875" style="261" customWidth="1"/>
    <col min="3849" max="3849" width="19.42578125" style="261" customWidth="1"/>
    <col min="3850" max="3850" width="42" style="261" customWidth="1"/>
    <col min="3851" max="4096" width="10.85546875" style="261"/>
    <col min="4097" max="4097" width="72" style="261" bestFit="1" customWidth="1"/>
    <col min="4098" max="4098" width="78.5703125" style="261" customWidth="1"/>
    <col min="4099" max="4099" width="10.85546875" style="261"/>
    <col min="4100" max="4100" width="31.140625" style="261" customWidth="1"/>
    <col min="4101" max="4101" width="70.140625" style="261" customWidth="1"/>
    <col min="4102" max="4102" width="17.42578125" style="261" customWidth="1"/>
    <col min="4103" max="4104" width="21.85546875" style="261" customWidth="1"/>
    <col min="4105" max="4105" width="19.42578125" style="261" customWidth="1"/>
    <col min="4106" max="4106" width="42" style="261" customWidth="1"/>
    <col min="4107" max="4352" width="10.85546875" style="261"/>
    <col min="4353" max="4353" width="72" style="261" bestFit="1" customWidth="1"/>
    <col min="4354" max="4354" width="78.5703125" style="261" customWidth="1"/>
    <col min="4355" max="4355" width="10.85546875" style="261"/>
    <col min="4356" max="4356" width="31.140625" style="261" customWidth="1"/>
    <col min="4357" max="4357" width="70.140625" style="261" customWidth="1"/>
    <col min="4358" max="4358" width="17.42578125" style="261" customWidth="1"/>
    <col min="4359" max="4360" width="21.85546875" style="261" customWidth="1"/>
    <col min="4361" max="4361" width="19.42578125" style="261" customWidth="1"/>
    <col min="4362" max="4362" width="42" style="261" customWidth="1"/>
    <col min="4363" max="4608" width="10.85546875" style="261"/>
    <col min="4609" max="4609" width="72" style="261" bestFit="1" customWidth="1"/>
    <col min="4610" max="4610" width="78.5703125" style="261" customWidth="1"/>
    <col min="4611" max="4611" width="10.85546875" style="261"/>
    <col min="4612" max="4612" width="31.140625" style="261" customWidth="1"/>
    <col min="4613" max="4613" width="70.140625" style="261" customWidth="1"/>
    <col min="4614" max="4614" width="17.42578125" style="261" customWidth="1"/>
    <col min="4615" max="4616" width="21.85546875" style="261" customWidth="1"/>
    <col min="4617" max="4617" width="19.42578125" style="261" customWidth="1"/>
    <col min="4618" max="4618" width="42" style="261" customWidth="1"/>
    <col min="4619" max="4864" width="10.85546875" style="261"/>
    <col min="4865" max="4865" width="72" style="261" bestFit="1" customWidth="1"/>
    <col min="4866" max="4866" width="78.5703125" style="261" customWidth="1"/>
    <col min="4867" max="4867" width="10.85546875" style="261"/>
    <col min="4868" max="4868" width="31.140625" style="261" customWidth="1"/>
    <col min="4869" max="4869" width="70.140625" style="261" customWidth="1"/>
    <col min="4870" max="4870" width="17.42578125" style="261" customWidth="1"/>
    <col min="4871" max="4872" width="21.85546875" style="261" customWidth="1"/>
    <col min="4873" max="4873" width="19.42578125" style="261" customWidth="1"/>
    <col min="4874" max="4874" width="42" style="261" customWidth="1"/>
    <col min="4875" max="5120" width="10.85546875" style="261"/>
    <col min="5121" max="5121" width="72" style="261" bestFit="1" customWidth="1"/>
    <col min="5122" max="5122" width="78.5703125" style="261" customWidth="1"/>
    <col min="5123" max="5123" width="10.85546875" style="261"/>
    <col min="5124" max="5124" width="31.140625" style="261" customWidth="1"/>
    <col min="5125" max="5125" width="70.140625" style="261" customWidth="1"/>
    <col min="5126" max="5126" width="17.42578125" style="261" customWidth="1"/>
    <col min="5127" max="5128" width="21.85546875" style="261" customWidth="1"/>
    <col min="5129" max="5129" width="19.42578125" style="261" customWidth="1"/>
    <col min="5130" max="5130" width="42" style="261" customWidth="1"/>
    <col min="5131" max="5376" width="10.85546875" style="261"/>
    <col min="5377" max="5377" width="72" style="261" bestFit="1" customWidth="1"/>
    <col min="5378" max="5378" width="78.5703125" style="261" customWidth="1"/>
    <col min="5379" max="5379" width="10.85546875" style="261"/>
    <col min="5380" max="5380" width="31.140625" style="261" customWidth="1"/>
    <col min="5381" max="5381" width="70.140625" style="261" customWidth="1"/>
    <col min="5382" max="5382" width="17.42578125" style="261" customWidth="1"/>
    <col min="5383" max="5384" width="21.85546875" style="261" customWidth="1"/>
    <col min="5385" max="5385" width="19.42578125" style="261" customWidth="1"/>
    <col min="5386" max="5386" width="42" style="261" customWidth="1"/>
    <col min="5387" max="5632" width="10.85546875" style="261"/>
    <col min="5633" max="5633" width="72" style="261" bestFit="1" customWidth="1"/>
    <col min="5634" max="5634" width="78.5703125" style="261" customWidth="1"/>
    <col min="5635" max="5635" width="10.85546875" style="261"/>
    <col min="5636" max="5636" width="31.140625" style="261" customWidth="1"/>
    <col min="5637" max="5637" width="70.140625" style="261" customWidth="1"/>
    <col min="5638" max="5638" width="17.42578125" style="261" customWidth="1"/>
    <col min="5639" max="5640" width="21.85546875" style="261" customWidth="1"/>
    <col min="5641" max="5641" width="19.42578125" style="261" customWidth="1"/>
    <col min="5642" max="5642" width="42" style="261" customWidth="1"/>
    <col min="5643" max="5888" width="10.85546875" style="261"/>
    <col min="5889" max="5889" width="72" style="261" bestFit="1" customWidth="1"/>
    <col min="5890" max="5890" width="78.5703125" style="261" customWidth="1"/>
    <col min="5891" max="5891" width="10.85546875" style="261"/>
    <col min="5892" max="5892" width="31.140625" style="261" customWidth="1"/>
    <col min="5893" max="5893" width="70.140625" style="261" customWidth="1"/>
    <col min="5894" max="5894" width="17.42578125" style="261" customWidth="1"/>
    <col min="5895" max="5896" width="21.85546875" style="261" customWidth="1"/>
    <col min="5897" max="5897" width="19.42578125" style="261" customWidth="1"/>
    <col min="5898" max="5898" width="42" style="261" customWidth="1"/>
    <col min="5899" max="6144" width="10.85546875" style="261"/>
    <col min="6145" max="6145" width="72" style="261" bestFit="1" customWidth="1"/>
    <col min="6146" max="6146" width="78.5703125" style="261" customWidth="1"/>
    <col min="6147" max="6147" width="10.85546875" style="261"/>
    <col min="6148" max="6148" width="31.140625" style="261" customWidth="1"/>
    <col min="6149" max="6149" width="70.140625" style="261" customWidth="1"/>
    <col min="6150" max="6150" width="17.42578125" style="261" customWidth="1"/>
    <col min="6151" max="6152" width="21.85546875" style="261" customWidth="1"/>
    <col min="6153" max="6153" width="19.42578125" style="261" customWidth="1"/>
    <col min="6154" max="6154" width="42" style="261" customWidth="1"/>
    <col min="6155" max="6400" width="10.85546875" style="261"/>
    <col min="6401" max="6401" width="72" style="261" bestFit="1" customWidth="1"/>
    <col min="6402" max="6402" width="78.5703125" style="261" customWidth="1"/>
    <col min="6403" max="6403" width="10.85546875" style="261"/>
    <col min="6404" max="6404" width="31.140625" style="261" customWidth="1"/>
    <col min="6405" max="6405" width="70.140625" style="261" customWidth="1"/>
    <col min="6406" max="6406" width="17.42578125" style="261" customWidth="1"/>
    <col min="6407" max="6408" width="21.85546875" style="261" customWidth="1"/>
    <col min="6409" max="6409" width="19.42578125" style="261" customWidth="1"/>
    <col min="6410" max="6410" width="42" style="261" customWidth="1"/>
    <col min="6411" max="6656" width="10.85546875" style="261"/>
    <col min="6657" max="6657" width="72" style="261" bestFit="1" customWidth="1"/>
    <col min="6658" max="6658" width="78.5703125" style="261" customWidth="1"/>
    <col min="6659" max="6659" width="10.85546875" style="261"/>
    <col min="6660" max="6660" width="31.140625" style="261" customWidth="1"/>
    <col min="6661" max="6661" width="70.140625" style="261" customWidth="1"/>
    <col min="6662" max="6662" width="17.42578125" style="261" customWidth="1"/>
    <col min="6663" max="6664" width="21.85546875" style="261" customWidth="1"/>
    <col min="6665" max="6665" width="19.42578125" style="261" customWidth="1"/>
    <col min="6666" max="6666" width="42" style="261" customWidth="1"/>
    <col min="6667" max="6912" width="10.85546875" style="261"/>
    <col min="6913" max="6913" width="72" style="261" bestFit="1" customWidth="1"/>
    <col min="6914" max="6914" width="78.5703125" style="261" customWidth="1"/>
    <col min="6915" max="6915" width="10.85546875" style="261"/>
    <col min="6916" max="6916" width="31.140625" style="261" customWidth="1"/>
    <col min="6917" max="6917" width="70.140625" style="261" customWidth="1"/>
    <col min="6918" max="6918" width="17.42578125" style="261" customWidth="1"/>
    <col min="6919" max="6920" width="21.85546875" style="261" customWidth="1"/>
    <col min="6921" max="6921" width="19.42578125" style="261" customWidth="1"/>
    <col min="6922" max="6922" width="42" style="261" customWidth="1"/>
    <col min="6923" max="7168" width="10.85546875" style="261"/>
    <col min="7169" max="7169" width="72" style="261" bestFit="1" customWidth="1"/>
    <col min="7170" max="7170" width="78.5703125" style="261" customWidth="1"/>
    <col min="7171" max="7171" width="10.85546875" style="261"/>
    <col min="7172" max="7172" width="31.140625" style="261" customWidth="1"/>
    <col min="7173" max="7173" width="70.140625" style="261" customWidth="1"/>
    <col min="7174" max="7174" width="17.42578125" style="261" customWidth="1"/>
    <col min="7175" max="7176" width="21.85546875" style="261" customWidth="1"/>
    <col min="7177" max="7177" width="19.42578125" style="261" customWidth="1"/>
    <col min="7178" max="7178" width="42" style="261" customWidth="1"/>
    <col min="7179" max="7424" width="10.85546875" style="261"/>
    <col min="7425" max="7425" width="72" style="261" bestFit="1" customWidth="1"/>
    <col min="7426" max="7426" width="78.5703125" style="261" customWidth="1"/>
    <col min="7427" max="7427" width="10.85546875" style="261"/>
    <col min="7428" max="7428" width="31.140625" style="261" customWidth="1"/>
    <col min="7429" max="7429" width="70.140625" style="261" customWidth="1"/>
    <col min="7430" max="7430" width="17.42578125" style="261" customWidth="1"/>
    <col min="7431" max="7432" width="21.85546875" style="261" customWidth="1"/>
    <col min="7433" max="7433" width="19.42578125" style="261" customWidth="1"/>
    <col min="7434" max="7434" width="42" style="261" customWidth="1"/>
    <col min="7435" max="7680" width="10.85546875" style="261"/>
    <col min="7681" max="7681" width="72" style="261" bestFit="1" customWidth="1"/>
    <col min="7682" max="7682" width="78.5703125" style="261" customWidth="1"/>
    <col min="7683" max="7683" width="10.85546875" style="261"/>
    <col min="7684" max="7684" width="31.140625" style="261" customWidth="1"/>
    <col min="7685" max="7685" width="70.140625" style="261" customWidth="1"/>
    <col min="7686" max="7686" width="17.42578125" style="261" customWidth="1"/>
    <col min="7687" max="7688" width="21.85546875" style="261" customWidth="1"/>
    <col min="7689" max="7689" width="19.42578125" style="261" customWidth="1"/>
    <col min="7690" max="7690" width="42" style="261" customWidth="1"/>
    <col min="7691" max="7936" width="10.85546875" style="261"/>
    <col min="7937" max="7937" width="72" style="261" bestFit="1" customWidth="1"/>
    <col min="7938" max="7938" width="78.5703125" style="261" customWidth="1"/>
    <col min="7939" max="7939" width="10.85546875" style="261"/>
    <col min="7940" max="7940" width="31.140625" style="261" customWidth="1"/>
    <col min="7941" max="7941" width="70.140625" style="261" customWidth="1"/>
    <col min="7942" max="7942" width="17.42578125" style="261" customWidth="1"/>
    <col min="7943" max="7944" width="21.85546875" style="261" customWidth="1"/>
    <col min="7945" max="7945" width="19.42578125" style="261" customWidth="1"/>
    <col min="7946" max="7946" width="42" style="261" customWidth="1"/>
    <col min="7947" max="8192" width="10.85546875" style="261"/>
    <col min="8193" max="8193" width="72" style="261" bestFit="1" customWidth="1"/>
    <col min="8194" max="8194" width="78.5703125" style="261" customWidth="1"/>
    <col min="8195" max="8195" width="10.85546875" style="261"/>
    <col min="8196" max="8196" width="31.140625" style="261" customWidth="1"/>
    <col min="8197" max="8197" width="70.140625" style="261" customWidth="1"/>
    <col min="8198" max="8198" width="17.42578125" style="261" customWidth="1"/>
    <col min="8199" max="8200" width="21.85546875" style="261" customWidth="1"/>
    <col min="8201" max="8201" width="19.42578125" style="261" customWidth="1"/>
    <col min="8202" max="8202" width="42" style="261" customWidth="1"/>
    <col min="8203" max="8448" width="10.85546875" style="261"/>
    <col min="8449" max="8449" width="72" style="261" bestFit="1" customWidth="1"/>
    <col min="8450" max="8450" width="78.5703125" style="261" customWidth="1"/>
    <col min="8451" max="8451" width="10.85546875" style="261"/>
    <col min="8452" max="8452" width="31.140625" style="261" customWidth="1"/>
    <col min="8453" max="8453" width="70.140625" style="261" customWidth="1"/>
    <col min="8454" max="8454" width="17.42578125" style="261" customWidth="1"/>
    <col min="8455" max="8456" width="21.85546875" style="261" customWidth="1"/>
    <col min="8457" max="8457" width="19.42578125" style="261" customWidth="1"/>
    <col min="8458" max="8458" width="42" style="261" customWidth="1"/>
    <col min="8459" max="8704" width="10.85546875" style="261"/>
    <col min="8705" max="8705" width="72" style="261" bestFit="1" customWidth="1"/>
    <col min="8706" max="8706" width="78.5703125" style="261" customWidth="1"/>
    <col min="8707" max="8707" width="10.85546875" style="261"/>
    <col min="8708" max="8708" width="31.140625" style="261" customWidth="1"/>
    <col min="8709" max="8709" width="70.140625" style="261" customWidth="1"/>
    <col min="8710" max="8710" width="17.42578125" style="261" customWidth="1"/>
    <col min="8711" max="8712" width="21.85546875" style="261" customWidth="1"/>
    <col min="8713" max="8713" width="19.42578125" style="261" customWidth="1"/>
    <col min="8714" max="8714" width="42" style="261" customWidth="1"/>
    <col min="8715" max="8960" width="10.85546875" style="261"/>
    <col min="8961" max="8961" width="72" style="261" bestFit="1" customWidth="1"/>
    <col min="8962" max="8962" width="78.5703125" style="261" customWidth="1"/>
    <col min="8963" max="8963" width="10.85546875" style="261"/>
    <col min="8964" max="8964" width="31.140625" style="261" customWidth="1"/>
    <col min="8965" max="8965" width="70.140625" style="261" customWidth="1"/>
    <col min="8966" max="8966" width="17.42578125" style="261" customWidth="1"/>
    <col min="8967" max="8968" width="21.85546875" style="261" customWidth="1"/>
    <col min="8969" max="8969" width="19.42578125" style="261" customWidth="1"/>
    <col min="8970" max="8970" width="42" style="261" customWidth="1"/>
    <col min="8971" max="9216" width="10.85546875" style="261"/>
    <col min="9217" max="9217" width="72" style="261" bestFit="1" customWidth="1"/>
    <col min="9218" max="9218" width="78.5703125" style="261" customWidth="1"/>
    <col min="9219" max="9219" width="10.85546875" style="261"/>
    <col min="9220" max="9220" width="31.140625" style="261" customWidth="1"/>
    <col min="9221" max="9221" width="70.140625" style="261" customWidth="1"/>
    <col min="9222" max="9222" width="17.42578125" style="261" customWidth="1"/>
    <col min="9223" max="9224" width="21.85546875" style="261" customWidth="1"/>
    <col min="9225" max="9225" width="19.42578125" style="261" customWidth="1"/>
    <col min="9226" max="9226" width="42" style="261" customWidth="1"/>
    <col min="9227" max="9472" width="10.85546875" style="261"/>
    <col min="9473" max="9473" width="72" style="261" bestFit="1" customWidth="1"/>
    <col min="9474" max="9474" width="78.5703125" style="261" customWidth="1"/>
    <col min="9475" max="9475" width="10.85546875" style="261"/>
    <col min="9476" max="9476" width="31.140625" style="261" customWidth="1"/>
    <col min="9477" max="9477" width="70.140625" style="261" customWidth="1"/>
    <col min="9478" max="9478" width="17.42578125" style="261" customWidth="1"/>
    <col min="9479" max="9480" width="21.85546875" style="261" customWidth="1"/>
    <col min="9481" max="9481" width="19.42578125" style="261" customWidth="1"/>
    <col min="9482" max="9482" width="42" style="261" customWidth="1"/>
    <col min="9483" max="9728" width="10.85546875" style="261"/>
    <col min="9729" max="9729" width="72" style="261" bestFit="1" customWidth="1"/>
    <col min="9730" max="9730" width="78.5703125" style="261" customWidth="1"/>
    <col min="9731" max="9731" width="10.85546875" style="261"/>
    <col min="9732" max="9732" width="31.140625" style="261" customWidth="1"/>
    <col min="9733" max="9733" width="70.140625" style="261" customWidth="1"/>
    <col min="9734" max="9734" width="17.42578125" style="261" customWidth="1"/>
    <col min="9735" max="9736" width="21.85546875" style="261" customWidth="1"/>
    <col min="9737" max="9737" width="19.42578125" style="261" customWidth="1"/>
    <col min="9738" max="9738" width="42" style="261" customWidth="1"/>
    <col min="9739" max="9984" width="10.85546875" style="261"/>
    <col min="9985" max="9985" width="72" style="261" bestFit="1" customWidth="1"/>
    <col min="9986" max="9986" width="78.5703125" style="261" customWidth="1"/>
    <col min="9987" max="9987" width="10.85546875" style="261"/>
    <col min="9988" max="9988" width="31.140625" style="261" customWidth="1"/>
    <col min="9989" max="9989" width="70.140625" style="261" customWidth="1"/>
    <col min="9990" max="9990" width="17.42578125" style="261" customWidth="1"/>
    <col min="9991" max="9992" width="21.85546875" style="261" customWidth="1"/>
    <col min="9993" max="9993" width="19.42578125" style="261" customWidth="1"/>
    <col min="9994" max="9994" width="42" style="261" customWidth="1"/>
    <col min="9995" max="10240" width="10.85546875" style="261"/>
    <col min="10241" max="10241" width="72" style="261" bestFit="1" customWidth="1"/>
    <col min="10242" max="10242" width="78.5703125" style="261" customWidth="1"/>
    <col min="10243" max="10243" width="10.85546875" style="261"/>
    <col min="10244" max="10244" width="31.140625" style="261" customWidth="1"/>
    <col min="10245" max="10245" width="70.140625" style="261" customWidth="1"/>
    <col min="10246" max="10246" width="17.42578125" style="261" customWidth="1"/>
    <col min="10247" max="10248" width="21.85546875" style="261" customWidth="1"/>
    <col min="10249" max="10249" width="19.42578125" style="261" customWidth="1"/>
    <col min="10250" max="10250" width="42" style="261" customWidth="1"/>
    <col min="10251" max="10496" width="10.85546875" style="261"/>
    <col min="10497" max="10497" width="72" style="261" bestFit="1" customWidth="1"/>
    <col min="10498" max="10498" width="78.5703125" style="261" customWidth="1"/>
    <col min="10499" max="10499" width="10.85546875" style="261"/>
    <col min="10500" max="10500" width="31.140625" style="261" customWidth="1"/>
    <col min="10501" max="10501" width="70.140625" style="261" customWidth="1"/>
    <col min="10502" max="10502" width="17.42578125" style="261" customWidth="1"/>
    <col min="10503" max="10504" width="21.85546875" style="261" customWidth="1"/>
    <col min="10505" max="10505" width="19.42578125" style="261" customWidth="1"/>
    <col min="10506" max="10506" width="42" style="261" customWidth="1"/>
    <col min="10507" max="10752" width="10.85546875" style="261"/>
    <col min="10753" max="10753" width="72" style="261" bestFit="1" customWidth="1"/>
    <col min="10754" max="10754" width="78.5703125" style="261" customWidth="1"/>
    <col min="10755" max="10755" width="10.85546875" style="261"/>
    <col min="10756" max="10756" width="31.140625" style="261" customWidth="1"/>
    <col min="10757" max="10757" width="70.140625" style="261" customWidth="1"/>
    <col min="10758" max="10758" width="17.42578125" style="261" customWidth="1"/>
    <col min="10759" max="10760" width="21.85546875" style="261" customWidth="1"/>
    <col min="10761" max="10761" width="19.42578125" style="261" customWidth="1"/>
    <col min="10762" max="10762" width="42" style="261" customWidth="1"/>
    <col min="10763" max="11008" width="10.85546875" style="261"/>
    <col min="11009" max="11009" width="72" style="261" bestFit="1" customWidth="1"/>
    <col min="11010" max="11010" width="78.5703125" style="261" customWidth="1"/>
    <col min="11011" max="11011" width="10.85546875" style="261"/>
    <col min="11012" max="11012" width="31.140625" style="261" customWidth="1"/>
    <col min="11013" max="11013" width="70.140625" style="261" customWidth="1"/>
    <col min="11014" max="11014" width="17.42578125" style="261" customWidth="1"/>
    <col min="11015" max="11016" width="21.85546875" style="261" customWidth="1"/>
    <col min="11017" max="11017" width="19.42578125" style="261" customWidth="1"/>
    <col min="11018" max="11018" width="42" style="261" customWidth="1"/>
    <col min="11019" max="11264" width="10.85546875" style="261"/>
    <col min="11265" max="11265" width="72" style="261" bestFit="1" customWidth="1"/>
    <col min="11266" max="11266" width="78.5703125" style="261" customWidth="1"/>
    <col min="11267" max="11267" width="10.85546875" style="261"/>
    <col min="11268" max="11268" width="31.140625" style="261" customWidth="1"/>
    <col min="11269" max="11269" width="70.140625" style="261" customWidth="1"/>
    <col min="11270" max="11270" width="17.42578125" style="261" customWidth="1"/>
    <col min="11271" max="11272" width="21.85546875" style="261" customWidth="1"/>
    <col min="11273" max="11273" width="19.42578125" style="261" customWidth="1"/>
    <col min="11274" max="11274" width="42" style="261" customWidth="1"/>
    <col min="11275" max="11520" width="10.85546875" style="261"/>
    <col min="11521" max="11521" width="72" style="261" bestFit="1" customWidth="1"/>
    <col min="11522" max="11522" width="78.5703125" style="261" customWidth="1"/>
    <col min="11523" max="11523" width="10.85546875" style="261"/>
    <col min="11524" max="11524" width="31.140625" style="261" customWidth="1"/>
    <col min="11525" max="11525" width="70.140625" style="261" customWidth="1"/>
    <col min="11526" max="11526" width="17.42578125" style="261" customWidth="1"/>
    <col min="11527" max="11528" width="21.85546875" style="261" customWidth="1"/>
    <col min="11529" max="11529" width="19.42578125" style="261" customWidth="1"/>
    <col min="11530" max="11530" width="42" style="261" customWidth="1"/>
    <col min="11531" max="11776" width="10.85546875" style="261"/>
    <col min="11777" max="11777" width="72" style="261" bestFit="1" customWidth="1"/>
    <col min="11778" max="11778" width="78.5703125" style="261" customWidth="1"/>
    <col min="11779" max="11779" width="10.85546875" style="261"/>
    <col min="11780" max="11780" width="31.140625" style="261" customWidth="1"/>
    <col min="11781" max="11781" width="70.140625" style="261" customWidth="1"/>
    <col min="11782" max="11782" width="17.42578125" style="261" customWidth="1"/>
    <col min="11783" max="11784" width="21.85546875" style="261" customWidth="1"/>
    <col min="11785" max="11785" width="19.42578125" style="261" customWidth="1"/>
    <col min="11786" max="11786" width="42" style="261" customWidth="1"/>
    <col min="11787" max="12032" width="10.85546875" style="261"/>
    <col min="12033" max="12033" width="72" style="261" bestFit="1" customWidth="1"/>
    <col min="12034" max="12034" width="78.5703125" style="261" customWidth="1"/>
    <col min="12035" max="12035" width="10.85546875" style="261"/>
    <col min="12036" max="12036" width="31.140625" style="261" customWidth="1"/>
    <col min="12037" max="12037" width="70.140625" style="261" customWidth="1"/>
    <col min="12038" max="12038" width="17.42578125" style="261" customWidth="1"/>
    <col min="12039" max="12040" width="21.85546875" style="261" customWidth="1"/>
    <col min="12041" max="12041" width="19.42578125" style="261" customWidth="1"/>
    <col min="12042" max="12042" width="42" style="261" customWidth="1"/>
    <col min="12043" max="12288" width="10.85546875" style="261"/>
    <col min="12289" max="12289" width="72" style="261" bestFit="1" customWidth="1"/>
    <col min="12290" max="12290" width="78.5703125" style="261" customWidth="1"/>
    <col min="12291" max="12291" width="10.85546875" style="261"/>
    <col min="12292" max="12292" width="31.140625" style="261" customWidth="1"/>
    <col min="12293" max="12293" width="70.140625" style="261" customWidth="1"/>
    <col min="12294" max="12294" width="17.42578125" style="261" customWidth="1"/>
    <col min="12295" max="12296" width="21.85546875" style="261" customWidth="1"/>
    <col min="12297" max="12297" width="19.42578125" style="261" customWidth="1"/>
    <col min="12298" max="12298" width="42" style="261" customWidth="1"/>
    <col min="12299" max="12544" width="10.85546875" style="261"/>
    <col min="12545" max="12545" width="72" style="261" bestFit="1" customWidth="1"/>
    <col min="12546" max="12546" width="78.5703125" style="261" customWidth="1"/>
    <col min="12547" max="12547" width="10.85546875" style="261"/>
    <col min="12548" max="12548" width="31.140625" style="261" customWidth="1"/>
    <col min="12549" max="12549" width="70.140625" style="261" customWidth="1"/>
    <col min="12550" max="12550" width="17.42578125" style="261" customWidth="1"/>
    <col min="12551" max="12552" width="21.85546875" style="261" customWidth="1"/>
    <col min="12553" max="12553" width="19.42578125" style="261" customWidth="1"/>
    <col min="12554" max="12554" width="42" style="261" customWidth="1"/>
    <col min="12555" max="12800" width="10.85546875" style="261"/>
    <col min="12801" max="12801" width="72" style="261" bestFit="1" customWidth="1"/>
    <col min="12802" max="12802" width="78.5703125" style="261" customWidth="1"/>
    <col min="12803" max="12803" width="10.85546875" style="261"/>
    <col min="12804" max="12804" width="31.140625" style="261" customWidth="1"/>
    <col min="12805" max="12805" width="70.140625" style="261" customWidth="1"/>
    <col min="12806" max="12806" width="17.42578125" style="261" customWidth="1"/>
    <col min="12807" max="12808" width="21.85546875" style="261" customWidth="1"/>
    <col min="12809" max="12809" width="19.42578125" style="261" customWidth="1"/>
    <col min="12810" max="12810" width="42" style="261" customWidth="1"/>
    <col min="12811" max="13056" width="10.85546875" style="261"/>
    <col min="13057" max="13057" width="72" style="261" bestFit="1" customWidth="1"/>
    <col min="13058" max="13058" width="78.5703125" style="261" customWidth="1"/>
    <col min="13059" max="13059" width="10.85546875" style="261"/>
    <col min="13060" max="13060" width="31.140625" style="261" customWidth="1"/>
    <col min="13061" max="13061" width="70.140625" style="261" customWidth="1"/>
    <col min="13062" max="13062" width="17.42578125" style="261" customWidth="1"/>
    <col min="13063" max="13064" width="21.85546875" style="261" customWidth="1"/>
    <col min="13065" max="13065" width="19.42578125" style="261" customWidth="1"/>
    <col min="13066" max="13066" width="42" style="261" customWidth="1"/>
    <col min="13067" max="13312" width="10.85546875" style="261"/>
    <col min="13313" max="13313" width="72" style="261" bestFit="1" customWidth="1"/>
    <col min="13314" max="13314" width="78.5703125" style="261" customWidth="1"/>
    <col min="13315" max="13315" width="10.85546875" style="261"/>
    <col min="13316" max="13316" width="31.140625" style="261" customWidth="1"/>
    <col min="13317" max="13317" width="70.140625" style="261" customWidth="1"/>
    <col min="13318" max="13318" width="17.42578125" style="261" customWidth="1"/>
    <col min="13319" max="13320" width="21.85546875" style="261" customWidth="1"/>
    <col min="13321" max="13321" width="19.42578125" style="261" customWidth="1"/>
    <col min="13322" max="13322" width="42" style="261" customWidth="1"/>
    <col min="13323" max="13568" width="10.85546875" style="261"/>
    <col min="13569" max="13569" width="72" style="261" bestFit="1" customWidth="1"/>
    <col min="13570" max="13570" width="78.5703125" style="261" customWidth="1"/>
    <col min="13571" max="13571" width="10.85546875" style="261"/>
    <col min="13572" max="13572" width="31.140625" style="261" customWidth="1"/>
    <col min="13573" max="13573" width="70.140625" style="261" customWidth="1"/>
    <col min="13574" max="13574" width="17.42578125" style="261" customWidth="1"/>
    <col min="13575" max="13576" width="21.85546875" style="261" customWidth="1"/>
    <col min="13577" max="13577" width="19.42578125" style="261" customWidth="1"/>
    <col min="13578" max="13578" width="42" style="261" customWidth="1"/>
    <col min="13579" max="13824" width="10.85546875" style="261"/>
    <col min="13825" max="13825" width="72" style="261" bestFit="1" customWidth="1"/>
    <col min="13826" max="13826" width="78.5703125" style="261" customWidth="1"/>
    <col min="13827" max="13827" width="10.85546875" style="261"/>
    <col min="13828" max="13828" width="31.140625" style="261" customWidth="1"/>
    <col min="13829" max="13829" width="70.140625" style="261" customWidth="1"/>
    <col min="13830" max="13830" width="17.42578125" style="261" customWidth="1"/>
    <col min="13831" max="13832" width="21.85546875" style="261" customWidth="1"/>
    <col min="13833" max="13833" width="19.42578125" style="261" customWidth="1"/>
    <col min="13834" max="13834" width="42" style="261" customWidth="1"/>
    <col min="13835" max="14080" width="10.85546875" style="261"/>
    <col min="14081" max="14081" width="72" style="261" bestFit="1" customWidth="1"/>
    <col min="14082" max="14082" width="78.5703125" style="261" customWidth="1"/>
    <col min="14083" max="14083" width="10.85546875" style="261"/>
    <col min="14084" max="14084" width="31.140625" style="261" customWidth="1"/>
    <col min="14085" max="14085" width="70.140625" style="261" customWidth="1"/>
    <col min="14086" max="14086" width="17.42578125" style="261" customWidth="1"/>
    <col min="14087" max="14088" width="21.85546875" style="261" customWidth="1"/>
    <col min="14089" max="14089" width="19.42578125" style="261" customWidth="1"/>
    <col min="14090" max="14090" width="42" style="261" customWidth="1"/>
    <col min="14091" max="14336" width="10.85546875" style="261"/>
    <col min="14337" max="14337" width="72" style="261" bestFit="1" customWidth="1"/>
    <col min="14338" max="14338" width="78.5703125" style="261" customWidth="1"/>
    <col min="14339" max="14339" width="10.85546875" style="261"/>
    <col min="14340" max="14340" width="31.140625" style="261" customWidth="1"/>
    <col min="14341" max="14341" width="70.140625" style="261" customWidth="1"/>
    <col min="14342" max="14342" width="17.42578125" style="261" customWidth="1"/>
    <col min="14343" max="14344" width="21.85546875" style="261" customWidth="1"/>
    <col min="14345" max="14345" width="19.42578125" style="261" customWidth="1"/>
    <col min="14346" max="14346" width="42" style="261" customWidth="1"/>
    <col min="14347" max="14592" width="10.85546875" style="261"/>
    <col min="14593" max="14593" width="72" style="261" bestFit="1" customWidth="1"/>
    <col min="14594" max="14594" width="78.5703125" style="261" customWidth="1"/>
    <col min="14595" max="14595" width="10.85546875" style="261"/>
    <col min="14596" max="14596" width="31.140625" style="261" customWidth="1"/>
    <col min="14597" max="14597" width="70.140625" style="261" customWidth="1"/>
    <col min="14598" max="14598" width="17.42578125" style="261" customWidth="1"/>
    <col min="14599" max="14600" width="21.85546875" style="261" customWidth="1"/>
    <col min="14601" max="14601" width="19.42578125" style="261" customWidth="1"/>
    <col min="14602" max="14602" width="42" style="261" customWidth="1"/>
    <col min="14603" max="14848" width="10.85546875" style="261"/>
    <col min="14849" max="14849" width="72" style="261" bestFit="1" customWidth="1"/>
    <col min="14850" max="14850" width="78.5703125" style="261" customWidth="1"/>
    <col min="14851" max="14851" width="10.85546875" style="261"/>
    <col min="14852" max="14852" width="31.140625" style="261" customWidth="1"/>
    <col min="14853" max="14853" width="70.140625" style="261" customWidth="1"/>
    <col min="14854" max="14854" width="17.42578125" style="261" customWidth="1"/>
    <col min="14855" max="14856" width="21.85546875" style="261" customWidth="1"/>
    <col min="14857" max="14857" width="19.42578125" style="261" customWidth="1"/>
    <col min="14858" max="14858" width="42" style="261" customWidth="1"/>
    <col min="14859" max="15104" width="10.85546875" style="261"/>
    <col min="15105" max="15105" width="72" style="261" bestFit="1" customWidth="1"/>
    <col min="15106" max="15106" width="78.5703125" style="261" customWidth="1"/>
    <col min="15107" max="15107" width="10.85546875" style="261"/>
    <col min="15108" max="15108" width="31.140625" style="261" customWidth="1"/>
    <col min="15109" max="15109" width="70.140625" style="261" customWidth="1"/>
    <col min="15110" max="15110" width="17.42578125" style="261" customWidth="1"/>
    <col min="15111" max="15112" width="21.85546875" style="261" customWidth="1"/>
    <col min="15113" max="15113" width="19.42578125" style="261" customWidth="1"/>
    <col min="15114" max="15114" width="42" style="261" customWidth="1"/>
    <col min="15115" max="15360" width="10.85546875" style="261"/>
    <col min="15361" max="15361" width="72" style="261" bestFit="1" customWidth="1"/>
    <col min="15362" max="15362" width="78.5703125" style="261" customWidth="1"/>
    <col min="15363" max="15363" width="10.85546875" style="261"/>
    <col min="15364" max="15364" width="31.140625" style="261" customWidth="1"/>
    <col min="15365" max="15365" width="70.140625" style="261" customWidth="1"/>
    <col min="15366" max="15366" width="17.42578125" style="261" customWidth="1"/>
    <col min="15367" max="15368" width="21.85546875" style="261" customWidth="1"/>
    <col min="15369" max="15369" width="19.42578125" style="261" customWidth="1"/>
    <col min="15370" max="15370" width="42" style="261" customWidth="1"/>
    <col min="15371" max="15616" width="10.85546875" style="261"/>
    <col min="15617" max="15617" width="72" style="261" bestFit="1" customWidth="1"/>
    <col min="15618" max="15618" width="78.5703125" style="261" customWidth="1"/>
    <col min="15619" max="15619" width="10.85546875" style="261"/>
    <col min="15620" max="15620" width="31.140625" style="261" customWidth="1"/>
    <col min="15621" max="15621" width="70.140625" style="261" customWidth="1"/>
    <col min="15622" max="15622" width="17.42578125" style="261" customWidth="1"/>
    <col min="15623" max="15624" width="21.85546875" style="261" customWidth="1"/>
    <col min="15625" max="15625" width="19.42578125" style="261" customWidth="1"/>
    <col min="15626" max="15626" width="42" style="261" customWidth="1"/>
    <col min="15627" max="15872" width="10.85546875" style="261"/>
    <col min="15873" max="15873" width="72" style="261" bestFit="1" customWidth="1"/>
    <col min="15874" max="15874" width="78.5703125" style="261" customWidth="1"/>
    <col min="15875" max="15875" width="10.85546875" style="261"/>
    <col min="15876" max="15876" width="31.140625" style="261" customWidth="1"/>
    <col min="15877" max="15877" width="70.140625" style="261" customWidth="1"/>
    <col min="15878" max="15878" width="17.42578125" style="261" customWidth="1"/>
    <col min="15879" max="15880" width="21.85546875" style="261" customWidth="1"/>
    <col min="15881" max="15881" width="19.42578125" style="261" customWidth="1"/>
    <col min="15882" max="15882" width="42" style="261" customWidth="1"/>
    <col min="15883" max="16128" width="10.85546875" style="261"/>
    <col min="16129" max="16129" width="72" style="261" bestFit="1" customWidth="1"/>
    <col min="16130" max="16130" width="78.5703125" style="261" customWidth="1"/>
    <col min="16131" max="16131" width="10.85546875" style="261"/>
    <col min="16132" max="16132" width="31.140625" style="261" customWidth="1"/>
    <col min="16133" max="16133" width="70.140625" style="261" customWidth="1"/>
    <col min="16134" max="16134" width="17.42578125" style="261" customWidth="1"/>
    <col min="16135" max="16136" width="21.85546875" style="261" customWidth="1"/>
    <col min="16137" max="16137" width="19.42578125" style="261" customWidth="1"/>
    <col min="16138" max="16138" width="42" style="261" customWidth="1"/>
    <col min="16139" max="16384" width="10.85546875" style="261"/>
  </cols>
  <sheetData>
    <row r="1" spans="1:2" ht="25.5" customHeight="1" x14ac:dyDescent="0.25">
      <c r="A1" s="452" t="s">
        <v>120</v>
      </c>
      <c r="B1" s="453"/>
    </row>
    <row r="2" spans="1:2" ht="25.5" customHeight="1" x14ac:dyDescent="0.25">
      <c r="A2" s="454" t="s">
        <v>121</v>
      </c>
      <c r="B2" s="455"/>
    </row>
    <row r="3" spans="1:2" ht="15" x14ac:dyDescent="0.25">
      <c r="A3" s="262" t="s">
        <v>122</v>
      </c>
      <c r="B3" s="263" t="s">
        <v>123</v>
      </c>
    </row>
    <row r="4" spans="1:2" ht="40.5" customHeight="1" x14ac:dyDescent="0.25">
      <c r="A4" s="264" t="s">
        <v>124</v>
      </c>
      <c r="B4" s="265" t="s">
        <v>125</v>
      </c>
    </row>
    <row r="5" spans="1:2" ht="28.5" x14ac:dyDescent="0.25">
      <c r="A5" s="264" t="s">
        <v>126</v>
      </c>
      <c r="B5" s="266" t="s">
        <v>127</v>
      </c>
    </row>
    <row r="6" spans="1:2" ht="124.5" customHeight="1" x14ac:dyDescent="0.25">
      <c r="A6" s="264" t="s">
        <v>128</v>
      </c>
      <c r="B6" s="266" t="s">
        <v>129</v>
      </c>
    </row>
    <row r="7" spans="1:2" ht="26.45" customHeight="1" x14ac:dyDescent="0.25">
      <c r="A7" s="450" t="s">
        <v>130</v>
      </c>
      <c r="B7" s="451"/>
    </row>
    <row r="8" spans="1:2" ht="42.75" x14ac:dyDescent="0.25">
      <c r="A8" s="264" t="s">
        <v>131</v>
      </c>
      <c r="B8" s="266" t="s">
        <v>132</v>
      </c>
    </row>
    <row r="9" spans="1:2" ht="28.5" x14ac:dyDescent="0.25">
      <c r="A9" s="264" t="s">
        <v>133</v>
      </c>
      <c r="B9" s="266" t="s">
        <v>134</v>
      </c>
    </row>
    <row r="10" spans="1:2" ht="42.75" x14ac:dyDescent="0.25">
      <c r="A10" s="264" t="s">
        <v>135</v>
      </c>
      <c r="B10" s="266" t="s">
        <v>136</v>
      </c>
    </row>
    <row r="11" spans="1:2" ht="40.5" customHeight="1" x14ac:dyDescent="0.25">
      <c r="A11" s="264" t="s">
        <v>137</v>
      </c>
      <c r="B11" s="265" t="s">
        <v>138</v>
      </c>
    </row>
    <row r="12" spans="1:2" ht="38.25" customHeight="1" x14ac:dyDescent="0.25">
      <c r="A12" s="264" t="s">
        <v>139</v>
      </c>
      <c r="B12" s="265" t="s">
        <v>140</v>
      </c>
    </row>
    <row r="13" spans="1:2" ht="42.75" x14ac:dyDescent="0.25">
      <c r="A13" s="264" t="s">
        <v>141</v>
      </c>
      <c r="B13" s="267" t="s">
        <v>142</v>
      </c>
    </row>
    <row r="14" spans="1:2" ht="23.45" customHeight="1" x14ac:dyDescent="0.25">
      <c r="A14" s="268" t="s">
        <v>143</v>
      </c>
      <c r="B14" s="269"/>
    </row>
    <row r="15" spans="1:2" ht="42.75" x14ac:dyDescent="0.25">
      <c r="A15" s="264" t="s">
        <v>144</v>
      </c>
      <c r="B15" s="270" t="s">
        <v>145</v>
      </c>
    </row>
    <row r="16" spans="1:2" ht="42.75" x14ac:dyDescent="0.25">
      <c r="A16" s="264" t="s">
        <v>146</v>
      </c>
      <c r="B16" s="270" t="s">
        <v>147</v>
      </c>
    </row>
    <row r="17" spans="1:3" ht="42.75" x14ac:dyDescent="0.25">
      <c r="A17" s="264" t="s">
        <v>148</v>
      </c>
      <c r="B17" s="270" t="s">
        <v>149</v>
      </c>
    </row>
    <row r="18" spans="1:3" ht="8.25" customHeight="1" x14ac:dyDescent="0.25">
      <c r="A18" s="268"/>
      <c r="B18" s="271"/>
    </row>
    <row r="19" spans="1:3" ht="28.5" x14ac:dyDescent="0.25">
      <c r="A19" s="264" t="s">
        <v>150</v>
      </c>
      <c r="B19" s="270" t="s">
        <v>151</v>
      </c>
    </row>
    <row r="20" spans="1:3" ht="28.5" x14ac:dyDescent="0.25">
      <c r="A20" s="264" t="s">
        <v>152</v>
      </c>
      <c r="B20" s="270" t="s">
        <v>153</v>
      </c>
    </row>
    <row r="21" spans="1:3" ht="42.75" x14ac:dyDescent="0.25">
      <c r="A21" s="264" t="s">
        <v>154</v>
      </c>
      <c r="B21" s="270" t="s">
        <v>155</v>
      </c>
    </row>
    <row r="22" spans="1:3" ht="20.25" customHeight="1" x14ac:dyDescent="0.25">
      <c r="A22" s="456" t="s">
        <v>156</v>
      </c>
      <c r="B22" s="457"/>
    </row>
    <row r="23" spans="1:3" ht="42.75" x14ac:dyDescent="0.25">
      <c r="A23" s="264" t="s">
        <v>157</v>
      </c>
      <c r="B23" s="270" t="s">
        <v>158</v>
      </c>
    </row>
    <row r="24" spans="1:3" ht="54" customHeight="1" x14ac:dyDescent="0.25">
      <c r="A24" s="264" t="s">
        <v>159</v>
      </c>
      <c r="B24" s="270" t="s">
        <v>160</v>
      </c>
    </row>
    <row r="25" spans="1:3" ht="144" customHeight="1" x14ac:dyDescent="0.25">
      <c r="A25" s="264" t="s">
        <v>161</v>
      </c>
      <c r="B25" s="270" t="s">
        <v>162</v>
      </c>
    </row>
    <row r="26" spans="1:3" ht="57" x14ac:dyDescent="0.25">
      <c r="A26" s="264" t="s">
        <v>163</v>
      </c>
      <c r="B26" s="270" t="s">
        <v>164</v>
      </c>
    </row>
    <row r="27" spans="1:3" ht="57" x14ac:dyDescent="0.25">
      <c r="A27" s="264" t="s">
        <v>165</v>
      </c>
      <c r="B27" s="270" t="s">
        <v>166</v>
      </c>
    </row>
    <row r="28" spans="1:3" ht="28.5" x14ac:dyDescent="0.25">
      <c r="A28" s="264" t="s">
        <v>167</v>
      </c>
      <c r="B28" s="270" t="s">
        <v>168</v>
      </c>
    </row>
    <row r="29" spans="1:3" ht="57" x14ac:dyDescent="0.25">
      <c r="A29" s="264" t="s">
        <v>169</v>
      </c>
      <c r="B29" s="270" t="s">
        <v>170</v>
      </c>
      <c r="C29" s="272"/>
    </row>
    <row r="30" spans="1:3" ht="90" customHeight="1" x14ac:dyDescent="0.25">
      <c r="A30" s="273" t="s">
        <v>171</v>
      </c>
      <c r="B30" s="270" t="s">
        <v>172</v>
      </c>
    </row>
    <row r="31" spans="1:3" ht="81.599999999999994" customHeight="1" x14ac:dyDescent="0.25">
      <c r="A31" s="273" t="s">
        <v>173</v>
      </c>
      <c r="B31" s="270" t="s">
        <v>174</v>
      </c>
    </row>
    <row r="32" spans="1:3" ht="54" customHeight="1" x14ac:dyDescent="0.25">
      <c r="A32" s="273" t="s">
        <v>175</v>
      </c>
      <c r="B32" s="270" t="s">
        <v>176</v>
      </c>
    </row>
    <row r="33" spans="1:3" ht="28.5" customHeight="1" x14ac:dyDescent="0.25">
      <c r="A33" s="458" t="s">
        <v>177</v>
      </c>
      <c r="B33" s="459"/>
    </row>
    <row r="34" spans="1:3" ht="71.25" x14ac:dyDescent="0.25">
      <c r="A34" s="273" t="s">
        <v>178</v>
      </c>
      <c r="B34" s="270" t="s">
        <v>179</v>
      </c>
    </row>
    <row r="35" spans="1:3" ht="57" x14ac:dyDescent="0.25">
      <c r="A35" s="273" t="s">
        <v>180</v>
      </c>
      <c r="B35" s="270" t="s">
        <v>181</v>
      </c>
    </row>
    <row r="36" spans="1:3" ht="36" customHeight="1" x14ac:dyDescent="0.25">
      <c r="A36" s="273" t="s">
        <v>182</v>
      </c>
      <c r="B36" s="270" t="s">
        <v>183</v>
      </c>
      <c r="C36" s="274"/>
    </row>
    <row r="37" spans="1:3" ht="28.5" x14ac:dyDescent="0.25">
      <c r="A37" s="273" t="s">
        <v>184</v>
      </c>
      <c r="B37" s="270" t="s">
        <v>185</v>
      </c>
    </row>
    <row r="38" spans="1:3" ht="71.25" x14ac:dyDescent="0.25">
      <c r="A38" s="273" t="s">
        <v>186</v>
      </c>
      <c r="B38" s="270" t="s">
        <v>187</v>
      </c>
    </row>
    <row r="39" spans="1:3" ht="28.5" x14ac:dyDescent="0.25">
      <c r="A39" s="264" t="s">
        <v>188</v>
      </c>
      <c r="B39" s="270" t="s">
        <v>189</v>
      </c>
    </row>
    <row r="40" spans="1:3" ht="25.5" customHeight="1" x14ac:dyDescent="0.25">
      <c r="A40" s="450" t="s">
        <v>190</v>
      </c>
      <c r="B40" s="451"/>
    </row>
    <row r="41" spans="1:3" ht="24" customHeight="1" x14ac:dyDescent="0.25">
      <c r="A41" s="268" t="s">
        <v>122</v>
      </c>
      <c r="B41" s="275" t="s">
        <v>123</v>
      </c>
    </row>
    <row r="42" spans="1:3" ht="28.5" x14ac:dyDescent="0.25">
      <c r="A42" s="264" t="s">
        <v>141</v>
      </c>
      <c r="B42" s="276" t="s">
        <v>191</v>
      </c>
    </row>
    <row r="43" spans="1:3" ht="42.75" x14ac:dyDescent="0.25">
      <c r="A43" s="264" t="s">
        <v>192</v>
      </c>
      <c r="B43" s="276" t="s">
        <v>193</v>
      </c>
    </row>
    <row r="44" spans="1:3" ht="42.75" x14ac:dyDescent="0.25">
      <c r="A44" s="264" t="s">
        <v>194</v>
      </c>
      <c r="B44" s="276" t="s">
        <v>195</v>
      </c>
    </row>
    <row r="45" spans="1:3" ht="42.75" x14ac:dyDescent="0.25">
      <c r="A45" s="264" t="s">
        <v>196</v>
      </c>
      <c r="B45" s="276" t="s">
        <v>197</v>
      </c>
    </row>
    <row r="46" spans="1:3" ht="42.75" x14ac:dyDescent="0.25">
      <c r="A46" s="264" t="s">
        <v>198</v>
      </c>
      <c r="B46" s="276" t="s">
        <v>199</v>
      </c>
    </row>
    <row r="47" spans="1:3" ht="28.5" x14ac:dyDescent="0.25">
      <c r="A47" s="264" t="s">
        <v>200</v>
      </c>
      <c r="B47" s="276" t="s">
        <v>201</v>
      </c>
    </row>
    <row r="48" spans="1:3" ht="152.25" customHeight="1" x14ac:dyDescent="0.25">
      <c r="A48" s="264" t="s">
        <v>202</v>
      </c>
      <c r="B48" s="276" t="s">
        <v>203</v>
      </c>
    </row>
    <row r="49" spans="1:2" ht="22.9" customHeight="1" x14ac:dyDescent="0.25">
      <c r="A49" s="456" t="s">
        <v>204</v>
      </c>
      <c r="B49" s="457"/>
    </row>
    <row r="50" spans="1:2" ht="71.25" x14ac:dyDescent="0.25">
      <c r="A50" s="264" t="s">
        <v>99</v>
      </c>
      <c r="B50" s="270" t="s">
        <v>205</v>
      </c>
    </row>
    <row r="51" spans="1:2" ht="28.5" x14ac:dyDescent="0.25">
      <c r="A51" s="264" t="s">
        <v>206</v>
      </c>
      <c r="B51" s="270" t="s">
        <v>207</v>
      </c>
    </row>
    <row r="52" spans="1:2" ht="57" x14ac:dyDescent="0.25">
      <c r="A52" s="264" t="s">
        <v>208</v>
      </c>
      <c r="B52" s="270" t="s">
        <v>209</v>
      </c>
    </row>
    <row r="53" spans="1:2" ht="99.75" x14ac:dyDescent="0.25">
      <c r="A53" s="264" t="s">
        <v>210</v>
      </c>
      <c r="B53" s="270" t="s">
        <v>211</v>
      </c>
    </row>
    <row r="54" spans="1:2" ht="85.5" x14ac:dyDescent="0.25">
      <c r="A54" s="264" t="s">
        <v>212</v>
      </c>
      <c r="B54" s="270" t="s">
        <v>174</v>
      </c>
    </row>
    <row r="55" spans="1:2" ht="71.25" x14ac:dyDescent="0.25">
      <c r="A55" s="264" t="s">
        <v>213</v>
      </c>
      <c r="B55" s="270" t="s">
        <v>214</v>
      </c>
    </row>
    <row r="56" spans="1:2" ht="28.5" x14ac:dyDescent="0.25">
      <c r="A56" s="264" t="s">
        <v>215</v>
      </c>
      <c r="B56" s="270" t="s">
        <v>216</v>
      </c>
    </row>
    <row r="57" spans="1:2" ht="24" customHeight="1" x14ac:dyDescent="0.25">
      <c r="A57" s="462" t="s">
        <v>217</v>
      </c>
      <c r="B57" s="463"/>
    </row>
    <row r="58" spans="1:2" ht="23.45" customHeight="1" x14ac:dyDescent="0.25">
      <c r="A58" s="456" t="s">
        <v>218</v>
      </c>
      <c r="B58" s="457"/>
    </row>
    <row r="59" spans="1:2" ht="28.5" x14ac:dyDescent="0.25">
      <c r="A59" s="264" t="s">
        <v>219</v>
      </c>
      <c r="B59" s="276" t="s">
        <v>220</v>
      </c>
    </row>
    <row r="60" spans="1:2" ht="28.5" x14ac:dyDescent="0.25">
      <c r="A60" s="264" t="s">
        <v>221</v>
      </c>
      <c r="B60" s="276" t="s">
        <v>222</v>
      </c>
    </row>
    <row r="61" spans="1:2" ht="42.75" x14ac:dyDescent="0.25">
      <c r="A61" s="264" t="s">
        <v>133</v>
      </c>
      <c r="B61" s="276" t="s">
        <v>223</v>
      </c>
    </row>
    <row r="62" spans="1:2" ht="57" x14ac:dyDescent="0.25">
      <c r="A62" s="264" t="s">
        <v>146</v>
      </c>
      <c r="B62" s="270" t="s">
        <v>224</v>
      </c>
    </row>
    <row r="63" spans="1:2" ht="57" x14ac:dyDescent="0.25">
      <c r="A63" s="264" t="s">
        <v>148</v>
      </c>
      <c r="B63" s="270" t="s">
        <v>225</v>
      </c>
    </row>
    <row r="64" spans="1:2" ht="42.75" x14ac:dyDescent="0.25">
      <c r="A64" s="264" t="s">
        <v>226</v>
      </c>
      <c r="B64" s="276" t="s">
        <v>227</v>
      </c>
    </row>
    <row r="65" spans="1:2" ht="25.5" customHeight="1" x14ac:dyDescent="0.25">
      <c r="A65" s="450" t="s">
        <v>228</v>
      </c>
      <c r="B65" s="451"/>
    </row>
    <row r="66" spans="1:2" ht="22.9" customHeight="1" x14ac:dyDescent="0.25">
      <c r="A66" s="464" t="s">
        <v>229</v>
      </c>
      <c r="B66" s="465"/>
    </row>
    <row r="67" spans="1:2" ht="94.15" customHeight="1" x14ac:dyDescent="0.25">
      <c r="A67" s="466" t="s">
        <v>230</v>
      </c>
      <c r="B67" s="467"/>
    </row>
    <row r="68" spans="1:2" ht="39.75" customHeight="1" x14ac:dyDescent="0.25">
      <c r="A68" s="264" t="s">
        <v>231</v>
      </c>
      <c r="B68" s="277" t="s">
        <v>232</v>
      </c>
    </row>
    <row r="69" spans="1:2" ht="42.75" x14ac:dyDescent="0.25">
      <c r="A69" s="264" t="s">
        <v>233</v>
      </c>
      <c r="B69" s="278" t="s">
        <v>234</v>
      </c>
    </row>
    <row r="70" spans="1:2" ht="37.5" customHeight="1" x14ac:dyDescent="0.25">
      <c r="A70" s="273" t="s">
        <v>235</v>
      </c>
      <c r="B70" s="278" t="s">
        <v>236</v>
      </c>
    </row>
    <row r="71" spans="1:2" ht="37.5" customHeight="1" x14ac:dyDescent="0.25">
      <c r="A71" s="264" t="s">
        <v>237</v>
      </c>
      <c r="B71" s="278" t="s">
        <v>238</v>
      </c>
    </row>
    <row r="72" spans="1:2" ht="37.5" customHeight="1" x14ac:dyDescent="0.25">
      <c r="A72" s="273" t="s">
        <v>239</v>
      </c>
      <c r="B72" s="278" t="s">
        <v>240</v>
      </c>
    </row>
    <row r="73" spans="1:2" ht="25.5" customHeight="1" x14ac:dyDescent="0.25">
      <c r="A73" s="450" t="s">
        <v>241</v>
      </c>
      <c r="B73" s="451"/>
    </row>
    <row r="74" spans="1:2" ht="28.5" x14ac:dyDescent="0.25">
      <c r="A74" s="264" t="s">
        <v>242</v>
      </c>
      <c r="B74" s="276" t="s">
        <v>243</v>
      </c>
    </row>
    <row r="75" spans="1:2" ht="28.5" x14ac:dyDescent="0.25">
      <c r="A75" s="264" t="s">
        <v>244</v>
      </c>
      <c r="B75" s="276" t="s">
        <v>245</v>
      </c>
    </row>
    <row r="76" spans="1:2" ht="28.5" x14ac:dyDescent="0.25">
      <c r="A76" s="264" t="s">
        <v>246</v>
      </c>
      <c r="B76" s="276" t="s">
        <v>247</v>
      </c>
    </row>
    <row r="77" spans="1:2" ht="28.5" x14ac:dyDescent="0.25">
      <c r="A77" s="264" t="s">
        <v>248</v>
      </c>
      <c r="B77" s="276" t="s">
        <v>249</v>
      </c>
    </row>
    <row r="78" spans="1:2" ht="28.5" x14ac:dyDescent="0.25">
      <c r="A78" s="264" t="s">
        <v>250</v>
      </c>
      <c r="B78" s="276" t="s">
        <v>251</v>
      </c>
    </row>
    <row r="79" spans="1:2" ht="42.75" x14ac:dyDescent="0.25">
      <c r="A79" s="264" t="s">
        <v>252</v>
      </c>
      <c r="B79" s="276" t="s">
        <v>253</v>
      </c>
    </row>
    <row r="80" spans="1:2" ht="28.5" x14ac:dyDescent="0.25">
      <c r="A80" s="264" t="s">
        <v>254</v>
      </c>
      <c r="B80" s="276" t="s">
        <v>255</v>
      </c>
    </row>
    <row r="81" spans="1:2" ht="15" x14ac:dyDescent="0.25">
      <c r="A81" s="264" t="s">
        <v>256</v>
      </c>
      <c r="B81" s="276" t="s">
        <v>257</v>
      </c>
    </row>
    <row r="82" spans="1:2" ht="42.75" x14ac:dyDescent="0.25">
      <c r="A82" s="279" t="s">
        <v>258</v>
      </c>
      <c r="B82" s="276" t="s">
        <v>259</v>
      </c>
    </row>
    <row r="83" spans="1:2" ht="42.75" x14ac:dyDescent="0.25">
      <c r="A83" s="273" t="s">
        <v>260</v>
      </c>
      <c r="B83" s="276" t="s">
        <v>261</v>
      </c>
    </row>
    <row r="84" spans="1:2" ht="42.75" x14ac:dyDescent="0.25">
      <c r="A84" s="264" t="s">
        <v>262</v>
      </c>
      <c r="B84" s="276" t="s">
        <v>263</v>
      </c>
    </row>
    <row r="85" spans="1:2" ht="28.5" x14ac:dyDescent="0.25">
      <c r="A85" s="264" t="s">
        <v>165</v>
      </c>
      <c r="B85" s="276" t="s">
        <v>264</v>
      </c>
    </row>
    <row r="86" spans="1:2" ht="28.5" x14ac:dyDescent="0.25">
      <c r="A86" s="264" t="s">
        <v>265</v>
      </c>
      <c r="B86" s="276" t="s">
        <v>266</v>
      </c>
    </row>
    <row r="87" spans="1:2" ht="42.75" x14ac:dyDescent="0.25">
      <c r="A87" s="264" t="s">
        <v>267</v>
      </c>
      <c r="B87" s="276" t="s">
        <v>268</v>
      </c>
    </row>
    <row r="88" spans="1:2" ht="18.600000000000001" customHeight="1" x14ac:dyDescent="0.25">
      <c r="A88" s="450" t="s">
        <v>269</v>
      </c>
      <c r="B88" s="451"/>
    </row>
    <row r="89" spans="1:2" ht="28.5" x14ac:dyDescent="0.25">
      <c r="A89" s="280" t="s">
        <v>270</v>
      </c>
      <c r="B89" s="281" t="s">
        <v>271</v>
      </c>
    </row>
    <row r="90" spans="1:2" ht="15" x14ac:dyDescent="0.25">
      <c r="A90" s="280" t="s">
        <v>272</v>
      </c>
      <c r="B90" s="281" t="s">
        <v>273</v>
      </c>
    </row>
    <row r="91" spans="1:2" ht="15" x14ac:dyDescent="0.25">
      <c r="A91" s="280" t="s">
        <v>274</v>
      </c>
      <c r="B91" s="281" t="s">
        <v>275</v>
      </c>
    </row>
    <row r="92" spans="1:2" ht="15" x14ac:dyDescent="0.25">
      <c r="A92" s="280" t="s">
        <v>276</v>
      </c>
      <c r="B92" s="281" t="s">
        <v>277</v>
      </c>
    </row>
    <row r="93" spans="1:2" ht="15" x14ac:dyDescent="0.25">
      <c r="A93" s="460" t="s">
        <v>278</v>
      </c>
      <c r="B93" s="461"/>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abSelected="1" topLeftCell="A84" zoomScale="85" zoomScaleNormal="85" workbookViewId="0">
      <selection activeCell="D87" sqref="D87:E87"/>
    </sheetView>
  </sheetViews>
  <sheetFormatPr baseColWidth="10" defaultColWidth="10.85546875" defaultRowHeight="14.25" x14ac:dyDescent="0.25"/>
  <cols>
    <col min="1" max="1" width="49.7109375" style="39" customWidth="1"/>
    <col min="2" max="4" width="35.7109375" style="39" customWidth="1"/>
    <col min="5" max="5" width="37.42578125" style="39" customWidth="1"/>
    <col min="6" max="6" width="35.7109375" style="39" customWidth="1"/>
    <col min="7" max="7" width="38.85546875" style="39" customWidth="1"/>
    <col min="8"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5" customFormat="1" ht="22.15" customHeight="1" thickBot="1" x14ac:dyDescent="0.3">
      <c r="A1" s="547"/>
      <c r="B1" s="524" t="s">
        <v>279</v>
      </c>
      <c r="C1" s="525"/>
      <c r="D1" s="525"/>
      <c r="E1" s="525"/>
      <c r="F1" s="525"/>
      <c r="G1" s="525"/>
      <c r="H1" s="525"/>
      <c r="I1" s="525"/>
      <c r="J1" s="525"/>
      <c r="K1" s="525"/>
      <c r="L1" s="526"/>
      <c r="M1" s="521" t="s">
        <v>280</v>
      </c>
      <c r="N1" s="522"/>
      <c r="O1" s="523"/>
    </row>
    <row r="2" spans="1:15" s="85" customFormat="1" ht="18" customHeight="1" thickBot="1" x14ac:dyDescent="0.3">
      <c r="A2" s="548"/>
      <c r="B2" s="527" t="s">
        <v>281</v>
      </c>
      <c r="C2" s="528"/>
      <c r="D2" s="528"/>
      <c r="E2" s="528"/>
      <c r="F2" s="528"/>
      <c r="G2" s="528"/>
      <c r="H2" s="528"/>
      <c r="I2" s="528"/>
      <c r="J2" s="528"/>
      <c r="K2" s="528"/>
      <c r="L2" s="529"/>
      <c r="M2" s="521" t="s">
        <v>282</v>
      </c>
      <c r="N2" s="522"/>
      <c r="O2" s="523"/>
    </row>
    <row r="3" spans="1:15" s="85" customFormat="1" ht="19.899999999999999" customHeight="1" thickBot="1" x14ac:dyDescent="0.3">
      <c r="A3" s="548"/>
      <c r="B3" s="527" t="s">
        <v>120</v>
      </c>
      <c r="C3" s="528"/>
      <c r="D3" s="528"/>
      <c r="E3" s="528"/>
      <c r="F3" s="528"/>
      <c r="G3" s="528"/>
      <c r="H3" s="528"/>
      <c r="I3" s="528"/>
      <c r="J3" s="528"/>
      <c r="K3" s="528"/>
      <c r="L3" s="529"/>
      <c r="M3" s="521" t="s">
        <v>283</v>
      </c>
      <c r="N3" s="522"/>
      <c r="O3" s="523"/>
    </row>
    <row r="4" spans="1:15" s="85" customFormat="1" ht="21.75" customHeight="1" thickBot="1" x14ac:dyDescent="0.3">
      <c r="A4" s="549"/>
      <c r="B4" s="530" t="s">
        <v>284</v>
      </c>
      <c r="C4" s="531"/>
      <c r="D4" s="531"/>
      <c r="E4" s="531"/>
      <c r="F4" s="531"/>
      <c r="G4" s="531"/>
      <c r="H4" s="531"/>
      <c r="I4" s="531"/>
      <c r="J4" s="531"/>
      <c r="K4" s="531"/>
      <c r="L4" s="532"/>
      <c r="M4" s="521" t="s">
        <v>285</v>
      </c>
      <c r="N4" s="522"/>
      <c r="O4" s="523"/>
    </row>
    <row r="5" spans="1:15" s="85" customFormat="1" ht="21.75" customHeight="1" thickBot="1" x14ac:dyDescent="0.3">
      <c r="A5" s="86"/>
      <c r="B5" s="87"/>
      <c r="C5" s="87"/>
      <c r="D5" s="87"/>
      <c r="E5" s="87"/>
      <c r="F5" s="87"/>
      <c r="G5" s="87"/>
      <c r="H5" s="87"/>
      <c r="I5" s="87"/>
      <c r="J5" s="87"/>
      <c r="K5" s="87"/>
      <c r="L5" s="87"/>
      <c r="M5" s="88"/>
      <c r="N5" s="88"/>
      <c r="O5" s="88"/>
    </row>
    <row r="6" spans="1:15" s="85" customFormat="1" ht="48" customHeight="1" thickBot="1" x14ac:dyDescent="0.3">
      <c r="A6" s="70" t="s">
        <v>286</v>
      </c>
      <c r="B6" s="558" t="s">
        <v>287</v>
      </c>
      <c r="C6" s="559"/>
      <c r="D6" s="559"/>
      <c r="E6" s="559"/>
      <c r="F6" s="559"/>
      <c r="G6" s="559"/>
      <c r="H6" s="559"/>
      <c r="I6" s="559"/>
      <c r="J6" s="559"/>
      <c r="K6" s="560"/>
      <c r="L6" s="196" t="s">
        <v>288</v>
      </c>
      <c r="M6" s="561">
        <v>2024110010289</v>
      </c>
      <c r="N6" s="562"/>
      <c r="O6" s="56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thickBot="1" x14ac:dyDescent="0.3">
      <c r="A8" s="551" t="s">
        <v>126</v>
      </c>
      <c r="B8" s="160" t="s">
        <v>289</v>
      </c>
      <c r="C8" s="124"/>
      <c r="D8" s="160" t="s">
        <v>290</v>
      </c>
      <c r="E8" s="124"/>
      <c r="F8" s="160" t="s">
        <v>291</v>
      </c>
      <c r="G8" s="124"/>
      <c r="H8" s="160" t="s">
        <v>292</v>
      </c>
      <c r="I8" s="127"/>
      <c r="J8" s="535" t="s">
        <v>128</v>
      </c>
      <c r="K8" s="550"/>
      <c r="L8" s="159" t="s">
        <v>293</v>
      </c>
      <c r="M8" s="567"/>
      <c r="N8" s="567"/>
      <c r="O8" s="567"/>
    </row>
    <row r="9" spans="1:15" s="85" customFormat="1" ht="21.75" customHeight="1" thickBot="1" x14ac:dyDescent="0.3">
      <c r="A9" s="551"/>
      <c r="B9" s="161" t="s">
        <v>294</v>
      </c>
      <c r="C9" s="127" t="s">
        <v>295</v>
      </c>
      <c r="D9" s="160" t="s">
        <v>296</v>
      </c>
      <c r="E9" s="128"/>
      <c r="F9" s="160" t="s">
        <v>297</v>
      </c>
      <c r="G9" s="128"/>
      <c r="H9" s="160" t="s">
        <v>298</v>
      </c>
      <c r="I9" s="127"/>
      <c r="J9" s="535"/>
      <c r="K9" s="550"/>
      <c r="L9" s="159" t="s">
        <v>299</v>
      </c>
      <c r="M9" s="567"/>
      <c r="N9" s="567"/>
      <c r="O9" s="567"/>
    </row>
    <row r="10" spans="1:15" s="85" customFormat="1" ht="21.75" customHeight="1" thickBot="1" x14ac:dyDescent="0.3">
      <c r="A10" s="551"/>
      <c r="B10" s="160" t="s">
        <v>300</v>
      </c>
      <c r="C10" s="124"/>
      <c r="D10" s="160" t="s">
        <v>301</v>
      </c>
      <c r="E10" s="128"/>
      <c r="F10" s="160" t="s">
        <v>302</v>
      </c>
      <c r="G10" s="128"/>
      <c r="H10" s="160" t="s">
        <v>303</v>
      </c>
      <c r="I10" s="127"/>
      <c r="J10" s="535"/>
      <c r="K10" s="550"/>
      <c r="L10" s="159" t="s">
        <v>304</v>
      </c>
      <c r="M10" s="567" t="s">
        <v>295</v>
      </c>
      <c r="N10" s="567"/>
      <c r="O10" s="567"/>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55" t="s">
        <v>305</v>
      </c>
      <c r="B12" s="536" t="s">
        <v>306</v>
      </c>
      <c r="C12" s="537"/>
      <c r="D12" s="537"/>
      <c r="E12" s="537"/>
      <c r="F12" s="537"/>
      <c r="G12" s="537"/>
      <c r="H12" s="537"/>
      <c r="I12" s="537"/>
      <c r="J12" s="537"/>
      <c r="K12" s="537"/>
      <c r="L12" s="537"/>
      <c r="M12" s="537"/>
      <c r="N12" s="537"/>
      <c r="O12" s="538"/>
    </row>
    <row r="13" spans="1:15" ht="15" customHeight="1" x14ac:dyDescent="0.25">
      <c r="A13" s="556"/>
      <c r="B13" s="539"/>
      <c r="C13" s="540"/>
      <c r="D13" s="540"/>
      <c r="E13" s="540"/>
      <c r="F13" s="540"/>
      <c r="G13" s="540"/>
      <c r="H13" s="540"/>
      <c r="I13" s="540"/>
      <c r="J13" s="540"/>
      <c r="K13" s="540"/>
      <c r="L13" s="540"/>
      <c r="M13" s="540"/>
      <c r="N13" s="540"/>
      <c r="O13" s="541"/>
    </row>
    <row r="14" spans="1:15" ht="15" customHeight="1" thickBot="1" x14ac:dyDescent="0.3">
      <c r="A14" s="557"/>
      <c r="B14" s="542"/>
      <c r="C14" s="543"/>
      <c r="D14" s="543"/>
      <c r="E14" s="543"/>
      <c r="F14" s="543"/>
      <c r="G14" s="543"/>
      <c r="H14" s="543"/>
      <c r="I14" s="543"/>
      <c r="J14" s="543"/>
      <c r="K14" s="543"/>
      <c r="L14" s="543"/>
      <c r="M14" s="543"/>
      <c r="N14" s="543"/>
      <c r="O14" s="544"/>
    </row>
    <row r="15" spans="1:15" ht="9" customHeight="1" thickBot="1" x14ac:dyDescent="0.3">
      <c r="A15" s="47"/>
      <c r="B15" s="84"/>
      <c r="C15" s="48"/>
      <c r="D15" s="48"/>
      <c r="E15" s="48"/>
      <c r="F15" s="48"/>
      <c r="G15" s="49"/>
      <c r="H15" s="49"/>
      <c r="I15" s="49"/>
      <c r="J15" s="49"/>
      <c r="K15" s="49"/>
      <c r="L15" s="50"/>
      <c r="M15" s="50"/>
      <c r="N15" s="50"/>
      <c r="O15" s="50"/>
    </row>
    <row r="16" spans="1:15" s="51" customFormat="1" ht="37.5" customHeight="1" x14ac:dyDescent="0.25">
      <c r="A16" s="70" t="s">
        <v>133</v>
      </c>
      <c r="B16" s="545" t="s">
        <v>307</v>
      </c>
      <c r="C16" s="545"/>
      <c r="D16" s="545"/>
      <c r="E16" s="545"/>
      <c r="F16" s="545"/>
      <c r="G16" s="551" t="s">
        <v>135</v>
      </c>
      <c r="H16" s="551"/>
      <c r="I16" s="546" t="s">
        <v>308</v>
      </c>
      <c r="J16" s="546"/>
      <c r="K16" s="546"/>
      <c r="L16" s="546"/>
      <c r="M16" s="546"/>
      <c r="N16" s="546"/>
      <c r="O16" s="546"/>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187" t="s">
        <v>137</v>
      </c>
      <c r="B18" s="553" t="s">
        <v>309</v>
      </c>
      <c r="C18" s="553"/>
      <c r="D18" s="553"/>
      <c r="E18" s="553"/>
      <c r="F18" s="188" t="s">
        <v>139</v>
      </c>
      <c r="G18" s="552" t="s">
        <v>310</v>
      </c>
      <c r="H18" s="552"/>
      <c r="I18" s="552"/>
      <c r="J18" s="70" t="s">
        <v>141</v>
      </c>
      <c r="K18" s="545" t="s">
        <v>311</v>
      </c>
      <c r="L18" s="545"/>
      <c r="M18" s="545"/>
      <c r="N18" s="545"/>
      <c r="O18" s="545"/>
    </row>
    <row r="19" spans="1:15" ht="9" customHeight="1" x14ac:dyDescent="0.25">
      <c r="A19" s="41"/>
      <c r="B19" s="40"/>
      <c r="C19" s="554"/>
      <c r="D19" s="554"/>
      <c r="E19" s="554"/>
      <c r="F19" s="554"/>
      <c r="G19" s="554"/>
      <c r="H19" s="554"/>
      <c r="I19" s="554"/>
      <c r="J19" s="554"/>
      <c r="K19" s="554"/>
      <c r="L19" s="554"/>
      <c r="M19" s="554"/>
      <c r="N19" s="554"/>
      <c r="O19" s="554"/>
    </row>
    <row r="21" spans="1:15" ht="16.5" customHeight="1" thickBot="1" x14ac:dyDescent="0.3">
      <c r="A21" s="82"/>
      <c r="B21" s="83"/>
      <c r="C21" s="83"/>
      <c r="D21" s="83"/>
      <c r="E21" s="83"/>
      <c r="F21" s="83"/>
      <c r="G21" s="83"/>
      <c r="H21" s="83"/>
      <c r="I21" s="83"/>
      <c r="J21" s="83"/>
      <c r="K21" s="83"/>
      <c r="L21" s="83"/>
      <c r="M21" s="83"/>
      <c r="N21" s="83"/>
      <c r="O21" s="83"/>
    </row>
    <row r="22" spans="1:15" ht="32.1" customHeight="1" thickBot="1" x14ac:dyDescent="0.3">
      <c r="A22" s="533" t="s">
        <v>143</v>
      </c>
      <c r="B22" s="534"/>
      <c r="C22" s="534"/>
      <c r="D22" s="534"/>
      <c r="E22" s="534"/>
      <c r="F22" s="534"/>
      <c r="G22" s="534"/>
      <c r="H22" s="534"/>
      <c r="I22" s="534"/>
      <c r="J22" s="534"/>
      <c r="K22" s="534"/>
      <c r="L22" s="534"/>
      <c r="M22" s="534"/>
      <c r="N22" s="534"/>
      <c r="O22" s="535"/>
    </row>
    <row r="23" spans="1:15" ht="32.1" customHeight="1" thickBot="1" x14ac:dyDescent="0.3">
      <c r="A23" s="533" t="s">
        <v>312</v>
      </c>
      <c r="B23" s="534"/>
      <c r="C23" s="534"/>
      <c r="D23" s="534"/>
      <c r="E23" s="534"/>
      <c r="F23" s="534"/>
      <c r="G23" s="534"/>
      <c r="H23" s="534"/>
      <c r="I23" s="534"/>
      <c r="J23" s="534"/>
      <c r="K23" s="534"/>
      <c r="L23" s="534"/>
      <c r="M23" s="534"/>
      <c r="N23" s="534"/>
      <c r="O23" s="535"/>
    </row>
    <row r="24" spans="1:15" ht="32.1" customHeight="1" thickBot="1" x14ac:dyDescent="0.3">
      <c r="A24" s="62"/>
      <c r="B24" s="52" t="s">
        <v>289</v>
      </c>
      <c r="C24" s="52" t="s">
        <v>290</v>
      </c>
      <c r="D24" s="52" t="s">
        <v>291</v>
      </c>
      <c r="E24" s="52" t="s">
        <v>292</v>
      </c>
      <c r="F24" s="52" t="s">
        <v>294</v>
      </c>
      <c r="G24" s="52" t="s">
        <v>296</v>
      </c>
      <c r="H24" s="52" t="s">
        <v>297</v>
      </c>
      <c r="I24" s="52" t="s">
        <v>298</v>
      </c>
      <c r="J24" s="52" t="s">
        <v>300</v>
      </c>
      <c r="K24" s="52" t="s">
        <v>301</v>
      </c>
      <c r="L24" s="52" t="s">
        <v>302</v>
      </c>
      <c r="M24" s="52" t="s">
        <v>303</v>
      </c>
      <c r="N24" s="53" t="s">
        <v>313</v>
      </c>
      <c r="O24" s="53" t="s">
        <v>314</v>
      </c>
    </row>
    <row r="25" spans="1:15" ht="32.1" customHeight="1" x14ac:dyDescent="0.25">
      <c r="A25" s="56" t="s">
        <v>144</v>
      </c>
      <c r="B25" s="225">
        <v>215634000</v>
      </c>
      <c r="C25" s="225">
        <v>53471000</v>
      </c>
      <c r="D25" s="226" t="s">
        <v>315</v>
      </c>
      <c r="E25" s="225">
        <v>21600000</v>
      </c>
      <c r="F25" s="225">
        <v>274791000</v>
      </c>
      <c r="G25" s="225">
        <v>9000000</v>
      </c>
      <c r="H25" s="54"/>
      <c r="I25" s="54"/>
      <c r="J25" s="54"/>
      <c r="K25" s="54"/>
      <c r="L25" s="54"/>
      <c r="M25" s="54"/>
      <c r="N25" s="243">
        <f>SUM(B25:M25)</f>
        <v>574496000</v>
      </c>
      <c r="O25" s="417"/>
    </row>
    <row r="26" spans="1:15" ht="32.1" customHeight="1" x14ac:dyDescent="0.25">
      <c r="A26" s="56" t="s">
        <v>146</v>
      </c>
      <c r="B26" s="225">
        <v>215634000</v>
      </c>
      <c r="C26" s="225">
        <v>53471000</v>
      </c>
      <c r="D26" s="225">
        <v>10320000</v>
      </c>
      <c r="E26" s="225">
        <v>-10600599</v>
      </c>
      <c r="F26" s="225">
        <v>77726232</v>
      </c>
      <c r="G26" s="226"/>
      <c r="H26" s="57"/>
      <c r="I26" s="57"/>
      <c r="J26" s="57"/>
      <c r="K26" s="57"/>
      <c r="L26" s="57"/>
      <c r="M26" s="57"/>
      <c r="N26" s="194">
        <f t="shared" ref="N26:N30" si="0">SUM(B26:M26)</f>
        <v>346550633</v>
      </c>
      <c r="O26" s="418">
        <f>+(B26+C26+D26+E26+F26+G26+H26+I26+J26+K26+L26+M26)/N25</f>
        <v>0.60322549330195507</v>
      </c>
    </row>
    <row r="27" spans="1:15" ht="32.1" customHeight="1" x14ac:dyDescent="0.25">
      <c r="A27" s="56" t="s">
        <v>148</v>
      </c>
      <c r="B27" s="57">
        <v>0</v>
      </c>
      <c r="C27" s="225">
        <v>1974233</v>
      </c>
      <c r="D27" s="225">
        <v>19764400</v>
      </c>
      <c r="E27" s="225">
        <v>25344000</v>
      </c>
      <c r="F27" s="225">
        <v>26484000</v>
      </c>
      <c r="G27" s="226"/>
      <c r="H27" s="57"/>
      <c r="I27" s="57"/>
      <c r="J27" s="57"/>
      <c r="K27" s="57"/>
      <c r="L27" s="57"/>
      <c r="M27" s="57"/>
      <c r="N27" s="194">
        <f t="shared" si="0"/>
        <v>73566633</v>
      </c>
      <c r="O27" s="418">
        <f>+N27/N26</f>
        <v>0.21228249495074505</v>
      </c>
    </row>
    <row r="28" spans="1:15" ht="32.1" customHeight="1" x14ac:dyDescent="0.25">
      <c r="A28" s="56" t="s">
        <v>316</v>
      </c>
      <c r="B28" s="226">
        <v>0</v>
      </c>
      <c r="C28" s="225">
        <v>6312355</v>
      </c>
      <c r="D28" s="226"/>
      <c r="E28" s="226"/>
      <c r="F28" s="226"/>
      <c r="G28" s="226"/>
      <c r="H28" s="57"/>
      <c r="I28" s="57"/>
      <c r="J28" s="57"/>
      <c r="K28" s="57"/>
      <c r="L28" s="57"/>
      <c r="M28" s="57"/>
      <c r="N28" s="194">
        <f t="shared" si="0"/>
        <v>6312355</v>
      </c>
      <c r="O28" s="419"/>
    </row>
    <row r="29" spans="1:15" ht="32.1" customHeight="1" x14ac:dyDescent="0.25">
      <c r="A29" s="56" t="s">
        <v>317</v>
      </c>
      <c r="B29" s="57">
        <v>0</v>
      </c>
      <c r="C29" s="57">
        <v>0</v>
      </c>
      <c r="D29" s="57"/>
      <c r="E29" s="57"/>
      <c r="F29" s="57"/>
      <c r="G29" s="57"/>
      <c r="H29" s="57"/>
      <c r="I29" s="57"/>
      <c r="J29" s="57"/>
      <c r="K29" s="57"/>
      <c r="L29" s="57"/>
      <c r="M29" s="57"/>
      <c r="N29" s="194">
        <f t="shared" si="0"/>
        <v>0</v>
      </c>
      <c r="O29" s="419"/>
    </row>
    <row r="30" spans="1:15" ht="32.1" customHeight="1" thickBot="1" x14ac:dyDescent="0.3">
      <c r="A30" s="59" t="s">
        <v>154</v>
      </c>
      <c r="B30" s="60">
        <v>0</v>
      </c>
      <c r="C30" s="60">
        <v>0</v>
      </c>
      <c r="D30" s="60">
        <v>6312355</v>
      </c>
      <c r="E30" s="60"/>
      <c r="F30" s="60"/>
      <c r="G30" s="60"/>
      <c r="H30" s="60"/>
      <c r="I30" s="60"/>
      <c r="J30" s="60"/>
      <c r="K30" s="60"/>
      <c r="L30" s="60"/>
      <c r="M30" s="60"/>
      <c r="N30" s="195">
        <f t="shared" si="0"/>
        <v>6312355</v>
      </c>
      <c r="O30" s="420">
        <f>+N30/(N28-N29)</f>
        <v>1</v>
      </c>
    </row>
    <row r="31" spans="1:15" ht="16.5" customHeight="1" x14ac:dyDescent="0.25"/>
    <row r="32" spans="1:15" ht="17.25" customHeight="1" x14ac:dyDescent="0.25"/>
    <row r="34" spans="1:14" ht="48" customHeight="1" thickBot="1" x14ac:dyDescent="0.3">
      <c r="A34" s="503" t="s">
        <v>318</v>
      </c>
      <c r="B34" s="504"/>
      <c r="C34" s="504"/>
      <c r="D34" s="504"/>
      <c r="E34" s="504"/>
      <c r="F34" s="504"/>
      <c r="G34" s="504"/>
      <c r="H34" s="504"/>
      <c r="I34" s="505"/>
      <c r="N34" s="193"/>
    </row>
    <row r="35" spans="1:14" ht="50.25" customHeight="1" thickBot="1" x14ac:dyDescent="0.3">
      <c r="A35" s="146" t="s">
        <v>319</v>
      </c>
      <c r="B35" s="506" t="str">
        <f>+B12</f>
        <v>Formular 9 acciones de transformación cultural que promuevan y garanticen el libre ejercicio de los derechos de las mujeres y la equidad de género a través de mecanismos de cambio cultural y comportamental desarrollados con las comunidades</v>
      </c>
      <c r="C35" s="507"/>
      <c r="D35" s="507"/>
      <c r="E35" s="507"/>
      <c r="F35" s="507"/>
      <c r="G35" s="507"/>
      <c r="H35" s="507"/>
      <c r="I35" s="508"/>
    </row>
    <row r="36" spans="1:14" ht="18.75" customHeight="1" thickBot="1" x14ac:dyDescent="0.3">
      <c r="A36" s="495" t="s">
        <v>159</v>
      </c>
      <c r="B36" s="350">
        <v>2024</v>
      </c>
      <c r="C36" s="350">
        <v>2025</v>
      </c>
      <c r="D36" s="350">
        <v>2026</v>
      </c>
      <c r="E36" s="350">
        <v>2027</v>
      </c>
      <c r="F36" s="350" t="s">
        <v>320</v>
      </c>
      <c r="G36" s="516" t="s">
        <v>161</v>
      </c>
      <c r="H36" s="516" t="s">
        <v>21</v>
      </c>
      <c r="I36" s="516"/>
    </row>
    <row r="37" spans="1:14" ht="50.25" customHeight="1" thickBot="1" x14ac:dyDescent="0.3">
      <c r="A37" s="496"/>
      <c r="B37" s="251">
        <v>3</v>
      </c>
      <c r="C37" s="251">
        <f>B40+B42+B44+B46+B48+B50+B52+B54+B56+B58+B60+B62</f>
        <v>2.9999999999999996</v>
      </c>
      <c r="D37" s="251">
        <v>2</v>
      </c>
      <c r="E37" s="251">
        <v>1</v>
      </c>
      <c r="F37" s="350">
        <f>B37+C37+D37+E37</f>
        <v>9</v>
      </c>
      <c r="G37" s="516"/>
      <c r="H37" s="516"/>
      <c r="I37" s="516"/>
    </row>
    <row r="38" spans="1:14" ht="52.5" customHeight="1" thickBot="1" x14ac:dyDescent="0.3">
      <c r="A38" s="255" t="s">
        <v>163</v>
      </c>
      <c r="B38" s="509">
        <v>0.2</v>
      </c>
      <c r="C38" s="510"/>
      <c r="D38" s="511" t="s">
        <v>321</v>
      </c>
      <c r="E38" s="512"/>
      <c r="F38" s="512"/>
      <c r="G38" s="512"/>
      <c r="H38" s="512"/>
      <c r="I38" s="513"/>
    </row>
    <row r="39" spans="1:14" s="64" customFormat="1" ht="48" customHeight="1" thickBot="1" x14ac:dyDescent="0.3">
      <c r="A39" s="495" t="s">
        <v>322</v>
      </c>
      <c r="B39" s="255" t="s">
        <v>323</v>
      </c>
      <c r="C39" s="146" t="s">
        <v>206</v>
      </c>
      <c r="D39" s="482" t="s">
        <v>208</v>
      </c>
      <c r="E39" s="483"/>
      <c r="F39" s="482" t="s">
        <v>210</v>
      </c>
      <c r="G39" s="483"/>
      <c r="H39" s="123" t="s">
        <v>212</v>
      </c>
      <c r="I39" s="122" t="s">
        <v>213</v>
      </c>
    </row>
    <row r="40" spans="1:14" ht="86.25" thickBot="1" x14ac:dyDescent="0.3">
      <c r="A40" s="496"/>
      <c r="B40" s="355">
        <v>0.05</v>
      </c>
      <c r="C40" s="258">
        <v>0.05</v>
      </c>
      <c r="D40" s="497" t="s">
        <v>324</v>
      </c>
      <c r="E40" s="498"/>
      <c r="F40" s="497" t="s">
        <v>325</v>
      </c>
      <c r="G40" s="498"/>
      <c r="H40" s="349" t="s">
        <v>326</v>
      </c>
      <c r="I40" s="155" t="s">
        <v>327</v>
      </c>
    </row>
    <row r="41" spans="1:14" s="64" customFormat="1" ht="54" customHeight="1" thickBot="1" x14ac:dyDescent="0.3">
      <c r="A41" s="495" t="s">
        <v>328</v>
      </c>
      <c r="B41" s="253" t="s">
        <v>323</v>
      </c>
      <c r="C41" s="123" t="s">
        <v>206</v>
      </c>
      <c r="D41" s="482" t="s">
        <v>208</v>
      </c>
      <c r="E41" s="483"/>
      <c r="F41" s="482" t="s">
        <v>210</v>
      </c>
      <c r="G41" s="483"/>
      <c r="H41" s="123" t="s">
        <v>212</v>
      </c>
      <c r="I41" s="122" t="s">
        <v>213</v>
      </c>
    </row>
    <row r="42" spans="1:14" ht="114.75" thickBot="1" x14ac:dyDescent="0.3">
      <c r="A42" s="496"/>
      <c r="B42" s="357">
        <v>0.1</v>
      </c>
      <c r="C42" s="372">
        <v>0.1</v>
      </c>
      <c r="D42" s="497" t="s">
        <v>329</v>
      </c>
      <c r="E42" s="498"/>
      <c r="F42" s="497" t="s">
        <v>330</v>
      </c>
      <c r="G42" s="498"/>
      <c r="H42" s="349" t="s">
        <v>326</v>
      </c>
      <c r="I42" s="155" t="s">
        <v>331</v>
      </c>
    </row>
    <row r="43" spans="1:14" s="64" customFormat="1" ht="35.1" customHeight="1" x14ac:dyDescent="0.25">
      <c r="A43" s="495" t="s">
        <v>332</v>
      </c>
      <c r="B43" s="253" t="s">
        <v>323</v>
      </c>
      <c r="C43" s="123" t="s">
        <v>206</v>
      </c>
      <c r="D43" s="482" t="s">
        <v>208</v>
      </c>
      <c r="E43" s="483"/>
      <c r="F43" s="482" t="s">
        <v>210</v>
      </c>
      <c r="G43" s="483"/>
      <c r="H43" s="123" t="s">
        <v>212</v>
      </c>
      <c r="I43" s="122" t="s">
        <v>213</v>
      </c>
    </row>
    <row r="44" spans="1:14" ht="146.1" customHeight="1" x14ac:dyDescent="0.25">
      <c r="A44" s="496"/>
      <c r="B44" s="355">
        <v>0.25</v>
      </c>
      <c r="C44" s="258">
        <v>0.25</v>
      </c>
      <c r="D44" s="497" t="s">
        <v>333</v>
      </c>
      <c r="E44" s="498"/>
      <c r="F44" s="514" t="s">
        <v>334</v>
      </c>
      <c r="G44" s="515"/>
      <c r="H44" s="349" t="s">
        <v>326</v>
      </c>
      <c r="I44" s="155" t="s">
        <v>335</v>
      </c>
    </row>
    <row r="45" spans="1:14" s="64" customFormat="1" ht="35.1" customHeight="1" x14ac:dyDescent="0.25">
      <c r="A45" s="495" t="s">
        <v>336</v>
      </c>
      <c r="B45" s="253" t="s">
        <v>323</v>
      </c>
      <c r="C45" s="253" t="s">
        <v>206</v>
      </c>
      <c r="D45" s="482" t="s">
        <v>208</v>
      </c>
      <c r="E45" s="483"/>
      <c r="F45" s="482" t="s">
        <v>210</v>
      </c>
      <c r="G45" s="483"/>
      <c r="H45" s="123" t="s">
        <v>212</v>
      </c>
      <c r="I45" s="123" t="s">
        <v>213</v>
      </c>
    </row>
    <row r="46" spans="1:14" ht="326.10000000000002" customHeight="1" thickBot="1" x14ac:dyDescent="0.3">
      <c r="A46" s="496"/>
      <c r="B46" s="357">
        <v>0.3</v>
      </c>
      <c r="C46" s="258">
        <v>0.3</v>
      </c>
      <c r="D46" s="500" t="s">
        <v>337</v>
      </c>
      <c r="E46" s="501"/>
      <c r="F46" s="500" t="s">
        <v>338</v>
      </c>
      <c r="G46" s="502"/>
      <c r="H46" s="373" t="s">
        <v>339</v>
      </c>
      <c r="I46" s="374" t="s">
        <v>340</v>
      </c>
    </row>
    <row r="47" spans="1:14" s="64" customFormat="1" ht="35.1" customHeight="1" x14ac:dyDescent="0.25">
      <c r="A47" s="495" t="s">
        <v>341</v>
      </c>
      <c r="B47" s="253" t="s">
        <v>323</v>
      </c>
      <c r="C47" s="123" t="s">
        <v>206</v>
      </c>
      <c r="D47" s="482" t="s">
        <v>208</v>
      </c>
      <c r="E47" s="483"/>
      <c r="F47" s="482" t="s">
        <v>210</v>
      </c>
      <c r="G47" s="483"/>
      <c r="H47" s="123" t="s">
        <v>212</v>
      </c>
      <c r="I47" s="122" t="s">
        <v>213</v>
      </c>
    </row>
    <row r="48" spans="1:14" ht="239.25" customHeight="1" x14ac:dyDescent="0.25">
      <c r="A48" s="496"/>
      <c r="B48" s="355">
        <v>0.35</v>
      </c>
      <c r="C48" s="258">
        <v>0.35</v>
      </c>
      <c r="D48" s="497" t="s">
        <v>342</v>
      </c>
      <c r="E48" s="498"/>
      <c r="F48" s="499" t="s">
        <v>343</v>
      </c>
      <c r="G48" s="486"/>
      <c r="H48" s="373" t="s">
        <v>339</v>
      </c>
      <c r="I48" s="414" t="s">
        <v>344</v>
      </c>
    </row>
    <row r="49" spans="1:9" s="64" customFormat="1" ht="35.1" customHeight="1" x14ac:dyDescent="0.25">
      <c r="A49" s="495" t="s">
        <v>345</v>
      </c>
      <c r="B49" s="253" t="s">
        <v>323</v>
      </c>
      <c r="C49" s="123" t="s">
        <v>206</v>
      </c>
      <c r="D49" s="482" t="s">
        <v>208</v>
      </c>
      <c r="E49" s="483"/>
      <c r="F49" s="482" t="s">
        <v>210</v>
      </c>
      <c r="G49" s="483"/>
      <c r="H49" s="123" t="s">
        <v>212</v>
      </c>
      <c r="I49" s="122" t="s">
        <v>213</v>
      </c>
    </row>
    <row r="50" spans="1:9" x14ac:dyDescent="0.25">
      <c r="A50" s="496"/>
      <c r="B50" s="358">
        <v>0.4</v>
      </c>
      <c r="C50" s="351"/>
      <c r="D50" s="484"/>
      <c r="E50" s="486"/>
      <c r="F50" s="484"/>
      <c r="G50" s="486"/>
      <c r="H50" s="251"/>
      <c r="I50" s="157"/>
    </row>
    <row r="51" spans="1:9" ht="35.1" customHeight="1" x14ac:dyDescent="0.25">
      <c r="A51" s="495" t="s">
        <v>346</v>
      </c>
      <c r="B51" s="255" t="s">
        <v>323</v>
      </c>
      <c r="C51" s="146" t="s">
        <v>206</v>
      </c>
      <c r="D51" s="482" t="s">
        <v>208</v>
      </c>
      <c r="E51" s="483"/>
      <c r="F51" s="482" t="s">
        <v>210</v>
      </c>
      <c r="G51" s="483"/>
      <c r="H51" s="123" t="s">
        <v>212</v>
      </c>
      <c r="I51" s="122" t="s">
        <v>213</v>
      </c>
    </row>
    <row r="52" spans="1:9" x14ac:dyDescent="0.25">
      <c r="A52" s="496"/>
      <c r="B52" s="358">
        <v>0.4</v>
      </c>
      <c r="C52" s="351"/>
      <c r="D52" s="484"/>
      <c r="E52" s="485"/>
      <c r="F52" s="484"/>
      <c r="G52" s="486"/>
      <c r="H52" s="251"/>
      <c r="I52" s="157"/>
    </row>
    <row r="53" spans="1:9" ht="35.1" customHeight="1" thickBot="1" x14ac:dyDescent="0.3">
      <c r="A53" s="495" t="s">
        <v>347</v>
      </c>
      <c r="B53" s="255" t="s">
        <v>323</v>
      </c>
      <c r="C53" s="146" t="s">
        <v>206</v>
      </c>
      <c r="D53" s="482" t="s">
        <v>208</v>
      </c>
      <c r="E53" s="483"/>
      <c r="F53" s="482" t="s">
        <v>210</v>
      </c>
      <c r="G53" s="483"/>
      <c r="H53" s="123" t="s">
        <v>212</v>
      </c>
      <c r="I53" s="122" t="s">
        <v>213</v>
      </c>
    </row>
    <row r="54" spans="1:9" ht="15" thickBot="1" x14ac:dyDescent="0.3">
      <c r="A54" s="496"/>
      <c r="B54" s="358">
        <v>0.4</v>
      </c>
      <c r="C54" s="351"/>
      <c r="D54" s="484"/>
      <c r="E54" s="485"/>
      <c r="F54" s="484"/>
      <c r="G54" s="486"/>
      <c r="H54" s="158"/>
      <c r="I54" s="157"/>
    </row>
    <row r="55" spans="1:9" ht="35.1" customHeight="1" thickBot="1" x14ac:dyDescent="0.3">
      <c r="A55" s="495" t="s">
        <v>348</v>
      </c>
      <c r="B55" s="255" t="s">
        <v>323</v>
      </c>
      <c r="C55" s="146" t="s">
        <v>206</v>
      </c>
      <c r="D55" s="482" t="s">
        <v>208</v>
      </c>
      <c r="E55" s="483"/>
      <c r="F55" s="482" t="s">
        <v>210</v>
      </c>
      <c r="G55" s="483"/>
      <c r="H55" s="123" t="s">
        <v>212</v>
      </c>
      <c r="I55" s="122" t="s">
        <v>213</v>
      </c>
    </row>
    <row r="56" spans="1:9" ht="15" thickBot="1" x14ac:dyDescent="0.3">
      <c r="A56" s="496"/>
      <c r="B56" s="359">
        <v>0.35</v>
      </c>
      <c r="C56" s="351"/>
      <c r="D56" s="484"/>
      <c r="E56" s="486"/>
      <c r="F56" s="484"/>
      <c r="G56" s="486"/>
      <c r="H56" s="251"/>
      <c r="I56" s="251"/>
    </row>
    <row r="57" spans="1:9" ht="35.1" customHeight="1" thickBot="1" x14ac:dyDescent="0.3">
      <c r="A57" s="495" t="s">
        <v>349</v>
      </c>
      <c r="B57" s="255" t="s">
        <v>323</v>
      </c>
      <c r="C57" s="146" t="s">
        <v>206</v>
      </c>
      <c r="D57" s="482" t="s">
        <v>208</v>
      </c>
      <c r="E57" s="483"/>
      <c r="F57" s="482" t="s">
        <v>210</v>
      </c>
      <c r="G57" s="483"/>
      <c r="H57" s="123" t="s">
        <v>212</v>
      </c>
      <c r="I57" s="122" t="s">
        <v>213</v>
      </c>
    </row>
    <row r="58" spans="1:9" ht="15" thickBot="1" x14ac:dyDescent="0.3">
      <c r="A58" s="496"/>
      <c r="B58" s="358">
        <v>0.2</v>
      </c>
      <c r="C58" s="351"/>
      <c r="D58" s="484"/>
      <c r="E58" s="486"/>
      <c r="F58" s="484"/>
      <c r="G58" s="486"/>
      <c r="H58" s="251"/>
      <c r="I58" s="157"/>
    </row>
    <row r="59" spans="1:9" ht="53.25" customHeight="1" thickBot="1" x14ac:dyDescent="0.3">
      <c r="A59" s="495" t="s">
        <v>350</v>
      </c>
      <c r="B59" s="255" t="s">
        <v>323</v>
      </c>
      <c r="C59" s="146" t="s">
        <v>206</v>
      </c>
      <c r="D59" s="482" t="s">
        <v>208</v>
      </c>
      <c r="E59" s="483"/>
      <c r="F59" s="482" t="s">
        <v>210</v>
      </c>
      <c r="G59" s="483"/>
      <c r="H59" s="123" t="s">
        <v>212</v>
      </c>
      <c r="I59" s="122" t="s">
        <v>213</v>
      </c>
    </row>
    <row r="60" spans="1:9" ht="15" thickBot="1" x14ac:dyDescent="0.3">
      <c r="A60" s="496"/>
      <c r="B60" s="359">
        <v>0.15</v>
      </c>
      <c r="C60" s="351"/>
      <c r="D60" s="484"/>
      <c r="E60" s="486"/>
      <c r="F60" s="485"/>
      <c r="G60" s="485"/>
      <c r="H60" s="251"/>
      <c r="I60" s="251"/>
    </row>
    <row r="61" spans="1:9" ht="35.1" customHeight="1" thickBot="1" x14ac:dyDescent="0.3">
      <c r="A61" s="495" t="s">
        <v>351</v>
      </c>
      <c r="B61" s="255" t="s">
        <v>323</v>
      </c>
      <c r="C61" s="146" t="s">
        <v>206</v>
      </c>
      <c r="D61" s="482" t="s">
        <v>208</v>
      </c>
      <c r="E61" s="483"/>
      <c r="F61" s="482" t="s">
        <v>210</v>
      </c>
      <c r="G61" s="483"/>
      <c r="H61" s="123" t="s">
        <v>212</v>
      </c>
      <c r="I61" s="122" t="s">
        <v>213</v>
      </c>
    </row>
    <row r="62" spans="1:9" ht="15" thickBot="1" x14ac:dyDescent="0.3">
      <c r="A62" s="496"/>
      <c r="B62" s="359">
        <v>0.05</v>
      </c>
      <c r="C62" s="351"/>
      <c r="D62" s="484"/>
      <c r="E62" s="486"/>
      <c r="F62" s="484"/>
      <c r="G62" s="486"/>
      <c r="H62" s="251"/>
      <c r="I62" s="251"/>
    </row>
    <row r="66" spans="1:9" ht="34.5" customHeight="1" x14ac:dyDescent="0.25">
      <c r="A66" s="568" t="s">
        <v>177</v>
      </c>
      <c r="B66" s="568"/>
      <c r="C66" s="568"/>
      <c r="D66" s="568"/>
      <c r="E66" s="568"/>
      <c r="F66" s="568"/>
      <c r="G66" s="568"/>
      <c r="H66" s="568"/>
      <c r="I66" s="568"/>
    </row>
    <row r="67" spans="1:9" ht="139.5" customHeight="1" x14ac:dyDescent="0.25">
      <c r="A67" s="352" t="s">
        <v>178</v>
      </c>
      <c r="B67" s="492" t="s">
        <v>352</v>
      </c>
      <c r="C67" s="493"/>
      <c r="D67" s="492" t="s">
        <v>353</v>
      </c>
      <c r="E67" s="493"/>
      <c r="F67" s="492" t="s">
        <v>354</v>
      </c>
      <c r="G67" s="493"/>
      <c r="H67" s="569" t="s">
        <v>355</v>
      </c>
      <c r="I67" s="493"/>
    </row>
    <row r="68" spans="1:9" ht="40.5" customHeight="1" x14ac:dyDescent="0.25">
      <c r="A68" s="352" t="s">
        <v>180</v>
      </c>
      <c r="B68" s="572">
        <v>0.06</v>
      </c>
      <c r="C68" s="573"/>
      <c r="D68" s="572">
        <v>0.08</v>
      </c>
      <c r="E68" s="573"/>
      <c r="F68" s="572">
        <v>0.06</v>
      </c>
      <c r="G68" s="573"/>
      <c r="H68" s="574"/>
      <c r="I68" s="575"/>
    </row>
    <row r="69" spans="1:9" ht="30" customHeight="1" x14ac:dyDescent="0.25">
      <c r="A69" s="565" t="s">
        <v>289</v>
      </c>
      <c r="B69" s="360" t="s">
        <v>99</v>
      </c>
      <c r="C69" s="360" t="s">
        <v>206</v>
      </c>
      <c r="D69" s="360" t="s">
        <v>99</v>
      </c>
      <c r="E69" s="360" t="s">
        <v>206</v>
      </c>
      <c r="F69" s="360" t="s">
        <v>99</v>
      </c>
      <c r="G69" s="360" t="s">
        <v>206</v>
      </c>
      <c r="H69" s="360" t="s">
        <v>99</v>
      </c>
      <c r="I69" s="360" t="s">
        <v>206</v>
      </c>
    </row>
    <row r="70" spans="1:9" ht="30" customHeight="1" x14ac:dyDescent="0.25">
      <c r="A70" s="566"/>
      <c r="B70" s="361">
        <v>0.03</v>
      </c>
      <c r="C70" s="362">
        <v>0.03</v>
      </c>
      <c r="D70" s="361">
        <v>0.03</v>
      </c>
      <c r="E70" s="362">
        <v>0.03</v>
      </c>
      <c r="F70" s="363">
        <v>0.03</v>
      </c>
      <c r="G70" s="362">
        <v>0.03</v>
      </c>
      <c r="H70" s="363"/>
      <c r="I70" s="362"/>
    </row>
    <row r="71" spans="1:9" ht="159.75" customHeight="1" x14ac:dyDescent="0.25">
      <c r="A71" s="352" t="s">
        <v>356</v>
      </c>
      <c r="B71" s="489" t="s">
        <v>357</v>
      </c>
      <c r="C71" s="490"/>
      <c r="D71" s="489" t="s">
        <v>358</v>
      </c>
      <c r="E71" s="490"/>
      <c r="F71" s="489" t="s">
        <v>359</v>
      </c>
      <c r="G71" s="490"/>
      <c r="H71" s="570"/>
      <c r="I71" s="571"/>
    </row>
    <row r="72" spans="1:9" ht="36.6" customHeight="1" x14ac:dyDescent="0.25">
      <c r="A72" s="352" t="s">
        <v>360</v>
      </c>
      <c r="B72" s="487" t="s">
        <v>361</v>
      </c>
      <c r="C72" s="488"/>
      <c r="D72" s="487" t="s">
        <v>362</v>
      </c>
      <c r="E72" s="488"/>
      <c r="F72" s="487" t="s">
        <v>363</v>
      </c>
      <c r="G72" s="488"/>
      <c r="H72" s="474"/>
      <c r="I72" s="475"/>
    </row>
    <row r="73" spans="1:9" ht="30.75" customHeight="1" x14ac:dyDescent="0.25">
      <c r="A73" s="565" t="s">
        <v>290</v>
      </c>
      <c r="B73" s="360" t="s">
        <v>99</v>
      </c>
      <c r="C73" s="360" t="s">
        <v>206</v>
      </c>
      <c r="D73" s="360" t="s">
        <v>99</v>
      </c>
      <c r="E73" s="360" t="s">
        <v>206</v>
      </c>
      <c r="F73" s="360" t="s">
        <v>99</v>
      </c>
      <c r="G73" s="360" t="s">
        <v>206</v>
      </c>
      <c r="H73" s="360" t="s">
        <v>99</v>
      </c>
      <c r="I73" s="360" t="s">
        <v>206</v>
      </c>
    </row>
    <row r="74" spans="1:9" ht="30.75" customHeight="1" x14ac:dyDescent="0.25">
      <c r="A74" s="566"/>
      <c r="B74" s="361">
        <v>0.03</v>
      </c>
      <c r="C74" s="362">
        <v>0.03</v>
      </c>
      <c r="D74" s="361">
        <v>0.03</v>
      </c>
      <c r="E74" s="362">
        <v>0.03</v>
      </c>
      <c r="F74" s="363">
        <v>0.03</v>
      </c>
      <c r="G74" s="364">
        <v>0.03</v>
      </c>
      <c r="H74" s="363"/>
      <c r="I74" s="364"/>
    </row>
    <row r="75" spans="1:9" ht="264.95" customHeight="1" x14ac:dyDescent="0.25">
      <c r="A75" s="352" t="s">
        <v>356</v>
      </c>
      <c r="B75" s="489" t="s">
        <v>364</v>
      </c>
      <c r="C75" s="490"/>
      <c r="D75" s="489" t="s">
        <v>365</v>
      </c>
      <c r="E75" s="490"/>
      <c r="F75" s="489" t="s">
        <v>366</v>
      </c>
      <c r="G75" s="490"/>
      <c r="H75" s="519"/>
      <c r="I75" s="520"/>
    </row>
    <row r="76" spans="1:9" ht="50.1" customHeight="1" x14ac:dyDescent="0.25">
      <c r="A76" s="352" t="s">
        <v>360</v>
      </c>
      <c r="B76" s="487" t="s">
        <v>367</v>
      </c>
      <c r="C76" s="488"/>
      <c r="D76" s="487" t="s">
        <v>368</v>
      </c>
      <c r="E76" s="488"/>
      <c r="F76" s="487" t="s">
        <v>369</v>
      </c>
      <c r="G76" s="488"/>
      <c r="H76" s="474"/>
      <c r="I76" s="475"/>
    </row>
    <row r="77" spans="1:9" ht="30.75" customHeight="1" x14ac:dyDescent="0.25">
      <c r="A77" s="565" t="s">
        <v>291</v>
      </c>
      <c r="B77" s="360" t="s">
        <v>99</v>
      </c>
      <c r="C77" s="360" t="s">
        <v>206</v>
      </c>
      <c r="D77" s="360" t="s">
        <v>99</v>
      </c>
      <c r="E77" s="360" t="s">
        <v>206</v>
      </c>
      <c r="F77" s="360" t="s">
        <v>99</v>
      </c>
      <c r="G77" s="360" t="s">
        <v>206</v>
      </c>
      <c r="H77" s="360" t="s">
        <v>99</v>
      </c>
      <c r="I77" s="360" t="s">
        <v>206</v>
      </c>
    </row>
    <row r="78" spans="1:9" ht="30.75" customHeight="1" x14ac:dyDescent="0.25">
      <c r="A78" s="566"/>
      <c r="B78" s="361">
        <v>0.08</v>
      </c>
      <c r="C78" s="362">
        <v>0.08</v>
      </c>
      <c r="D78" s="361">
        <v>0.08</v>
      </c>
      <c r="E78" s="362">
        <v>0.08</v>
      </c>
      <c r="F78" s="363">
        <v>0.08</v>
      </c>
      <c r="G78" s="364">
        <v>0.08</v>
      </c>
      <c r="H78" s="363"/>
      <c r="I78" s="364"/>
    </row>
    <row r="79" spans="1:9" ht="150.94999999999999" customHeight="1" x14ac:dyDescent="0.25">
      <c r="A79" s="352" t="s">
        <v>356</v>
      </c>
      <c r="B79" s="489" t="s">
        <v>370</v>
      </c>
      <c r="C79" s="490"/>
      <c r="D79" s="478" t="s">
        <v>371</v>
      </c>
      <c r="E79" s="479"/>
      <c r="F79" s="478" t="s">
        <v>372</v>
      </c>
      <c r="G79" s="491"/>
      <c r="H79" s="474"/>
      <c r="I79" s="475"/>
    </row>
    <row r="80" spans="1:9" ht="45.6" customHeight="1" x14ac:dyDescent="0.25">
      <c r="A80" s="352" t="s">
        <v>360</v>
      </c>
      <c r="B80" s="487" t="s">
        <v>373</v>
      </c>
      <c r="C80" s="518"/>
      <c r="D80" s="487" t="s">
        <v>374</v>
      </c>
      <c r="E80" s="488"/>
      <c r="F80" s="487" t="s">
        <v>375</v>
      </c>
      <c r="G80" s="488"/>
      <c r="H80" s="474"/>
      <c r="I80" s="475"/>
    </row>
    <row r="81" spans="1:9" ht="30.75" customHeight="1" x14ac:dyDescent="0.25">
      <c r="A81" s="565" t="s">
        <v>292</v>
      </c>
      <c r="B81" s="360" t="s">
        <v>99</v>
      </c>
      <c r="C81" s="360" t="s">
        <v>206</v>
      </c>
      <c r="D81" s="360" t="s">
        <v>99</v>
      </c>
      <c r="E81" s="360" t="s">
        <v>206</v>
      </c>
      <c r="F81" s="360" t="s">
        <v>99</v>
      </c>
      <c r="G81" s="360" t="s">
        <v>206</v>
      </c>
      <c r="H81" s="360" t="s">
        <v>99</v>
      </c>
      <c r="I81" s="360" t="s">
        <v>206</v>
      </c>
    </row>
    <row r="82" spans="1:9" ht="30.75" customHeight="1" x14ac:dyDescent="0.25">
      <c r="A82" s="566"/>
      <c r="B82" s="361">
        <v>0.08</v>
      </c>
      <c r="C82" s="362">
        <v>0.08</v>
      </c>
      <c r="D82" s="361">
        <v>0.08</v>
      </c>
      <c r="E82" s="362">
        <v>0.08</v>
      </c>
      <c r="F82" s="363">
        <v>0.08</v>
      </c>
      <c r="G82" s="364">
        <v>0.08</v>
      </c>
      <c r="H82" s="363"/>
      <c r="I82" s="364"/>
    </row>
    <row r="83" spans="1:9" ht="323.10000000000002" customHeight="1" x14ac:dyDescent="0.25">
      <c r="A83" s="352" t="s">
        <v>356</v>
      </c>
      <c r="B83" s="476" t="s">
        <v>376</v>
      </c>
      <c r="C83" s="477"/>
      <c r="D83" s="478" t="s">
        <v>377</v>
      </c>
      <c r="E83" s="479"/>
      <c r="F83" s="480" t="s">
        <v>378</v>
      </c>
      <c r="G83" s="481"/>
      <c r="H83" s="474"/>
      <c r="I83" s="475"/>
    </row>
    <row r="84" spans="1:9" ht="49.5" customHeight="1" x14ac:dyDescent="0.25">
      <c r="A84" s="352" t="s">
        <v>360</v>
      </c>
      <c r="B84" s="487" t="s">
        <v>379</v>
      </c>
      <c r="C84" s="488"/>
      <c r="D84" s="487" t="s">
        <v>380</v>
      </c>
      <c r="E84" s="518"/>
      <c r="F84" s="487" t="s">
        <v>381</v>
      </c>
      <c r="G84" s="488"/>
      <c r="H84" s="474"/>
      <c r="I84" s="475"/>
    </row>
    <row r="85" spans="1:9" ht="30" customHeight="1" x14ac:dyDescent="0.25">
      <c r="A85" s="565" t="s">
        <v>294</v>
      </c>
      <c r="B85" s="360" t="s">
        <v>99</v>
      </c>
      <c r="C85" s="360" t="s">
        <v>206</v>
      </c>
      <c r="D85" s="360" t="s">
        <v>99</v>
      </c>
      <c r="E85" s="360" t="s">
        <v>206</v>
      </c>
      <c r="F85" s="360" t="s">
        <v>99</v>
      </c>
      <c r="G85" s="360" t="s">
        <v>206</v>
      </c>
      <c r="H85" s="360" t="s">
        <v>99</v>
      </c>
      <c r="I85" s="360" t="s">
        <v>206</v>
      </c>
    </row>
    <row r="86" spans="1:9" ht="30" customHeight="1" x14ac:dyDescent="0.25">
      <c r="A86" s="566"/>
      <c r="B86" s="361">
        <v>0.08</v>
      </c>
      <c r="C86" s="362">
        <v>0.08</v>
      </c>
      <c r="D86" s="361">
        <v>0.08</v>
      </c>
      <c r="E86" s="362">
        <v>0.08</v>
      </c>
      <c r="F86" s="363">
        <v>0.08</v>
      </c>
      <c r="G86" s="364">
        <v>0.08</v>
      </c>
      <c r="H86" s="363"/>
      <c r="I86" s="364"/>
    </row>
    <row r="87" spans="1:9" ht="199.5" customHeight="1" x14ac:dyDescent="0.25">
      <c r="A87" s="352" t="s">
        <v>356</v>
      </c>
      <c r="B87" s="489" t="s">
        <v>382</v>
      </c>
      <c r="C87" s="564"/>
      <c r="D87" s="494" t="s">
        <v>383</v>
      </c>
      <c r="E87" s="494"/>
      <c r="F87" s="494" t="s">
        <v>384</v>
      </c>
      <c r="G87" s="494"/>
      <c r="H87" s="517"/>
      <c r="I87" s="517"/>
    </row>
    <row r="88" spans="1:9" ht="43.5" customHeight="1" x14ac:dyDescent="0.25">
      <c r="A88" s="352" t="s">
        <v>360</v>
      </c>
      <c r="B88" s="576" t="s">
        <v>385</v>
      </c>
      <c r="C88" s="577"/>
      <c r="D88" s="576" t="s">
        <v>374</v>
      </c>
      <c r="E88" s="470"/>
      <c r="F88" s="576" t="s">
        <v>386</v>
      </c>
      <c r="G88" s="577"/>
      <c r="H88" s="469"/>
      <c r="I88" s="470"/>
    </row>
    <row r="89" spans="1:9" ht="29.25" customHeight="1" x14ac:dyDescent="0.25">
      <c r="A89" s="565" t="s">
        <v>296</v>
      </c>
      <c r="B89" s="360" t="s">
        <v>99</v>
      </c>
      <c r="C89" s="360" t="s">
        <v>206</v>
      </c>
      <c r="D89" s="360" t="s">
        <v>99</v>
      </c>
      <c r="E89" s="360" t="s">
        <v>206</v>
      </c>
      <c r="F89" s="360" t="s">
        <v>99</v>
      </c>
      <c r="G89" s="360" t="s">
        <v>206</v>
      </c>
      <c r="H89" s="360" t="s">
        <v>99</v>
      </c>
      <c r="I89" s="360" t="s">
        <v>206</v>
      </c>
    </row>
    <row r="90" spans="1:9" ht="29.25" customHeight="1" x14ac:dyDescent="0.25">
      <c r="A90" s="566"/>
      <c r="B90" s="361">
        <v>0.08</v>
      </c>
      <c r="C90" s="365"/>
      <c r="D90" s="361">
        <v>0.08</v>
      </c>
      <c r="E90" s="362"/>
      <c r="F90" s="363">
        <v>0.08</v>
      </c>
      <c r="G90" s="364"/>
      <c r="H90" s="363"/>
      <c r="I90" s="364"/>
    </row>
    <row r="91" spans="1:9" ht="30" x14ac:dyDescent="0.25">
      <c r="A91" s="352" t="s">
        <v>356</v>
      </c>
      <c r="B91" s="472"/>
      <c r="C91" s="473"/>
      <c r="D91" s="468"/>
      <c r="E91" s="468"/>
      <c r="F91" s="468"/>
      <c r="G91" s="468"/>
      <c r="H91" s="468"/>
      <c r="I91" s="468"/>
    </row>
    <row r="92" spans="1:9" ht="15" x14ac:dyDescent="0.25">
      <c r="A92" s="352" t="s">
        <v>360</v>
      </c>
      <c r="B92" s="469"/>
      <c r="C92" s="470"/>
      <c r="D92" s="469"/>
      <c r="E92" s="470"/>
      <c r="F92" s="469"/>
      <c r="G92" s="470"/>
      <c r="H92" s="469"/>
      <c r="I92" s="470"/>
    </row>
    <row r="93" spans="1:9" ht="24.95" customHeight="1" x14ac:dyDescent="0.25">
      <c r="A93" s="565" t="s">
        <v>297</v>
      </c>
      <c r="B93" s="360" t="s">
        <v>99</v>
      </c>
      <c r="C93" s="360" t="s">
        <v>206</v>
      </c>
      <c r="D93" s="360" t="s">
        <v>99</v>
      </c>
      <c r="E93" s="360" t="s">
        <v>206</v>
      </c>
      <c r="F93" s="360" t="s">
        <v>99</v>
      </c>
      <c r="G93" s="360" t="s">
        <v>206</v>
      </c>
      <c r="H93" s="360" t="s">
        <v>99</v>
      </c>
      <c r="I93" s="360" t="s">
        <v>206</v>
      </c>
    </row>
    <row r="94" spans="1:9" ht="24.95" customHeight="1" x14ac:dyDescent="0.25">
      <c r="A94" s="566"/>
      <c r="B94" s="361">
        <v>0.09</v>
      </c>
      <c r="C94" s="365"/>
      <c r="D94" s="361">
        <v>0.09</v>
      </c>
      <c r="E94" s="362"/>
      <c r="F94" s="363">
        <v>0.09</v>
      </c>
      <c r="G94" s="364"/>
      <c r="H94" s="363"/>
      <c r="I94" s="364"/>
    </row>
    <row r="95" spans="1:9" ht="30" x14ac:dyDescent="0.25">
      <c r="A95" s="352" t="s">
        <v>356</v>
      </c>
      <c r="B95" s="472"/>
      <c r="C95" s="473"/>
      <c r="D95" s="468"/>
      <c r="E95" s="468"/>
      <c r="F95" s="468"/>
      <c r="G95" s="468"/>
      <c r="H95" s="468"/>
      <c r="I95" s="468"/>
    </row>
    <row r="96" spans="1:9" ht="15" x14ac:dyDescent="0.25">
      <c r="A96" s="352" t="s">
        <v>360</v>
      </c>
      <c r="B96" s="469"/>
      <c r="C96" s="470"/>
      <c r="D96" s="469"/>
      <c r="E96" s="470"/>
      <c r="F96" s="469"/>
      <c r="G96" s="470"/>
      <c r="H96" s="469"/>
      <c r="I96" s="470"/>
    </row>
    <row r="97" spans="1:9" ht="24.95" customHeight="1" x14ac:dyDescent="0.25">
      <c r="A97" s="565" t="s">
        <v>298</v>
      </c>
      <c r="B97" s="360" t="s">
        <v>99</v>
      </c>
      <c r="C97" s="360" t="s">
        <v>206</v>
      </c>
      <c r="D97" s="360" t="s">
        <v>99</v>
      </c>
      <c r="E97" s="360" t="s">
        <v>206</v>
      </c>
      <c r="F97" s="360" t="s">
        <v>99</v>
      </c>
      <c r="G97" s="360" t="s">
        <v>206</v>
      </c>
      <c r="H97" s="360" t="s">
        <v>99</v>
      </c>
      <c r="I97" s="360" t="s">
        <v>206</v>
      </c>
    </row>
    <row r="98" spans="1:9" ht="24.95" customHeight="1" x14ac:dyDescent="0.25">
      <c r="A98" s="566"/>
      <c r="B98" s="361">
        <v>0.09</v>
      </c>
      <c r="C98" s="365"/>
      <c r="D98" s="361">
        <v>0.09</v>
      </c>
      <c r="E98" s="362"/>
      <c r="F98" s="363">
        <v>0.09</v>
      </c>
      <c r="G98" s="364"/>
      <c r="H98" s="363"/>
      <c r="I98" s="364"/>
    </row>
    <row r="99" spans="1:9" ht="30" x14ac:dyDescent="0.25">
      <c r="A99" s="352" t="s">
        <v>356</v>
      </c>
      <c r="B99" s="468"/>
      <c r="C99" s="468"/>
      <c r="D99" s="468"/>
      <c r="E99" s="468"/>
      <c r="F99" s="468"/>
      <c r="G99" s="468"/>
      <c r="H99" s="468"/>
      <c r="I99" s="468"/>
    </row>
    <row r="100" spans="1:9" ht="15" x14ac:dyDescent="0.25">
      <c r="A100" s="352" t="s">
        <v>360</v>
      </c>
      <c r="B100" s="469"/>
      <c r="C100" s="470"/>
      <c r="D100" s="469"/>
      <c r="E100" s="470"/>
      <c r="F100" s="469"/>
      <c r="G100" s="470"/>
      <c r="H100" s="469"/>
      <c r="I100" s="470"/>
    </row>
    <row r="101" spans="1:9" ht="24.95" customHeight="1" x14ac:dyDescent="0.25">
      <c r="A101" s="565" t="s">
        <v>300</v>
      </c>
      <c r="B101" s="360" t="s">
        <v>99</v>
      </c>
      <c r="C101" s="360" t="s">
        <v>206</v>
      </c>
      <c r="D101" s="360" t="s">
        <v>99</v>
      </c>
      <c r="E101" s="360" t="s">
        <v>206</v>
      </c>
      <c r="F101" s="360" t="s">
        <v>99</v>
      </c>
      <c r="G101" s="360" t="s">
        <v>206</v>
      </c>
      <c r="H101" s="360" t="s">
        <v>99</v>
      </c>
      <c r="I101" s="360" t="s">
        <v>206</v>
      </c>
    </row>
    <row r="102" spans="1:9" ht="24.95" customHeight="1" x14ac:dyDescent="0.25">
      <c r="A102" s="566"/>
      <c r="B102" s="361">
        <v>0.09</v>
      </c>
      <c r="C102" s="365"/>
      <c r="D102" s="361">
        <v>0.09</v>
      </c>
      <c r="E102" s="362"/>
      <c r="F102" s="363">
        <v>0.09</v>
      </c>
      <c r="G102" s="364"/>
      <c r="H102" s="363"/>
      <c r="I102" s="364"/>
    </row>
    <row r="103" spans="1:9" ht="30" x14ac:dyDescent="0.25">
      <c r="A103" s="352" t="s">
        <v>356</v>
      </c>
      <c r="B103" s="468"/>
      <c r="C103" s="468"/>
      <c r="D103" s="468"/>
      <c r="E103" s="468"/>
      <c r="F103" s="468"/>
      <c r="G103" s="468"/>
      <c r="H103" s="468"/>
      <c r="I103" s="468"/>
    </row>
    <row r="104" spans="1:9" ht="15" x14ac:dyDescent="0.25">
      <c r="A104" s="352" t="s">
        <v>360</v>
      </c>
      <c r="B104" s="469"/>
      <c r="C104" s="470"/>
      <c r="D104" s="469"/>
      <c r="E104" s="470"/>
      <c r="F104" s="469"/>
      <c r="G104" s="470"/>
      <c r="H104" s="469"/>
      <c r="I104" s="470"/>
    </row>
    <row r="105" spans="1:9" ht="24.95" customHeight="1" x14ac:dyDescent="0.25">
      <c r="A105" s="565" t="s">
        <v>301</v>
      </c>
      <c r="B105" s="360" t="s">
        <v>99</v>
      </c>
      <c r="C105" s="360" t="s">
        <v>206</v>
      </c>
      <c r="D105" s="360" t="s">
        <v>99</v>
      </c>
      <c r="E105" s="360" t="s">
        <v>206</v>
      </c>
      <c r="F105" s="360" t="s">
        <v>99</v>
      </c>
      <c r="G105" s="360" t="s">
        <v>206</v>
      </c>
      <c r="H105" s="360" t="s">
        <v>99</v>
      </c>
      <c r="I105" s="360" t="s">
        <v>206</v>
      </c>
    </row>
    <row r="106" spans="1:9" ht="24.95" customHeight="1" x14ac:dyDescent="0.25">
      <c r="A106" s="566"/>
      <c r="B106" s="361">
        <v>0.1</v>
      </c>
      <c r="C106" s="365"/>
      <c r="D106" s="361">
        <v>0.1</v>
      </c>
      <c r="E106" s="362"/>
      <c r="F106" s="363">
        <v>0.1</v>
      </c>
      <c r="G106" s="364"/>
      <c r="H106" s="363"/>
      <c r="I106" s="364"/>
    </row>
    <row r="107" spans="1:9" ht="30" x14ac:dyDescent="0.25">
      <c r="A107" s="352" t="s">
        <v>356</v>
      </c>
      <c r="B107" s="468"/>
      <c r="C107" s="468"/>
      <c r="D107" s="468"/>
      <c r="E107" s="468"/>
      <c r="F107" s="468"/>
      <c r="G107" s="468"/>
      <c r="H107" s="468"/>
      <c r="I107" s="468"/>
    </row>
    <row r="108" spans="1:9" ht="15" x14ac:dyDescent="0.25">
      <c r="A108" s="352" t="s">
        <v>360</v>
      </c>
      <c r="B108" s="469"/>
      <c r="C108" s="470"/>
      <c r="D108" s="469"/>
      <c r="E108" s="470"/>
      <c r="F108" s="469"/>
      <c r="G108" s="470"/>
      <c r="H108" s="469"/>
      <c r="I108" s="470"/>
    </row>
    <row r="109" spans="1:9" ht="24.95" customHeight="1" x14ac:dyDescent="0.25">
      <c r="A109" s="565" t="s">
        <v>302</v>
      </c>
      <c r="B109" s="360" t="s">
        <v>99</v>
      </c>
      <c r="C109" s="360" t="s">
        <v>206</v>
      </c>
      <c r="D109" s="360" t="s">
        <v>99</v>
      </c>
      <c r="E109" s="360" t="s">
        <v>206</v>
      </c>
      <c r="F109" s="360" t="s">
        <v>99</v>
      </c>
      <c r="G109" s="360" t="s">
        <v>206</v>
      </c>
      <c r="H109" s="360" t="s">
        <v>99</v>
      </c>
      <c r="I109" s="360" t="s">
        <v>206</v>
      </c>
    </row>
    <row r="110" spans="1:9" ht="24.95" customHeight="1" x14ac:dyDescent="0.25">
      <c r="A110" s="566"/>
      <c r="B110" s="361">
        <v>0.1</v>
      </c>
      <c r="C110" s="365"/>
      <c r="D110" s="361">
        <v>0.1</v>
      </c>
      <c r="E110" s="362"/>
      <c r="F110" s="363">
        <v>0.1</v>
      </c>
      <c r="G110" s="364"/>
      <c r="H110" s="363"/>
      <c r="I110" s="364"/>
    </row>
    <row r="111" spans="1:9" ht="30" x14ac:dyDescent="0.25">
      <c r="A111" s="352" t="s">
        <v>356</v>
      </c>
      <c r="B111" s="468"/>
      <c r="C111" s="468"/>
      <c r="D111" s="468"/>
      <c r="E111" s="468"/>
      <c r="F111" s="468"/>
      <c r="G111" s="468"/>
      <c r="H111" s="468"/>
      <c r="I111" s="468"/>
    </row>
    <row r="112" spans="1:9" ht="15" x14ac:dyDescent="0.25">
      <c r="A112" s="352" t="s">
        <v>360</v>
      </c>
      <c r="B112" s="469"/>
      <c r="C112" s="470"/>
      <c r="D112" s="469"/>
      <c r="E112" s="470"/>
      <c r="F112" s="469"/>
      <c r="G112" s="470"/>
      <c r="H112" s="469"/>
      <c r="I112" s="470"/>
    </row>
    <row r="113" spans="1:9" ht="24.95" customHeight="1" x14ac:dyDescent="0.25">
      <c r="A113" s="565" t="s">
        <v>303</v>
      </c>
      <c r="B113" s="360" t="s">
        <v>99</v>
      </c>
      <c r="C113" s="360" t="s">
        <v>206</v>
      </c>
      <c r="D113" s="360" t="s">
        <v>99</v>
      </c>
      <c r="E113" s="360" t="s">
        <v>206</v>
      </c>
      <c r="F113" s="360" t="s">
        <v>99</v>
      </c>
      <c r="G113" s="360" t="s">
        <v>206</v>
      </c>
      <c r="H113" s="360" t="s">
        <v>99</v>
      </c>
      <c r="I113" s="360" t="s">
        <v>206</v>
      </c>
    </row>
    <row r="114" spans="1:9" ht="24.95" customHeight="1" x14ac:dyDescent="0.25">
      <c r="A114" s="566"/>
      <c r="B114" s="366">
        <v>0.15</v>
      </c>
      <c r="C114" s="367"/>
      <c r="D114" s="366">
        <v>0.15</v>
      </c>
      <c r="E114" s="367"/>
      <c r="F114" s="366">
        <v>0.15</v>
      </c>
      <c r="G114" s="368"/>
      <c r="H114" s="367"/>
      <c r="I114" s="368"/>
    </row>
    <row r="115" spans="1:9" ht="30" x14ac:dyDescent="0.25">
      <c r="A115" s="352" t="s">
        <v>356</v>
      </c>
      <c r="B115" s="471"/>
      <c r="C115" s="471"/>
      <c r="D115" s="471"/>
      <c r="E115" s="471"/>
      <c r="F115" s="471"/>
      <c r="G115" s="471"/>
      <c r="H115" s="471"/>
      <c r="I115" s="471"/>
    </row>
    <row r="116" spans="1:9" ht="15" x14ac:dyDescent="0.25">
      <c r="A116" s="352" t="s">
        <v>360</v>
      </c>
      <c r="B116" s="469"/>
      <c r="C116" s="470"/>
      <c r="D116" s="469"/>
      <c r="E116" s="470"/>
      <c r="F116" s="469"/>
      <c r="G116" s="470"/>
      <c r="H116" s="469"/>
      <c r="I116" s="470"/>
    </row>
    <row r="117" spans="1:9" ht="15" x14ac:dyDescent="0.25">
      <c r="A117" s="369" t="s">
        <v>387</v>
      </c>
      <c r="B117" s="370">
        <f t="shared" ref="B117:I117" si="1">(B70+B74+B78+B82+B86+B90+B94+B98+B102+B106+B110+B114)</f>
        <v>1</v>
      </c>
      <c r="C117" s="371">
        <f t="shared" si="1"/>
        <v>0.30000000000000004</v>
      </c>
      <c r="D117" s="370">
        <f t="shared" si="1"/>
        <v>1</v>
      </c>
      <c r="E117" s="371">
        <f t="shared" si="1"/>
        <v>0.30000000000000004</v>
      </c>
      <c r="F117" s="370">
        <f t="shared" si="1"/>
        <v>1</v>
      </c>
      <c r="G117" s="371">
        <f t="shared" si="1"/>
        <v>0.30000000000000004</v>
      </c>
      <c r="H117" s="371">
        <f t="shared" si="1"/>
        <v>0</v>
      </c>
      <c r="I117" s="371">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39"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s>
  <pageMargins left="0.25" right="0.25" top="0.75" bottom="0.75" header="0.3" footer="0.3"/>
  <pageSetup paperSize="3" scale="40" fitToHeight="0" orientation="landscape" r:id="rId16"/>
  <drawing r:id="rId17"/>
  <legacyDrawing r:id="rId18"/>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78"/>
      <c r="B1" s="579"/>
      <c r="C1" s="579"/>
      <c r="D1" s="579"/>
      <c r="E1" s="580"/>
      <c r="F1" s="587" t="s">
        <v>388</v>
      </c>
      <c r="G1" s="588"/>
      <c r="H1" s="588"/>
      <c r="I1" s="588"/>
      <c r="J1" s="588"/>
      <c r="K1" s="588"/>
      <c r="L1" s="175"/>
    </row>
    <row r="2" spans="1:12" ht="18.75" customHeight="1" x14ac:dyDescent="0.25">
      <c r="A2" s="581"/>
      <c r="B2" s="582"/>
      <c r="C2" s="582"/>
      <c r="D2" s="582"/>
      <c r="E2" s="583"/>
      <c r="F2" s="589"/>
      <c r="G2" s="590"/>
      <c r="H2" s="590"/>
      <c r="I2" s="590"/>
      <c r="J2" s="590"/>
      <c r="K2" s="590"/>
      <c r="L2" s="175"/>
    </row>
    <row r="3" spans="1:12" ht="18.75" customHeight="1" x14ac:dyDescent="0.25">
      <c r="A3" s="581"/>
      <c r="B3" s="582"/>
      <c r="C3" s="582"/>
      <c r="D3" s="582"/>
      <c r="E3" s="583"/>
      <c r="F3" s="587" t="s">
        <v>389</v>
      </c>
      <c r="G3" s="588"/>
      <c r="H3" s="588"/>
      <c r="I3" s="588"/>
      <c r="J3" s="588"/>
      <c r="K3" s="588"/>
      <c r="L3" s="175"/>
    </row>
    <row r="4" spans="1:12" ht="18.75" customHeight="1" x14ac:dyDescent="0.25">
      <c r="A4" s="584"/>
      <c r="B4" s="585"/>
      <c r="C4" s="585"/>
      <c r="D4" s="585"/>
      <c r="E4" s="586"/>
      <c r="F4" s="589"/>
      <c r="G4" s="590"/>
      <c r="H4" s="590"/>
      <c r="I4" s="590"/>
      <c r="J4" s="590"/>
      <c r="K4" s="590"/>
      <c r="L4" s="175"/>
    </row>
    <row r="5" spans="1:12" ht="15.75" customHeight="1" x14ac:dyDescent="0.25">
      <c r="A5" s="591" t="s">
        <v>390</v>
      </c>
      <c r="B5" s="592"/>
      <c r="C5" s="592"/>
      <c r="D5" s="592"/>
      <c r="E5" s="592"/>
      <c r="F5" s="592"/>
      <c r="G5" s="592"/>
      <c r="H5" s="592"/>
      <c r="I5" s="592"/>
      <c r="J5" s="592"/>
      <c r="K5" s="592"/>
      <c r="L5" s="593"/>
    </row>
    <row r="6" spans="1:12" ht="23.25" customHeight="1" x14ac:dyDescent="0.25">
      <c r="A6" s="591" t="s">
        <v>391</v>
      </c>
      <c r="B6" s="592"/>
      <c r="C6" s="594"/>
      <c r="D6" s="595" t="s">
        <v>12</v>
      </c>
      <c r="E6" s="596"/>
      <c r="F6" s="596"/>
      <c r="G6" s="596"/>
      <c r="H6" s="597"/>
      <c r="I6" s="591" t="s">
        <v>392</v>
      </c>
      <c r="J6" s="594"/>
      <c r="K6" s="595" t="s">
        <v>37</v>
      </c>
      <c r="L6" s="597"/>
    </row>
    <row r="7" spans="1:12" ht="17.649999999999999" customHeight="1" x14ac:dyDescent="0.25">
      <c r="A7" s="591" t="s">
        <v>393</v>
      </c>
      <c r="B7" s="592"/>
      <c r="C7" s="594"/>
      <c r="D7" s="595" t="s">
        <v>26</v>
      </c>
      <c r="E7" s="596"/>
      <c r="F7" s="596"/>
      <c r="G7" s="596"/>
      <c r="H7" s="597"/>
      <c r="I7" s="591" t="s">
        <v>98</v>
      </c>
      <c r="J7" s="594"/>
      <c r="K7" s="595" t="s">
        <v>15</v>
      </c>
      <c r="L7" s="597"/>
    </row>
    <row r="8" spans="1:12" ht="35.65" customHeight="1" x14ac:dyDescent="0.25">
      <c r="A8" s="591" t="s">
        <v>394</v>
      </c>
      <c r="B8" s="592"/>
      <c r="C8" s="594"/>
      <c r="D8" s="595" t="s">
        <v>63</v>
      </c>
      <c r="E8" s="596"/>
      <c r="F8" s="596"/>
      <c r="G8" s="596"/>
      <c r="H8" s="597"/>
      <c r="I8" s="591" t="s">
        <v>395</v>
      </c>
      <c r="J8" s="594"/>
      <c r="K8" s="595" t="s">
        <v>60</v>
      </c>
      <c r="L8" s="597"/>
    </row>
    <row r="9" spans="1:12" ht="15.75" customHeight="1" x14ac:dyDescent="0.25">
      <c r="A9" s="598" t="s">
        <v>396</v>
      </c>
      <c r="B9" s="599"/>
      <c r="C9" s="599"/>
      <c r="D9" s="599"/>
      <c r="E9" s="599"/>
      <c r="F9" s="599"/>
      <c r="G9" s="599"/>
      <c r="H9" s="599"/>
      <c r="I9" s="599"/>
      <c r="J9" s="599"/>
      <c r="K9" s="599"/>
      <c r="L9" s="600"/>
    </row>
    <row r="10" spans="1:12" ht="26.25" customHeight="1" x14ac:dyDescent="0.25">
      <c r="A10" s="609" t="s">
        <v>221</v>
      </c>
      <c r="B10" s="609"/>
      <c r="C10" s="609"/>
      <c r="D10" s="610"/>
      <c r="E10" s="611" t="str">
        <f>+ACTIVIDAD_1!B12</f>
        <v>Formular 9 acciones de transformación cultural que promuevan y garanticen el libre ejercicio de los derechos de las mujeres y la equidad de género a través de mecanismos de cambio cultural y comportamental desarrollados con las comunidades</v>
      </c>
      <c r="F10" s="611"/>
      <c r="G10" s="611"/>
      <c r="H10" s="611"/>
      <c r="I10" s="611"/>
      <c r="J10" s="611"/>
      <c r="K10" s="611"/>
      <c r="L10" s="611"/>
    </row>
    <row r="11" spans="1:12" ht="34.5" customHeight="1" x14ac:dyDescent="0.25">
      <c r="A11" s="601" t="s">
        <v>397</v>
      </c>
      <c r="B11" s="602"/>
      <c r="C11" s="602"/>
      <c r="D11" s="593"/>
      <c r="E11" s="603" t="str">
        <f>+ACTIVIDAD_1!I16</f>
        <v>Número de acciones de transformación cultural formuladas para la promoción y garantía del libre ejercicio de los derechos de las mujeres y la equidad de género.</v>
      </c>
      <c r="F11" s="604"/>
      <c r="G11" s="604"/>
      <c r="H11" s="604"/>
      <c r="I11" s="604"/>
      <c r="J11" s="604"/>
      <c r="K11" s="604"/>
      <c r="L11" s="605"/>
    </row>
    <row r="12" spans="1:12" ht="47.25" customHeight="1" x14ac:dyDescent="0.25">
      <c r="A12" s="591" t="s">
        <v>398</v>
      </c>
      <c r="B12" s="592"/>
      <c r="C12" s="592"/>
      <c r="D12" s="594"/>
      <c r="E12" s="606" t="s">
        <v>399</v>
      </c>
      <c r="F12" s="607"/>
      <c r="G12" s="607"/>
      <c r="H12" s="607"/>
      <c r="I12" s="607"/>
      <c r="J12" s="607"/>
      <c r="K12" s="607"/>
      <c r="L12" s="608"/>
    </row>
    <row r="13" spans="1:12" ht="28.5" customHeight="1" x14ac:dyDescent="0.25">
      <c r="A13" s="591" t="s">
        <v>400</v>
      </c>
      <c r="B13" s="592"/>
      <c r="C13" s="594"/>
      <c r="D13" s="595" t="s">
        <v>401</v>
      </c>
      <c r="E13" s="596"/>
      <c r="F13" s="596"/>
      <c r="G13" s="596"/>
      <c r="H13" s="597"/>
      <c r="I13" s="591" t="s">
        <v>402</v>
      </c>
      <c r="J13" s="594"/>
      <c r="K13" s="595" t="s">
        <v>18</v>
      </c>
      <c r="L13" s="597"/>
    </row>
    <row r="14" spans="1:12" ht="15.75" customHeight="1" x14ac:dyDescent="0.25">
      <c r="A14" s="591" t="s">
        <v>403</v>
      </c>
      <c r="B14" s="592"/>
      <c r="C14" s="592"/>
      <c r="D14" s="592"/>
      <c r="E14" s="592"/>
      <c r="F14" s="592"/>
      <c r="G14" s="592"/>
      <c r="H14" s="592"/>
      <c r="I14" s="592"/>
      <c r="J14" s="592"/>
      <c r="K14" s="592"/>
      <c r="L14" s="593"/>
    </row>
    <row r="15" spans="1:12" ht="25.5" customHeight="1" x14ac:dyDescent="0.25">
      <c r="A15" s="591" t="s">
        <v>404</v>
      </c>
      <c r="B15" s="592"/>
      <c r="C15" s="594"/>
      <c r="D15" s="595" t="s">
        <v>19</v>
      </c>
      <c r="E15" s="596"/>
      <c r="F15" s="596"/>
      <c r="G15" s="596"/>
      <c r="H15" s="597"/>
      <c r="I15" s="591" t="s">
        <v>405</v>
      </c>
      <c r="J15" s="594"/>
      <c r="K15" s="595" t="s">
        <v>20</v>
      </c>
      <c r="L15" s="597"/>
    </row>
    <row r="16" spans="1:12" ht="25.5" customHeight="1" x14ac:dyDescent="0.25">
      <c r="A16" s="591" t="s">
        <v>406</v>
      </c>
      <c r="B16" s="592"/>
      <c r="C16" s="594"/>
      <c r="D16" s="616">
        <f>+ACTIVIDAD_1!C37</f>
        <v>2.9999999999999996</v>
      </c>
      <c r="E16" s="617"/>
      <c r="F16" s="617"/>
      <c r="G16" s="617"/>
      <c r="H16" s="618"/>
      <c r="I16" s="591" t="s">
        <v>161</v>
      </c>
      <c r="J16" s="594"/>
      <c r="K16" s="595" t="s">
        <v>21</v>
      </c>
      <c r="L16" s="597"/>
    </row>
    <row r="17" spans="1:12" ht="27.6" customHeight="1" x14ac:dyDescent="0.25">
      <c r="A17" s="591" t="s">
        <v>407</v>
      </c>
      <c r="B17" s="592"/>
      <c r="C17" s="594"/>
      <c r="D17" s="612" t="s">
        <v>408</v>
      </c>
      <c r="E17" s="596"/>
      <c r="F17" s="596"/>
      <c r="G17" s="596"/>
      <c r="H17" s="597"/>
      <c r="I17" s="613"/>
      <c r="J17" s="614"/>
      <c r="K17" s="614"/>
      <c r="L17" s="615"/>
    </row>
    <row r="18" spans="1:12" ht="12" customHeight="1" x14ac:dyDescent="0.25">
      <c r="A18" s="182" t="s">
        <v>409</v>
      </c>
      <c r="B18" s="182" t="s">
        <v>410</v>
      </c>
      <c r="C18" s="591" t="s">
        <v>411</v>
      </c>
      <c r="D18" s="592"/>
      <c r="E18" s="592"/>
      <c r="F18" s="592"/>
      <c r="G18" s="594"/>
      <c r="H18" s="591" t="s">
        <v>229</v>
      </c>
      <c r="I18" s="594"/>
      <c r="J18" s="591" t="s">
        <v>412</v>
      </c>
      <c r="K18" s="594"/>
      <c r="L18" s="182" t="s">
        <v>413</v>
      </c>
    </row>
    <row r="19" spans="1:12" ht="188.1" customHeight="1" x14ac:dyDescent="0.25">
      <c r="A19" s="177">
        <v>1</v>
      </c>
      <c r="B19" s="178" t="s">
        <v>414</v>
      </c>
      <c r="C19" s="595" t="s">
        <v>415</v>
      </c>
      <c r="D19" s="596"/>
      <c r="E19" s="596"/>
      <c r="F19" s="596"/>
      <c r="G19" s="597"/>
      <c r="H19" s="595" t="s">
        <v>416</v>
      </c>
      <c r="I19" s="597"/>
      <c r="J19" s="613" t="s">
        <v>22</v>
      </c>
      <c r="K19" s="615"/>
      <c r="L19" s="178" t="s">
        <v>417</v>
      </c>
    </row>
    <row r="20" spans="1:12" ht="34.15" customHeight="1" x14ac:dyDescent="0.25">
      <c r="A20" s="177">
        <v>2</v>
      </c>
      <c r="B20" s="178"/>
      <c r="C20" s="595"/>
      <c r="D20" s="596"/>
      <c r="E20" s="596"/>
      <c r="F20" s="596"/>
      <c r="G20" s="597"/>
      <c r="H20" s="595"/>
      <c r="I20" s="597"/>
      <c r="J20" s="613"/>
      <c r="K20" s="615"/>
      <c r="L20" s="178"/>
    </row>
    <row r="21" spans="1:12" ht="34.15" customHeight="1" x14ac:dyDescent="0.25">
      <c r="A21" s="177">
        <v>3</v>
      </c>
      <c r="B21" s="178"/>
      <c r="C21" s="595"/>
      <c r="D21" s="596"/>
      <c r="E21" s="596"/>
      <c r="F21" s="596"/>
      <c r="G21" s="597"/>
      <c r="H21" s="595"/>
      <c r="I21" s="597"/>
      <c r="J21" s="613"/>
      <c r="K21" s="615"/>
      <c r="L21" s="178"/>
    </row>
    <row r="22" spans="1:12" ht="34.15" customHeight="1" x14ac:dyDescent="0.25">
      <c r="A22" s="177">
        <v>4</v>
      </c>
      <c r="B22" s="185"/>
      <c r="C22" s="595"/>
      <c r="D22" s="596"/>
      <c r="E22" s="596"/>
      <c r="F22" s="596"/>
      <c r="G22" s="597"/>
      <c r="H22" s="595"/>
      <c r="I22" s="597"/>
      <c r="J22" s="613"/>
      <c r="K22" s="615"/>
      <c r="L22" s="178"/>
    </row>
    <row r="23" spans="1:12" ht="25.5" customHeight="1" x14ac:dyDescent="0.25">
      <c r="A23" s="182" t="s">
        <v>409</v>
      </c>
      <c r="B23" s="591" t="s">
        <v>418</v>
      </c>
      <c r="C23" s="592"/>
      <c r="D23" s="592"/>
      <c r="E23" s="592"/>
      <c r="F23" s="592"/>
      <c r="G23" s="592"/>
      <c r="H23" s="592"/>
      <c r="I23" s="592"/>
      <c r="J23" s="592"/>
      <c r="K23" s="594"/>
      <c r="L23" s="182" t="s">
        <v>419</v>
      </c>
    </row>
    <row r="24" spans="1:12" ht="28.15" customHeight="1" x14ac:dyDescent="0.25">
      <c r="A24" s="177">
        <v>1</v>
      </c>
      <c r="B24" s="625" t="s">
        <v>420</v>
      </c>
      <c r="C24" s="596"/>
      <c r="D24" s="596"/>
      <c r="E24" s="596"/>
      <c r="F24" s="596"/>
      <c r="G24" s="596"/>
      <c r="H24" s="596"/>
      <c r="I24" s="596"/>
      <c r="J24" s="596"/>
      <c r="K24" s="597"/>
      <c r="L24" s="178" t="s">
        <v>22</v>
      </c>
    </row>
    <row r="25" spans="1:12" ht="15.75" customHeight="1" x14ac:dyDescent="0.25">
      <c r="A25" s="591" t="s">
        <v>421</v>
      </c>
      <c r="B25" s="592"/>
      <c r="C25" s="592"/>
      <c r="D25" s="599"/>
      <c r="E25" s="599"/>
      <c r="F25" s="599"/>
      <c r="G25" s="599"/>
      <c r="H25" s="599"/>
      <c r="I25" s="599"/>
      <c r="J25" s="599"/>
      <c r="K25" s="599"/>
      <c r="L25" s="619"/>
    </row>
    <row r="26" spans="1:12" ht="26.25" customHeight="1" x14ac:dyDescent="0.25">
      <c r="A26" s="591" t="s">
        <v>422</v>
      </c>
      <c r="B26" s="592"/>
      <c r="C26" s="592"/>
      <c r="D26" s="621">
        <v>3</v>
      </c>
      <c r="E26" s="621"/>
      <c r="F26" s="620" t="s">
        <v>423</v>
      </c>
      <c r="G26" s="620"/>
      <c r="H26" s="206">
        <v>2024</v>
      </c>
      <c r="I26" s="620" t="s">
        <v>424</v>
      </c>
      <c r="J26" s="620"/>
      <c r="K26" s="626" t="s">
        <v>425</v>
      </c>
      <c r="L26" s="627"/>
    </row>
    <row r="27" spans="1:12" ht="26.25" customHeight="1" x14ac:dyDescent="0.25">
      <c r="A27" s="591" t="s">
        <v>426</v>
      </c>
      <c r="B27" s="592"/>
      <c r="C27" s="592"/>
      <c r="D27" s="621" t="s">
        <v>427</v>
      </c>
      <c r="E27" s="621"/>
      <c r="F27" s="621"/>
      <c r="G27" s="621"/>
      <c r="H27" s="621"/>
      <c r="I27" s="621"/>
      <c r="J27" s="621"/>
      <c r="K27" s="621"/>
      <c r="L27" s="621"/>
    </row>
    <row r="28" spans="1:12" ht="242.1" customHeight="1" x14ac:dyDescent="0.25">
      <c r="A28" s="591" t="s">
        <v>428</v>
      </c>
      <c r="B28" s="592"/>
      <c r="C28" s="594"/>
      <c r="D28" s="622" t="s">
        <v>429</v>
      </c>
      <c r="E28" s="623"/>
      <c r="F28" s="623"/>
      <c r="G28" s="623"/>
      <c r="H28" s="623"/>
      <c r="I28" s="623"/>
      <c r="J28" s="623"/>
      <c r="K28" s="623"/>
      <c r="L28" s="624"/>
    </row>
    <row r="29" spans="1:12" ht="28.5" customHeight="1" x14ac:dyDescent="0.25">
      <c r="A29" s="591" t="s">
        <v>430</v>
      </c>
      <c r="B29" s="592"/>
      <c r="C29" s="594"/>
      <c r="D29" s="595" t="s">
        <v>431</v>
      </c>
      <c r="E29" s="596"/>
      <c r="F29" s="596"/>
      <c r="G29" s="596"/>
      <c r="H29" s="596"/>
      <c r="I29" s="596"/>
      <c r="J29" s="596"/>
      <c r="K29" s="596"/>
      <c r="L29" s="597"/>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A35" zoomScale="70" zoomScaleNormal="70" workbookViewId="0">
      <selection activeCell="O35" sqref="O35"/>
    </sheetView>
  </sheetViews>
  <sheetFormatPr baseColWidth="10" defaultColWidth="10.85546875" defaultRowHeight="14.25" x14ac:dyDescent="0.25"/>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x14ac:dyDescent="0.3">
      <c r="A1" s="547"/>
      <c r="B1" s="524" t="s">
        <v>279</v>
      </c>
      <c r="C1" s="525"/>
      <c r="D1" s="525"/>
      <c r="E1" s="525"/>
      <c r="F1" s="525"/>
      <c r="G1" s="525"/>
      <c r="H1" s="525"/>
      <c r="I1" s="525"/>
      <c r="J1" s="525"/>
      <c r="K1" s="525"/>
      <c r="L1" s="526"/>
      <c r="M1" s="521" t="s">
        <v>280</v>
      </c>
      <c r="N1" s="522"/>
      <c r="O1" s="523"/>
    </row>
    <row r="2" spans="1:15" s="85" customFormat="1" ht="18" customHeight="1" thickBot="1" x14ac:dyDescent="0.3">
      <c r="A2" s="548"/>
      <c r="B2" s="527" t="s">
        <v>281</v>
      </c>
      <c r="C2" s="528"/>
      <c r="D2" s="528"/>
      <c r="E2" s="528"/>
      <c r="F2" s="528"/>
      <c r="G2" s="528"/>
      <c r="H2" s="528"/>
      <c r="I2" s="528"/>
      <c r="J2" s="528"/>
      <c r="K2" s="528"/>
      <c r="L2" s="529"/>
      <c r="M2" s="521" t="s">
        <v>282</v>
      </c>
      <c r="N2" s="522"/>
      <c r="O2" s="523"/>
    </row>
    <row r="3" spans="1:15" s="85" customFormat="1" ht="19.899999999999999" customHeight="1" thickBot="1" x14ac:dyDescent="0.3">
      <c r="A3" s="548"/>
      <c r="B3" s="527" t="s">
        <v>120</v>
      </c>
      <c r="C3" s="528"/>
      <c r="D3" s="528"/>
      <c r="E3" s="528"/>
      <c r="F3" s="528"/>
      <c r="G3" s="528"/>
      <c r="H3" s="528"/>
      <c r="I3" s="528"/>
      <c r="J3" s="528"/>
      <c r="K3" s="528"/>
      <c r="L3" s="529"/>
      <c r="M3" s="521" t="s">
        <v>283</v>
      </c>
      <c r="N3" s="522"/>
      <c r="O3" s="523"/>
    </row>
    <row r="4" spans="1:15" s="85" customFormat="1" ht="21.75" customHeight="1" thickBot="1" x14ac:dyDescent="0.3">
      <c r="A4" s="549"/>
      <c r="B4" s="530" t="s">
        <v>284</v>
      </c>
      <c r="C4" s="531"/>
      <c r="D4" s="531"/>
      <c r="E4" s="531"/>
      <c r="F4" s="531"/>
      <c r="G4" s="531"/>
      <c r="H4" s="531"/>
      <c r="I4" s="531"/>
      <c r="J4" s="531"/>
      <c r="K4" s="531"/>
      <c r="L4" s="532"/>
      <c r="M4" s="521" t="s">
        <v>285</v>
      </c>
      <c r="N4" s="522"/>
      <c r="O4" s="523"/>
    </row>
    <row r="5" spans="1:15" s="85" customFormat="1" ht="21.75" customHeight="1" thickBot="1" x14ac:dyDescent="0.3">
      <c r="A5" s="86"/>
      <c r="B5" s="87"/>
      <c r="C5" s="87"/>
      <c r="D5" s="87"/>
      <c r="E5" s="87"/>
      <c r="F5" s="87"/>
      <c r="G5" s="87"/>
      <c r="H5" s="87"/>
      <c r="I5" s="87"/>
      <c r="J5" s="87"/>
      <c r="K5" s="87"/>
      <c r="L5" s="87"/>
      <c r="M5" s="88"/>
      <c r="N5" s="88"/>
      <c r="O5" s="88"/>
    </row>
    <row r="6" spans="1:15" s="85" customFormat="1" ht="21.75" customHeight="1" thickBot="1" x14ac:dyDescent="0.3">
      <c r="A6" s="70" t="s">
        <v>286</v>
      </c>
      <c r="B6" s="558" t="s">
        <v>287</v>
      </c>
      <c r="C6" s="559"/>
      <c r="D6" s="559"/>
      <c r="E6" s="559"/>
      <c r="F6" s="559"/>
      <c r="G6" s="559"/>
      <c r="H6" s="559"/>
      <c r="I6" s="559"/>
      <c r="J6" s="559"/>
      <c r="K6" s="560"/>
      <c r="L6" s="196" t="s">
        <v>288</v>
      </c>
      <c r="M6" s="561">
        <v>2024110010289</v>
      </c>
      <c r="N6" s="562"/>
      <c r="O6" s="563"/>
    </row>
    <row r="7" spans="1:15" s="85" customFormat="1" ht="21.75" customHeight="1" thickBot="1" x14ac:dyDescent="0.3">
      <c r="A7" s="86"/>
      <c r="B7" s="87"/>
      <c r="C7" s="87"/>
      <c r="D7" s="87"/>
      <c r="E7" s="87"/>
      <c r="F7" s="87"/>
      <c r="G7" s="87"/>
      <c r="H7" s="87"/>
      <c r="I7" s="87"/>
      <c r="J7" s="87"/>
      <c r="K7" s="87"/>
      <c r="L7" s="87"/>
      <c r="M7" s="88"/>
      <c r="N7" s="88"/>
      <c r="O7" s="88"/>
    </row>
    <row r="8" spans="1:15" s="85" customFormat="1" ht="21.75" customHeight="1" x14ac:dyDescent="0.25">
      <c r="A8" s="551" t="s">
        <v>126</v>
      </c>
      <c r="B8" s="160" t="s">
        <v>289</v>
      </c>
      <c r="C8" s="124"/>
      <c r="D8" s="160" t="s">
        <v>290</v>
      </c>
      <c r="E8" s="124"/>
      <c r="F8" s="160" t="s">
        <v>291</v>
      </c>
      <c r="G8" s="124"/>
      <c r="H8" s="160" t="s">
        <v>292</v>
      </c>
      <c r="I8" s="127"/>
      <c r="J8" s="535" t="s">
        <v>128</v>
      </c>
      <c r="K8" s="550"/>
      <c r="L8" s="159" t="s">
        <v>293</v>
      </c>
      <c r="M8" s="567"/>
      <c r="N8" s="567"/>
      <c r="O8" s="567"/>
    </row>
    <row r="9" spans="1:15" s="85" customFormat="1" ht="21.75" customHeight="1" x14ac:dyDescent="0.25">
      <c r="A9" s="551"/>
      <c r="B9" s="161" t="s">
        <v>294</v>
      </c>
      <c r="C9" s="127" t="s">
        <v>295</v>
      </c>
      <c r="D9" s="160" t="s">
        <v>296</v>
      </c>
      <c r="E9" s="128"/>
      <c r="F9" s="160" t="s">
        <v>297</v>
      </c>
      <c r="G9" s="128"/>
      <c r="H9" s="160" t="s">
        <v>298</v>
      </c>
      <c r="I9" s="127"/>
      <c r="J9" s="535"/>
      <c r="K9" s="550"/>
      <c r="L9" s="159" t="s">
        <v>299</v>
      </c>
      <c r="M9" s="567"/>
      <c r="N9" s="567"/>
      <c r="O9" s="567"/>
    </row>
    <row r="10" spans="1:15" s="85" customFormat="1" ht="21.75" customHeight="1" thickBot="1" x14ac:dyDescent="0.3">
      <c r="A10" s="551"/>
      <c r="B10" s="160" t="s">
        <v>300</v>
      </c>
      <c r="C10" s="124"/>
      <c r="D10" s="160" t="s">
        <v>301</v>
      </c>
      <c r="E10" s="128"/>
      <c r="F10" s="160" t="s">
        <v>302</v>
      </c>
      <c r="G10" s="128"/>
      <c r="H10" s="160" t="s">
        <v>303</v>
      </c>
      <c r="I10" s="127"/>
      <c r="J10" s="535"/>
      <c r="K10" s="550"/>
      <c r="L10" s="159" t="s">
        <v>304</v>
      </c>
      <c r="M10" s="567" t="s">
        <v>295</v>
      </c>
      <c r="N10" s="567"/>
      <c r="O10" s="567"/>
    </row>
    <row r="11" spans="1:15" ht="15" customHeight="1" thickBot="1" x14ac:dyDescent="0.3">
      <c r="A11" s="42"/>
      <c r="B11" s="43"/>
      <c r="C11" s="43"/>
      <c r="D11" s="45"/>
      <c r="E11" s="44"/>
      <c r="F11" s="44"/>
      <c r="G11" s="186"/>
      <c r="H11" s="186"/>
      <c r="I11" s="46"/>
      <c r="J11" s="46"/>
      <c r="K11" s="43"/>
      <c r="L11" s="43"/>
      <c r="M11" s="43"/>
      <c r="N11" s="43"/>
      <c r="O11" s="43"/>
    </row>
    <row r="12" spans="1:15" ht="15" customHeight="1" x14ac:dyDescent="0.25">
      <c r="A12" s="555" t="s">
        <v>305</v>
      </c>
      <c r="B12" s="536" t="s">
        <v>432</v>
      </c>
      <c r="C12" s="537"/>
      <c r="D12" s="537"/>
      <c r="E12" s="537"/>
      <c r="F12" s="537"/>
      <c r="G12" s="537"/>
      <c r="H12" s="537"/>
      <c r="I12" s="537"/>
      <c r="J12" s="537"/>
      <c r="K12" s="537"/>
      <c r="L12" s="537"/>
      <c r="M12" s="537"/>
      <c r="N12" s="537"/>
      <c r="O12" s="538"/>
    </row>
    <row r="13" spans="1:15" ht="15" customHeight="1" x14ac:dyDescent="0.25">
      <c r="A13" s="556"/>
      <c r="B13" s="539"/>
      <c r="C13" s="540"/>
      <c r="D13" s="540"/>
      <c r="E13" s="540"/>
      <c r="F13" s="540"/>
      <c r="G13" s="540"/>
      <c r="H13" s="540"/>
      <c r="I13" s="540"/>
      <c r="J13" s="540"/>
      <c r="K13" s="540"/>
      <c r="L13" s="540"/>
      <c r="M13" s="540"/>
      <c r="N13" s="540"/>
      <c r="O13" s="541"/>
    </row>
    <row r="14" spans="1:15" ht="15" customHeight="1" x14ac:dyDescent="0.25">
      <c r="A14" s="557"/>
      <c r="B14" s="542"/>
      <c r="C14" s="543"/>
      <c r="D14" s="543"/>
      <c r="E14" s="543"/>
      <c r="F14" s="543"/>
      <c r="G14" s="543"/>
      <c r="H14" s="543"/>
      <c r="I14" s="543"/>
      <c r="J14" s="543"/>
      <c r="K14" s="543"/>
      <c r="L14" s="543"/>
      <c r="M14" s="543"/>
      <c r="N14" s="543"/>
      <c r="O14" s="544"/>
    </row>
    <row r="15" spans="1:15" ht="9" customHeight="1" x14ac:dyDescent="0.25">
      <c r="A15" s="47"/>
      <c r="B15" s="84"/>
      <c r="C15" s="48"/>
      <c r="D15" s="48"/>
      <c r="E15" s="48"/>
      <c r="F15" s="48"/>
      <c r="G15" s="49"/>
      <c r="H15" s="49"/>
      <c r="I15" s="49"/>
      <c r="J15" s="49"/>
      <c r="K15" s="49"/>
      <c r="L15" s="50"/>
      <c r="M15" s="50"/>
      <c r="N15" s="50"/>
      <c r="O15" s="50"/>
    </row>
    <row r="16" spans="1:15" s="51" customFormat="1" ht="37.5" customHeight="1" x14ac:dyDescent="0.25">
      <c r="A16" s="70" t="s">
        <v>133</v>
      </c>
      <c r="B16" s="545" t="s">
        <v>307</v>
      </c>
      <c r="C16" s="545"/>
      <c r="D16" s="545"/>
      <c r="E16" s="545"/>
      <c r="F16" s="545"/>
      <c r="G16" s="551" t="s">
        <v>135</v>
      </c>
      <c r="H16" s="551"/>
      <c r="I16" s="546" t="s">
        <v>433</v>
      </c>
      <c r="J16" s="546"/>
      <c r="K16" s="546"/>
      <c r="L16" s="546"/>
      <c r="M16" s="546"/>
      <c r="N16" s="546"/>
      <c r="O16" s="546"/>
    </row>
    <row r="17" spans="1:15" ht="9" customHeight="1" x14ac:dyDescent="0.25">
      <c r="A17" s="47"/>
      <c r="B17" s="49"/>
      <c r="C17" s="48"/>
      <c r="D17" s="48"/>
      <c r="E17" s="48"/>
      <c r="F17" s="48"/>
      <c r="G17" s="49"/>
      <c r="H17" s="49"/>
      <c r="I17" s="49"/>
      <c r="J17" s="49"/>
      <c r="K17" s="49"/>
      <c r="L17" s="50"/>
      <c r="M17" s="50"/>
      <c r="N17" s="50"/>
      <c r="O17" s="50"/>
    </row>
    <row r="18" spans="1:15" ht="56.25" customHeight="1" x14ac:dyDescent="0.25">
      <c r="A18" s="70" t="s">
        <v>137</v>
      </c>
      <c r="B18" s="545" t="s">
        <v>309</v>
      </c>
      <c r="C18" s="545"/>
      <c r="D18" s="545"/>
      <c r="E18" s="545"/>
      <c r="F18" s="70" t="s">
        <v>139</v>
      </c>
      <c r="G18" s="552" t="s">
        <v>310</v>
      </c>
      <c r="H18" s="552"/>
      <c r="I18" s="552"/>
      <c r="J18" s="70" t="s">
        <v>141</v>
      </c>
      <c r="K18" s="545" t="s">
        <v>311</v>
      </c>
      <c r="L18" s="545"/>
      <c r="M18" s="545"/>
      <c r="N18" s="545"/>
      <c r="O18" s="545"/>
    </row>
    <row r="19" spans="1:15" ht="9" customHeight="1" x14ac:dyDescent="0.25">
      <c r="A19" s="41"/>
      <c r="B19" s="40"/>
      <c r="C19" s="554"/>
      <c r="D19" s="554"/>
      <c r="E19" s="554"/>
      <c r="F19" s="554"/>
      <c r="G19" s="554"/>
      <c r="H19" s="554"/>
      <c r="I19" s="554"/>
      <c r="J19" s="554"/>
      <c r="K19" s="554"/>
      <c r="L19" s="554"/>
      <c r="M19" s="554"/>
      <c r="N19" s="554"/>
      <c r="O19" s="554"/>
    </row>
    <row r="21" spans="1:15" ht="16.5" customHeight="1" x14ac:dyDescent="0.25">
      <c r="A21" s="82"/>
      <c r="B21" s="83"/>
      <c r="C21" s="83"/>
      <c r="D21" s="83"/>
      <c r="E21" s="83"/>
      <c r="F21" s="83"/>
      <c r="G21" s="83"/>
      <c r="H21" s="83"/>
      <c r="I21" s="83"/>
      <c r="J21" s="83"/>
      <c r="K21" s="83"/>
      <c r="L21" s="83"/>
      <c r="M21" s="83"/>
      <c r="N21" s="83"/>
      <c r="O21" s="83"/>
    </row>
    <row r="22" spans="1:15" ht="32.1" customHeight="1" x14ac:dyDescent="0.25">
      <c r="A22" s="533" t="s">
        <v>143</v>
      </c>
      <c r="B22" s="534"/>
      <c r="C22" s="534"/>
      <c r="D22" s="534"/>
      <c r="E22" s="534"/>
      <c r="F22" s="534"/>
      <c r="G22" s="534"/>
      <c r="H22" s="534"/>
      <c r="I22" s="534"/>
      <c r="J22" s="534"/>
      <c r="K22" s="534"/>
      <c r="L22" s="534"/>
      <c r="M22" s="534"/>
      <c r="N22" s="534"/>
      <c r="O22" s="535"/>
    </row>
    <row r="23" spans="1:15" ht="32.1" customHeight="1" x14ac:dyDescent="0.25">
      <c r="A23" s="533" t="s">
        <v>312</v>
      </c>
      <c r="B23" s="534"/>
      <c r="C23" s="534"/>
      <c r="D23" s="534"/>
      <c r="E23" s="534"/>
      <c r="F23" s="534"/>
      <c r="G23" s="534"/>
      <c r="H23" s="534"/>
      <c r="I23" s="534"/>
      <c r="J23" s="534"/>
      <c r="K23" s="534"/>
      <c r="L23" s="534"/>
      <c r="M23" s="534"/>
      <c r="N23" s="534"/>
      <c r="O23" s="535"/>
    </row>
    <row r="24" spans="1:15" ht="32.1" customHeight="1" thickBot="1" x14ac:dyDescent="0.3">
      <c r="A24" s="207"/>
      <c r="B24" s="52" t="s">
        <v>289</v>
      </c>
      <c r="C24" s="52" t="s">
        <v>290</v>
      </c>
      <c r="D24" s="52" t="s">
        <v>291</v>
      </c>
      <c r="E24" s="52" t="s">
        <v>292</v>
      </c>
      <c r="F24" s="52" t="s">
        <v>294</v>
      </c>
      <c r="G24" s="52" t="s">
        <v>296</v>
      </c>
      <c r="H24" s="52" t="s">
        <v>297</v>
      </c>
      <c r="I24" s="52" t="s">
        <v>298</v>
      </c>
      <c r="J24" s="52" t="s">
        <v>300</v>
      </c>
      <c r="K24" s="52" t="s">
        <v>301</v>
      </c>
      <c r="L24" s="52" t="s">
        <v>302</v>
      </c>
      <c r="M24" s="52" t="s">
        <v>303</v>
      </c>
      <c r="N24" s="53" t="s">
        <v>313</v>
      </c>
      <c r="O24" s="53" t="s">
        <v>314</v>
      </c>
    </row>
    <row r="25" spans="1:15" ht="32.1" customHeight="1" x14ac:dyDescent="0.25">
      <c r="A25" s="56" t="s">
        <v>144</v>
      </c>
      <c r="B25" s="225">
        <v>179868000</v>
      </c>
      <c r="C25" s="225">
        <v>257224000</v>
      </c>
      <c r="D25" s="225">
        <v>40308000</v>
      </c>
      <c r="E25" s="225">
        <v>15492000</v>
      </c>
      <c r="F25" s="225">
        <v>0</v>
      </c>
      <c r="G25" s="225">
        <v>4500000</v>
      </c>
      <c r="H25" s="227"/>
      <c r="I25" s="227"/>
      <c r="J25" s="227"/>
      <c r="K25" s="227"/>
      <c r="L25" s="227"/>
      <c r="M25" s="227"/>
      <c r="N25" s="243">
        <f>SUM(B25:M25)</f>
        <v>497392000</v>
      </c>
      <c r="O25" s="55"/>
    </row>
    <row r="26" spans="1:15" ht="32.1" customHeight="1" x14ac:dyDescent="0.25">
      <c r="A26" s="56" t="s">
        <v>146</v>
      </c>
      <c r="B26" s="225">
        <v>179868000</v>
      </c>
      <c r="C26" s="225">
        <v>256286000</v>
      </c>
      <c r="D26" s="225">
        <v>10320000</v>
      </c>
      <c r="E26" s="225">
        <v>-18973935</v>
      </c>
      <c r="F26" s="225">
        <v>0</v>
      </c>
      <c r="G26" s="226"/>
      <c r="H26" s="226"/>
      <c r="I26" s="226"/>
      <c r="J26" s="226"/>
      <c r="K26" s="226"/>
      <c r="L26" s="226"/>
      <c r="M26" s="226"/>
      <c r="N26" s="194">
        <f t="shared" ref="N26:N30" si="0">SUM(B26:M26)</f>
        <v>427500065</v>
      </c>
      <c r="O26" s="418">
        <f>+(B26+C26+D26+E26+F26+G26+H26+I26+J26+K26+L26+M26)/N25</f>
        <v>0.85948319434168619</v>
      </c>
    </row>
    <row r="27" spans="1:15" ht="32.1" customHeight="1" x14ac:dyDescent="0.25">
      <c r="A27" s="56" t="s">
        <v>148</v>
      </c>
      <c r="B27" s="226" t="s">
        <v>315</v>
      </c>
      <c r="C27" s="225">
        <v>2040000</v>
      </c>
      <c r="D27" s="225">
        <v>17487064</v>
      </c>
      <c r="E27" s="225">
        <v>46542067</v>
      </c>
      <c r="F27" s="225">
        <v>42860000</v>
      </c>
      <c r="G27" s="226"/>
      <c r="H27" s="226"/>
      <c r="I27" s="226"/>
      <c r="J27" s="226"/>
      <c r="K27" s="226"/>
      <c r="L27" s="226"/>
      <c r="M27" s="226"/>
      <c r="N27" s="194">
        <f t="shared" si="0"/>
        <v>108929131</v>
      </c>
      <c r="O27" s="418">
        <f>SUM(B27:M27)/N26</f>
        <v>0.25480494605304915</v>
      </c>
    </row>
    <row r="28" spans="1:15" ht="32.1" customHeight="1" x14ac:dyDescent="0.25">
      <c r="A28" s="56" t="s">
        <v>316</v>
      </c>
      <c r="B28" s="57"/>
      <c r="C28" s="57"/>
      <c r="D28" s="57"/>
      <c r="E28" s="57"/>
      <c r="F28" s="57"/>
      <c r="G28" s="57"/>
      <c r="H28" s="57"/>
      <c r="I28" s="57"/>
      <c r="J28" s="57"/>
      <c r="K28" s="57"/>
      <c r="L28" s="57"/>
      <c r="M28" s="57"/>
      <c r="N28" s="194">
        <f t="shared" si="0"/>
        <v>0</v>
      </c>
      <c r="O28" s="58"/>
    </row>
    <row r="29" spans="1:15" ht="32.1" customHeight="1" x14ac:dyDescent="0.25">
      <c r="A29" s="56" t="s">
        <v>317</v>
      </c>
      <c r="B29" s="57">
        <v>0</v>
      </c>
      <c r="C29" s="57"/>
      <c r="D29" s="57"/>
      <c r="E29" s="57"/>
      <c r="F29" s="57"/>
      <c r="G29" s="57"/>
      <c r="H29" s="57"/>
      <c r="I29" s="57"/>
      <c r="J29" s="57"/>
      <c r="K29" s="57"/>
      <c r="L29" s="57"/>
      <c r="M29" s="57"/>
      <c r="N29" s="194">
        <f t="shared" si="0"/>
        <v>0</v>
      </c>
      <c r="O29" s="58"/>
    </row>
    <row r="30" spans="1:15" ht="32.1" customHeight="1" thickBot="1" x14ac:dyDescent="0.3">
      <c r="A30" s="59" t="s">
        <v>154</v>
      </c>
      <c r="B30" s="60">
        <v>0</v>
      </c>
      <c r="C30" s="60"/>
      <c r="D30" s="60"/>
      <c r="E30" s="60"/>
      <c r="F30" s="60"/>
      <c r="G30" s="60"/>
      <c r="H30" s="60"/>
      <c r="I30" s="60"/>
      <c r="J30" s="60"/>
      <c r="K30" s="60"/>
      <c r="L30" s="60"/>
      <c r="M30" s="60"/>
      <c r="N30" s="195">
        <f t="shared" si="0"/>
        <v>0</v>
      </c>
      <c r="O30" s="63"/>
    </row>
    <row r="31" spans="1:15" ht="16.5" customHeight="1" x14ac:dyDescent="0.25"/>
    <row r="32" spans="1:15" ht="17.25" customHeight="1" x14ac:dyDescent="0.25"/>
    <row r="34" spans="1:9" ht="48" customHeight="1" x14ac:dyDescent="0.25">
      <c r="A34" s="503" t="s">
        <v>318</v>
      </c>
      <c r="B34" s="504"/>
      <c r="C34" s="504"/>
      <c r="D34" s="504"/>
      <c r="E34" s="504"/>
      <c r="F34" s="504"/>
      <c r="G34" s="504"/>
      <c r="H34" s="504"/>
      <c r="I34" s="505"/>
    </row>
    <row r="35" spans="1:9" ht="50.25" customHeight="1" x14ac:dyDescent="0.25">
      <c r="A35" s="146" t="s">
        <v>319</v>
      </c>
      <c r="B35" s="506" t="str">
        <f>+B12</f>
        <v>Apoyar 5 ejercicios de transversalización del enfoque de transformación cultural y derechos humanos de las mujeres, a otras dependencias de la Secretaria de la Mujer y entidades del distrito.</v>
      </c>
      <c r="C35" s="507"/>
      <c r="D35" s="507"/>
      <c r="E35" s="507"/>
      <c r="F35" s="507"/>
      <c r="G35" s="507"/>
      <c r="H35" s="507"/>
      <c r="I35" s="508"/>
    </row>
    <row r="36" spans="1:9" ht="18.75" customHeight="1" x14ac:dyDescent="0.25">
      <c r="A36" s="495" t="s">
        <v>159</v>
      </c>
      <c r="B36" s="350">
        <v>2024</v>
      </c>
      <c r="C36" s="350">
        <v>2025</v>
      </c>
      <c r="D36" s="350">
        <v>2026</v>
      </c>
      <c r="E36" s="350">
        <v>2027</v>
      </c>
      <c r="F36" s="350" t="s">
        <v>320</v>
      </c>
      <c r="G36" s="516" t="s">
        <v>161</v>
      </c>
      <c r="H36" s="516" t="s">
        <v>21</v>
      </c>
      <c r="I36" s="516"/>
    </row>
    <row r="37" spans="1:9" ht="38.450000000000003" customHeight="1" x14ac:dyDescent="0.25">
      <c r="A37" s="496"/>
      <c r="B37" s="251">
        <v>0</v>
      </c>
      <c r="C37" s="354">
        <f>B40+B42+B44+B46+B48+B50+B52+B54+B56+B58+B60+B62</f>
        <v>1.9999999999999998</v>
      </c>
      <c r="D37" s="251">
        <v>2</v>
      </c>
      <c r="E37" s="251">
        <v>1</v>
      </c>
      <c r="F37" s="350">
        <f>B37+C37+D37+E37</f>
        <v>5</v>
      </c>
      <c r="G37" s="516"/>
      <c r="H37" s="516"/>
      <c r="I37" s="516"/>
    </row>
    <row r="38" spans="1:9" ht="52.5" customHeight="1" x14ac:dyDescent="0.25">
      <c r="A38" s="255" t="s">
        <v>163</v>
      </c>
      <c r="B38" s="509">
        <v>0.1</v>
      </c>
      <c r="C38" s="510"/>
      <c r="D38" s="511" t="s">
        <v>321</v>
      </c>
      <c r="E38" s="512"/>
      <c r="F38" s="512"/>
      <c r="G38" s="512"/>
      <c r="H38" s="512"/>
      <c r="I38" s="513"/>
    </row>
    <row r="39" spans="1:9" s="64" customFormat="1" ht="48" customHeight="1" thickBot="1" x14ac:dyDescent="0.3">
      <c r="A39" s="495" t="s">
        <v>322</v>
      </c>
      <c r="B39" s="255" t="s">
        <v>323</v>
      </c>
      <c r="C39" s="146" t="s">
        <v>206</v>
      </c>
      <c r="D39" s="482" t="s">
        <v>208</v>
      </c>
      <c r="E39" s="483"/>
      <c r="F39" s="482" t="s">
        <v>210</v>
      </c>
      <c r="G39" s="483"/>
      <c r="H39" s="123" t="s">
        <v>212</v>
      </c>
      <c r="I39" s="122" t="s">
        <v>213</v>
      </c>
    </row>
    <row r="40" spans="1:9" ht="135.94999999999999" customHeight="1" thickBot="1" x14ac:dyDescent="0.3">
      <c r="A40" s="496"/>
      <c r="B40" s="355">
        <v>0.05</v>
      </c>
      <c r="C40" s="258">
        <v>0.05</v>
      </c>
      <c r="D40" s="497" t="s">
        <v>434</v>
      </c>
      <c r="E40" s="498"/>
      <c r="F40" s="497" t="s">
        <v>435</v>
      </c>
      <c r="G40" s="498"/>
      <c r="H40" s="356" t="s">
        <v>326</v>
      </c>
      <c r="I40" s="413" t="s">
        <v>436</v>
      </c>
    </row>
    <row r="41" spans="1:9" s="64" customFormat="1" ht="54" customHeight="1" thickBot="1" x14ac:dyDescent="0.3">
      <c r="A41" s="495" t="s">
        <v>328</v>
      </c>
      <c r="B41" s="253" t="s">
        <v>323</v>
      </c>
      <c r="C41" s="123" t="s">
        <v>206</v>
      </c>
      <c r="D41" s="482" t="s">
        <v>208</v>
      </c>
      <c r="E41" s="483"/>
      <c r="F41" s="482" t="s">
        <v>210</v>
      </c>
      <c r="G41" s="483"/>
      <c r="H41" s="348" t="s">
        <v>212</v>
      </c>
      <c r="I41" s="122" t="s">
        <v>213</v>
      </c>
    </row>
    <row r="42" spans="1:9" ht="134.44999999999999" customHeight="1" thickBot="1" x14ac:dyDescent="0.3">
      <c r="A42" s="496"/>
      <c r="B42" s="355">
        <v>0.05</v>
      </c>
      <c r="C42" s="258">
        <v>0.05</v>
      </c>
      <c r="D42" s="497" t="s">
        <v>437</v>
      </c>
      <c r="E42" s="498"/>
      <c r="F42" s="497" t="s">
        <v>438</v>
      </c>
      <c r="G42" s="641"/>
      <c r="H42" s="356" t="s">
        <v>326</v>
      </c>
      <c r="I42" s="413" t="s">
        <v>439</v>
      </c>
    </row>
    <row r="43" spans="1:9" s="64" customFormat="1" ht="35.1" customHeight="1" thickBot="1" x14ac:dyDescent="0.3">
      <c r="A43" s="495" t="s">
        <v>332</v>
      </c>
      <c r="B43" s="253" t="s">
        <v>323</v>
      </c>
      <c r="C43" s="123" t="s">
        <v>206</v>
      </c>
      <c r="D43" s="482" t="s">
        <v>208</v>
      </c>
      <c r="E43" s="483"/>
      <c r="F43" s="482" t="s">
        <v>210</v>
      </c>
      <c r="G43" s="483"/>
      <c r="H43" s="146" t="s">
        <v>212</v>
      </c>
      <c r="I43" s="122" t="s">
        <v>213</v>
      </c>
    </row>
    <row r="44" spans="1:9" ht="219.95" customHeight="1" thickBot="1" x14ac:dyDescent="0.3">
      <c r="A44" s="496"/>
      <c r="B44" s="355">
        <v>0.15</v>
      </c>
      <c r="C44" s="355">
        <v>0.15</v>
      </c>
      <c r="D44" s="497" t="s">
        <v>440</v>
      </c>
      <c r="E44" s="498"/>
      <c r="F44" s="500" t="s">
        <v>441</v>
      </c>
      <c r="G44" s="498"/>
      <c r="H44" s="349" t="s">
        <v>326</v>
      </c>
      <c r="I44" s="413" t="s">
        <v>442</v>
      </c>
    </row>
    <row r="45" spans="1:9" s="64" customFormat="1" ht="35.1" customHeight="1" thickBot="1" x14ac:dyDescent="0.3">
      <c r="A45" s="495" t="s">
        <v>336</v>
      </c>
      <c r="B45" s="253" t="s">
        <v>323</v>
      </c>
      <c r="C45" s="253" t="s">
        <v>206</v>
      </c>
      <c r="D45" s="482" t="s">
        <v>208</v>
      </c>
      <c r="E45" s="483"/>
      <c r="F45" s="482" t="s">
        <v>210</v>
      </c>
      <c r="G45" s="483"/>
      <c r="H45" s="123" t="s">
        <v>212</v>
      </c>
      <c r="I45" s="123" t="s">
        <v>213</v>
      </c>
    </row>
    <row r="46" spans="1:9" ht="282" customHeight="1" thickBot="1" x14ac:dyDescent="0.3">
      <c r="A46" s="496"/>
      <c r="B46" s="355">
        <v>0.15</v>
      </c>
      <c r="C46" s="258">
        <v>0.15</v>
      </c>
      <c r="D46" s="500" t="s">
        <v>443</v>
      </c>
      <c r="E46" s="498"/>
      <c r="F46" s="500" t="s">
        <v>444</v>
      </c>
      <c r="G46" s="498"/>
      <c r="H46" s="349" t="s">
        <v>326</v>
      </c>
      <c r="I46" s="413" t="s">
        <v>445</v>
      </c>
    </row>
    <row r="47" spans="1:9" s="64" customFormat="1" ht="35.1" customHeight="1" x14ac:dyDescent="0.25">
      <c r="A47" s="495" t="s">
        <v>341</v>
      </c>
      <c r="B47" s="253" t="s">
        <v>323</v>
      </c>
      <c r="C47" s="123" t="s">
        <v>206</v>
      </c>
      <c r="D47" s="482" t="s">
        <v>208</v>
      </c>
      <c r="E47" s="483"/>
      <c r="F47" s="482" t="s">
        <v>210</v>
      </c>
      <c r="G47" s="483"/>
      <c r="H47" s="123" t="s">
        <v>212</v>
      </c>
      <c r="I47" s="122" t="s">
        <v>213</v>
      </c>
    </row>
    <row r="48" spans="1:9" ht="383.25" customHeight="1" x14ac:dyDescent="0.25">
      <c r="A48" s="496"/>
      <c r="B48" s="357">
        <v>0.2</v>
      </c>
      <c r="C48" s="357">
        <v>0.2</v>
      </c>
      <c r="D48" s="500" t="s">
        <v>446</v>
      </c>
      <c r="E48" s="498"/>
      <c r="F48" s="500" t="s">
        <v>447</v>
      </c>
      <c r="G48" s="498"/>
      <c r="H48" s="349" t="s">
        <v>326</v>
      </c>
      <c r="I48" s="413" t="s">
        <v>448</v>
      </c>
    </row>
    <row r="49" spans="1:9" s="64" customFormat="1" ht="35.1" customHeight="1" x14ac:dyDescent="0.25">
      <c r="A49" s="495" t="s">
        <v>345</v>
      </c>
      <c r="B49" s="253" t="s">
        <v>323</v>
      </c>
      <c r="C49" s="123" t="s">
        <v>206</v>
      </c>
      <c r="D49" s="482" t="s">
        <v>208</v>
      </c>
      <c r="E49" s="483"/>
      <c r="F49" s="482" t="s">
        <v>210</v>
      </c>
      <c r="G49" s="483"/>
      <c r="H49" s="123" t="s">
        <v>212</v>
      </c>
      <c r="I49" s="122" t="s">
        <v>213</v>
      </c>
    </row>
    <row r="50" spans="1:9" ht="25.5" customHeight="1" x14ac:dyDescent="0.25">
      <c r="A50" s="496"/>
      <c r="B50" s="358">
        <v>0.2</v>
      </c>
      <c r="C50" s="351"/>
      <c r="D50" s="484"/>
      <c r="E50" s="486"/>
      <c r="F50" s="484"/>
      <c r="G50" s="486"/>
      <c r="H50" s="251"/>
      <c r="I50" s="157"/>
    </row>
    <row r="51" spans="1:9" ht="35.1" customHeight="1" x14ac:dyDescent="0.25">
      <c r="A51" s="495" t="s">
        <v>346</v>
      </c>
      <c r="B51" s="255" t="s">
        <v>323</v>
      </c>
      <c r="C51" s="146" t="s">
        <v>206</v>
      </c>
      <c r="D51" s="482" t="s">
        <v>208</v>
      </c>
      <c r="E51" s="483"/>
      <c r="F51" s="482" t="s">
        <v>210</v>
      </c>
      <c r="G51" s="483"/>
      <c r="H51" s="123" t="s">
        <v>212</v>
      </c>
      <c r="I51" s="122" t="s">
        <v>213</v>
      </c>
    </row>
    <row r="52" spans="1:9" x14ac:dyDescent="0.25">
      <c r="A52" s="496"/>
      <c r="B52" s="359">
        <v>0.25</v>
      </c>
      <c r="C52" s="351"/>
      <c r="D52" s="484"/>
      <c r="E52" s="485"/>
      <c r="F52" s="484"/>
      <c r="G52" s="486"/>
      <c r="H52" s="251"/>
      <c r="I52" s="157"/>
    </row>
    <row r="53" spans="1:9" ht="35.1" customHeight="1" x14ac:dyDescent="0.25">
      <c r="A53" s="495" t="s">
        <v>347</v>
      </c>
      <c r="B53" s="255" t="s">
        <v>323</v>
      </c>
      <c r="C53" s="146" t="s">
        <v>206</v>
      </c>
      <c r="D53" s="482" t="s">
        <v>208</v>
      </c>
      <c r="E53" s="483"/>
      <c r="F53" s="482" t="s">
        <v>210</v>
      </c>
      <c r="G53" s="483"/>
      <c r="H53" s="123" t="s">
        <v>212</v>
      </c>
      <c r="I53" s="122" t="s">
        <v>213</v>
      </c>
    </row>
    <row r="54" spans="1:9" x14ac:dyDescent="0.25">
      <c r="A54" s="496"/>
      <c r="B54" s="359">
        <v>0.25</v>
      </c>
      <c r="C54" s="351"/>
      <c r="D54" s="484"/>
      <c r="E54" s="485"/>
      <c r="F54" s="484"/>
      <c r="G54" s="486"/>
      <c r="H54" s="158"/>
      <c r="I54" s="157"/>
    </row>
    <row r="55" spans="1:9" ht="35.1" customHeight="1" x14ac:dyDescent="0.25">
      <c r="A55" s="495" t="s">
        <v>348</v>
      </c>
      <c r="B55" s="255" t="s">
        <v>323</v>
      </c>
      <c r="C55" s="146" t="s">
        <v>206</v>
      </c>
      <c r="D55" s="482" t="s">
        <v>208</v>
      </c>
      <c r="E55" s="483"/>
      <c r="F55" s="482" t="s">
        <v>210</v>
      </c>
      <c r="G55" s="483"/>
      <c r="H55" s="123" t="s">
        <v>212</v>
      </c>
      <c r="I55" s="122" t="s">
        <v>213</v>
      </c>
    </row>
    <row r="56" spans="1:9" x14ac:dyDescent="0.25">
      <c r="A56" s="496"/>
      <c r="B56" s="358">
        <v>0.2</v>
      </c>
      <c r="C56" s="351"/>
      <c r="D56" s="484"/>
      <c r="E56" s="486"/>
      <c r="F56" s="484"/>
      <c r="G56" s="486"/>
      <c r="H56" s="251"/>
      <c r="I56" s="251"/>
    </row>
    <row r="57" spans="1:9" ht="35.1" customHeight="1" x14ac:dyDescent="0.25">
      <c r="A57" s="495" t="s">
        <v>349</v>
      </c>
      <c r="B57" s="255" t="s">
        <v>323</v>
      </c>
      <c r="C57" s="146" t="s">
        <v>206</v>
      </c>
      <c r="D57" s="482" t="s">
        <v>208</v>
      </c>
      <c r="E57" s="483"/>
      <c r="F57" s="482" t="s">
        <v>210</v>
      </c>
      <c r="G57" s="483"/>
      <c r="H57" s="123" t="s">
        <v>212</v>
      </c>
      <c r="I57" s="122" t="s">
        <v>213</v>
      </c>
    </row>
    <row r="58" spans="1:9" x14ac:dyDescent="0.25">
      <c r="A58" s="496"/>
      <c r="B58" s="358">
        <v>0.2</v>
      </c>
      <c r="C58" s="351"/>
      <c r="D58" s="484"/>
      <c r="E58" s="486"/>
      <c r="F58" s="484"/>
      <c r="G58" s="486"/>
      <c r="H58" s="251"/>
      <c r="I58" s="157"/>
    </row>
    <row r="59" spans="1:9" ht="35.1" customHeight="1" x14ac:dyDescent="0.25">
      <c r="A59" s="495" t="s">
        <v>350</v>
      </c>
      <c r="B59" s="255" t="s">
        <v>323</v>
      </c>
      <c r="C59" s="146" t="s">
        <v>206</v>
      </c>
      <c r="D59" s="482" t="s">
        <v>208</v>
      </c>
      <c r="E59" s="483"/>
      <c r="F59" s="482" t="s">
        <v>210</v>
      </c>
      <c r="G59" s="483"/>
      <c r="H59" s="123" t="s">
        <v>212</v>
      </c>
      <c r="I59" s="122" t="s">
        <v>213</v>
      </c>
    </row>
    <row r="60" spans="1:9" x14ac:dyDescent="0.25">
      <c r="A60" s="496"/>
      <c r="B60" s="359">
        <v>0.15</v>
      </c>
      <c r="C60" s="351"/>
      <c r="D60" s="484"/>
      <c r="E60" s="486"/>
      <c r="F60" s="485"/>
      <c r="G60" s="485"/>
      <c r="H60" s="251"/>
      <c r="I60" s="251"/>
    </row>
    <row r="61" spans="1:9" ht="35.1" customHeight="1" x14ac:dyDescent="0.25">
      <c r="A61" s="495" t="s">
        <v>351</v>
      </c>
      <c r="B61" s="255" t="s">
        <v>323</v>
      </c>
      <c r="C61" s="146" t="s">
        <v>206</v>
      </c>
      <c r="D61" s="482" t="s">
        <v>208</v>
      </c>
      <c r="E61" s="483"/>
      <c r="F61" s="482" t="s">
        <v>210</v>
      </c>
      <c r="G61" s="483"/>
      <c r="H61" s="123" t="s">
        <v>212</v>
      </c>
      <c r="I61" s="122" t="s">
        <v>213</v>
      </c>
    </row>
    <row r="62" spans="1:9" x14ac:dyDescent="0.25">
      <c r="A62" s="496"/>
      <c r="B62" s="359">
        <v>0.15</v>
      </c>
      <c r="C62" s="351"/>
      <c r="D62" s="484"/>
      <c r="E62" s="486"/>
      <c r="F62" s="484"/>
      <c r="G62" s="486"/>
      <c r="H62" s="251"/>
      <c r="I62" s="251"/>
    </row>
    <row r="66" spans="1:9" ht="34.5" customHeight="1" x14ac:dyDescent="0.25">
      <c r="A66" s="568" t="s">
        <v>177</v>
      </c>
      <c r="B66" s="568"/>
      <c r="C66" s="568"/>
      <c r="D66" s="568"/>
      <c r="E66" s="568"/>
      <c r="F66" s="568"/>
      <c r="G66" s="568"/>
      <c r="H66" s="568"/>
      <c r="I66" s="568"/>
    </row>
    <row r="67" spans="1:9" ht="102.75" customHeight="1" x14ac:dyDescent="0.25">
      <c r="A67" s="352" t="s">
        <v>178</v>
      </c>
      <c r="B67" s="492" t="s">
        <v>449</v>
      </c>
      <c r="C67" s="640"/>
      <c r="D67" s="492" t="s">
        <v>450</v>
      </c>
      <c r="E67" s="640"/>
      <c r="F67" s="492" t="s">
        <v>451</v>
      </c>
      <c r="G67" s="640"/>
      <c r="H67" s="569" t="s">
        <v>355</v>
      </c>
      <c r="I67" s="493"/>
    </row>
    <row r="68" spans="1:9" ht="40.5" customHeight="1" x14ac:dyDescent="0.25">
      <c r="A68" s="352" t="s">
        <v>180</v>
      </c>
      <c r="B68" s="572">
        <v>0.03</v>
      </c>
      <c r="C68" s="573"/>
      <c r="D68" s="572">
        <v>0.04</v>
      </c>
      <c r="E68" s="573"/>
      <c r="F68" s="572">
        <v>0.03</v>
      </c>
      <c r="G68" s="573"/>
      <c r="H68" s="574"/>
      <c r="I68" s="575"/>
    </row>
    <row r="69" spans="1:9" ht="30" customHeight="1" x14ac:dyDescent="0.25">
      <c r="A69" s="565" t="s">
        <v>289</v>
      </c>
      <c r="B69" s="360" t="s">
        <v>99</v>
      </c>
      <c r="C69" s="360" t="s">
        <v>206</v>
      </c>
      <c r="D69" s="360" t="s">
        <v>99</v>
      </c>
      <c r="E69" s="360" t="s">
        <v>206</v>
      </c>
      <c r="F69" s="360" t="s">
        <v>99</v>
      </c>
      <c r="G69" s="360" t="s">
        <v>206</v>
      </c>
      <c r="H69" s="360" t="s">
        <v>99</v>
      </c>
      <c r="I69" s="360" t="s">
        <v>206</v>
      </c>
    </row>
    <row r="70" spans="1:9" ht="30" customHeight="1" x14ac:dyDescent="0.25">
      <c r="A70" s="566"/>
      <c r="B70" s="361">
        <v>0.05</v>
      </c>
      <c r="C70" s="362">
        <v>0.05</v>
      </c>
      <c r="D70" s="361">
        <v>0</v>
      </c>
      <c r="E70" s="362"/>
      <c r="F70" s="363">
        <v>0</v>
      </c>
      <c r="G70" s="362"/>
      <c r="H70" s="363"/>
      <c r="I70" s="362"/>
    </row>
    <row r="71" spans="1:9" ht="134.44999999999999" customHeight="1" x14ac:dyDescent="0.25">
      <c r="A71" s="352" t="s">
        <v>356</v>
      </c>
      <c r="B71" s="489" t="s">
        <v>452</v>
      </c>
      <c r="C71" s="490"/>
      <c r="D71" s="630" t="s">
        <v>453</v>
      </c>
      <c r="E71" s="518"/>
      <c r="F71" s="630" t="s">
        <v>453</v>
      </c>
      <c r="G71" s="518"/>
      <c r="H71" s="630" t="s">
        <v>453</v>
      </c>
      <c r="I71" s="518"/>
    </row>
    <row r="72" spans="1:9" ht="45" customHeight="1" x14ac:dyDescent="0.25">
      <c r="A72" s="352" t="s">
        <v>360</v>
      </c>
      <c r="B72" s="487" t="s">
        <v>454</v>
      </c>
      <c r="C72" s="488"/>
      <c r="D72" s="630" t="s">
        <v>414</v>
      </c>
      <c r="E72" s="518"/>
      <c r="F72" s="630" t="s">
        <v>414</v>
      </c>
      <c r="G72" s="518"/>
      <c r="H72" s="630" t="s">
        <v>414</v>
      </c>
      <c r="I72" s="518"/>
    </row>
    <row r="73" spans="1:9" ht="30.75" customHeight="1" x14ac:dyDescent="0.25">
      <c r="A73" s="565" t="s">
        <v>290</v>
      </c>
      <c r="B73" s="360" t="s">
        <v>99</v>
      </c>
      <c r="C73" s="360" t="s">
        <v>206</v>
      </c>
      <c r="D73" s="360" t="s">
        <v>99</v>
      </c>
      <c r="E73" s="360" t="s">
        <v>206</v>
      </c>
      <c r="F73" s="360" t="s">
        <v>99</v>
      </c>
      <c r="G73" s="360" t="s">
        <v>206</v>
      </c>
      <c r="H73" s="360" t="s">
        <v>99</v>
      </c>
      <c r="I73" s="360" t="s">
        <v>206</v>
      </c>
    </row>
    <row r="74" spans="1:9" ht="30.75" customHeight="1" x14ac:dyDescent="0.25">
      <c r="A74" s="566"/>
      <c r="B74" s="361">
        <v>0.05</v>
      </c>
      <c r="C74" s="362">
        <v>0.05</v>
      </c>
      <c r="D74" s="361">
        <v>0</v>
      </c>
      <c r="E74" s="362"/>
      <c r="F74" s="363">
        <v>0</v>
      </c>
      <c r="G74" s="364"/>
      <c r="H74" s="363"/>
      <c r="I74" s="364"/>
    </row>
    <row r="75" spans="1:9" ht="77.099999999999994" customHeight="1" x14ac:dyDescent="0.25">
      <c r="A75" s="352" t="s">
        <v>356</v>
      </c>
      <c r="B75" s="489" t="s">
        <v>455</v>
      </c>
      <c r="C75" s="490"/>
      <c r="D75" s="630" t="s">
        <v>453</v>
      </c>
      <c r="E75" s="518"/>
      <c r="F75" s="630" t="s">
        <v>453</v>
      </c>
      <c r="G75" s="518"/>
      <c r="H75" s="630" t="s">
        <v>453</v>
      </c>
      <c r="I75" s="518"/>
    </row>
    <row r="76" spans="1:9" ht="59.45" customHeight="1" x14ac:dyDescent="0.25">
      <c r="A76" s="352" t="s">
        <v>360</v>
      </c>
      <c r="B76" s="487" t="s">
        <v>456</v>
      </c>
      <c r="C76" s="488"/>
      <c r="D76" s="630" t="s">
        <v>414</v>
      </c>
      <c r="E76" s="518"/>
      <c r="F76" s="630" t="s">
        <v>414</v>
      </c>
      <c r="G76" s="518"/>
      <c r="H76" s="630" t="s">
        <v>414</v>
      </c>
      <c r="I76" s="518"/>
    </row>
    <row r="77" spans="1:9" ht="30.75" customHeight="1" x14ac:dyDescent="0.25">
      <c r="A77" s="565" t="s">
        <v>291</v>
      </c>
      <c r="B77" s="360" t="s">
        <v>99</v>
      </c>
      <c r="C77" s="360" t="s">
        <v>206</v>
      </c>
      <c r="D77" s="360" t="s">
        <v>99</v>
      </c>
      <c r="E77" s="360" t="s">
        <v>206</v>
      </c>
      <c r="F77" s="360" t="s">
        <v>99</v>
      </c>
      <c r="G77" s="360" t="s">
        <v>206</v>
      </c>
      <c r="H77" s="360" t="s">
        <v>99</v>
      </c>
      <c r="I77" s="360" t="s">
        <v>206</v>
      </c>
    </row>
    <row r="78" spans="1:9" ht="30.75" customHeight="1" x14ac:dyDescent="0.25">
      <c r="A78" s="566"/>
      <c r="B78" s="361">
        <v>0.1</v>
      </c>
      <c r="C78" s="362">
        <v>0.1</v>
      </c>
      <c r="D78" s="361">
        <v>0.05</v>
      </c>
      <c r="E78" s="362">
        <v>0.05</v>
      </c>
      <c r="F78" s="363">
        <v>0</v>
      </c>
      <c r="G78" s="364"/>
      <c r="H78" s="363">
        <v>0</v>
      </c>
      <c r="I78" s="364"/>
    </row>
    <row r="79" spans="1:9" ht="395.45" customHeight="1" x14ac:dyDescent="0.25">
      <c r="A79" s="352" t="s">
        <v>356</v>
      </c>
      <c r="B79" s="638" t="s">
        <v>457</v>
      </c>
      <c r="C79" s="639"/>
      <c r="D79" s="478" t="s">
        <v>458</v>
      </c>
      <c r="E79" s="490"/>
      <c r="F79" s="634" t="s">
        <v>453</v>
      </c>
      <c r="G79" s="635"/>
      <c r="H79" s="634" t="s">
        <v>453</v>
      </c>
      <c r="I79" s="635"/>
    </row>
    <row r="80" spans="1:9" ht="48.6" customHeight="1" x14ac:dyDescent="0.25">
      <c r="A80" s="352" t="s">
        <v>360</v>
      </c>
      <c r="B80" s="487" t="s">
        <v>459</v>
      </c>
      <c r="C80" s="488"/>
      <c r="D80" s="487" t="s">
        <v>460</v>
      </c>
      <c r="E80" s="577"/>
      <c r="F80" s="630" t="s">
        <v>414</v>
      </c>
      <c r="G80" s="518"/>
      <c r="H80" s="630" t="s">
        <v>414</v>
      </c>
      <c r="I80" s="518"/>
    </row>
    <row r="81" spans="1:9" ht="30.75" customHeight="1" x14ac:dyDescent="0.25">
      <c r="A81" s="565" t="s">
        <v>292</v>
      </c>
      <c r="B81" s="360" t="s">
        <v>99</v>
      </c>
      <c r="C81" s="360" t="s">
        <v>206</v>
      </c>
      <c r="D81" s="360" t="s">
        <v>99</v>
      </c>
      <c r="E81" s="360" t="s">
        <v>206</v>
      </c>
      <c r="F81" s="360" t="s">
        <v>99</v>
      </c>
      <c r="G81" s="360" t="s">
        <v>206</v>
      </c>
      <c r="H81" s="360" t="s">
        <v>99</v>
      </c>
      <c r="I81" s="360" t="s">
        <v>206</v>
      </c>
    </row>
    <row r="82" spans="1:9" ht="30.75" customHeight="1" x14ac:dyDescent="0.25">
      <c r="A82" s="566"/>
      <c r="B82" s="361">
        <v>0.15</v>
      </c>
      <c r="C82" s="362">
        <v>0.15</v>
      </c>
      <c r="D82" s="361">
        <v>0.15</v>
      </c>
      <c r="E82" s="362">
        <v>0.15</v>
      </c>
      <c r="F82" s="363">
        <v>0.1</v>
      </c>
      <c r="G82" s="364">
        <v>0.1</v>
      </c>
      <c r="H82" s="363"/>
      <c r="I82" s="364"/>
    </row>
    <row r="83" spans="1:9" ht="325.5" customHeight="1" x14ac:dyDescent="0.25">
      <c r="A83" s="352" t="s">
        <v>356</v>
      </c>
      <c r="B83" s="478" t="s">
        <v>461</v>
      </c>
      <c r="C83" s="490"/>
      <c r="D83" s="478" t="s">
        <v>462</v>
      </c>
      <c r="E83" s="631"/>
      <c r="F83" s="632" t="s">
        <v>463</v>
      </c>
      <c r="G83" s="633"/>
      <c r="H83" s="634" t="s">
        <v>453</v>
      </c>
      <c r="I83" s="635"/>
    </row>
    <row r="84" spans="1:9" ht="45" customHeight="1" x14ac:dyDescent="0.25">
      <c r="A84" s="352" t="s">
        <v>360</v>
      </c>
      <c r="B84" s="487" t="s">
        <v>373</v>
      </c>
      <c r="C84" s="488"/>
      <c r="D84" s="636" t="s">
        <v>374</v>
      </c>
      <c r="E84" s="637"/>
      <c r="F84" s="487" t="s">
        <v>375</v>
      </c>
      <c r="G84" s="488"/>
      <c r="H84" s="630" t="s">
        <v>414</v>
      </c>
      <c r="I84" s="518"/>
    </row>
    <row r="85" spans="1:9" ht="30" customHeight="1" x14ac:dyDescent="0.25">
      <c r="A85" s="565" t="s">
        <v>294</v>
      </c>
      <c r="B85" s="360" t="s">
        <v>99</v>
      </c>
      <c r="C85" s="360" t="s">
        <v>206</v>
      </c>
      <c r="D85" s="360" t="s">
        <v>99</v>
      </c>
      <c r="E85" s="360" t="s">
        <v>206</v>
      </c>
      <c r="F85" s="360" t="s">
        <v>99</v>
      </c>
      <c r="G85" s="360" t="s">
        <v>206</v>
      </c>
      <c r="H85" s="360" t="s">
        <v>99</v>
      </c>
      <c r="I85" s="360" t="s">
        <v>206</v>
      </c>
    </row>
    <row r="86" spans="1:9" ht="30" customHeight="1" x14ac:dyDescent="0.25">
      <c r="A86" s="566"/>
      <c r="B86" s="361">
        <v>0.15</v>
      </c>
      <c r="C86" s="361">
        <v>0.15</v>
      </c>
      <c r="D86" s="361">
        <v>0.2</v>
      </c>
      <c r="E86" s="361">
        <v>0.2</v>
      </c>
      <c r="F86" s="363">
        <v>0.15</v>
      </c>
      <c r="G86" s="363">
        <v>0.15</v>
      </c>
      <c r="H86" s="363"/>
      <c r="I86" s="364"/>
    </row>
    <row r="87" spans="1:9" ht="295.5" customHeight="1" x14ac:dyDescent="0.25">
      <c r="A87" s="352" t="s">
        <v>356</v>
      </c>
      <c r="B87" s="489" t="s">
        <v>464</v>
      </c>
      <c r="C87" s="564"/>
      <c r="D87" s="489" t="s">
        <v>465</v>
      </c>
      <c r="E87" s="490"/>
      <c r="F87" s="628" t="s">
        <v>466</v>
      </c>
      <c r="G87" s="629"/>
      <c r="H87" s="517" t="s">
        <v>467</v>
      </c>
      <c r="I87" s="517"/>
    </row>
    <row r="88" spans="1:9" ht="40.5" customHeight="1" x14ac:dyDescent="0.25">
      <c r="A88" s="352" t="s">
        <v>360</v>
      </c>
      <c r="B88" s="576" t="s">
        <v>373</v>
      </c>
      <c r="C88" s="577"/>
      <c r="D88" s="576" t="s">
        <v>374</v>
      </c>
      <c r="E88" s="577"/>
      <c r="F88" s="576" t="s">
        <v>375</v>
      </c>
      <c r="G88" s="577"/>
      <c r="H88" s="630" t="s">
        <v>414</v>
      </c>
      <c r="I88" s="518"/>
    </row>
    <row r="89" spans="1:9" ht="29.25" customHeight="1" x14ac:dyDescent="0.25">
      <c r="A89" s="565" t="s">
        <v>296</v>
      </c>
      <c r="B89" s="360" t="s">
        <v>99</v>
      </c>
      <c r="C89" s="360" t="s">
        <v>206</v>
      </c>
      <c r="D89" s="360" t="s">
        <v>99</v>
      </c>
      <c r="E89" s="360" t="s">
        <v>206</v>
      </c>
      <c r="F89" s="360" t="s">
        <v>99</v>
      </c>
      <c r="G89" s="360" t="s">
        <v>206</v>
      </c>
      <c r="H89" s="360" t="s">
        <v>99</v>
      </c>
      <c r="I89" s="360" t="s">
        <v>206</v>
      </c>
    </row>
    <row r="90" spans="1:9" ht="29.25" customHeight="1" x14ac:dyDescent="0.25">
      <c r="A90" s="566"/>
      <c r="B90" s="361">
        <v>0.15</v>
      </c>
      <c r="C90" s="365"/>
      <c r="D90" s="361">
        <v>0.2</v>
      </c>
      <c r="E90" s="362"/>
      <c r="F90" s="363">
        <v>0.2</v>
      </c>
      <c r="G90" s="364"/>
      <c r="H90" s="363"/>
      <c r="I90" s="364"/>
    </row>
    <row r="91" spans="1:9" ht="30" x14ac:dyDescent="0.25">
      <c r="A91" s="352" t="s">
        <v>356</v>
      </c>
      <c r="B91" s="468"/>
      <c r="C91" s="468"/>
      <c r="D91" s="468"/>
      <c r="E91" s="468"/>
      <c r="F91" s="468"/>
      <c r="G91" s="468"/>
      <c r="H91" s="468"/>
      <c r="I91" s="468"/>
    </row>
    <row r="92" spans="1:9" ht="15" x14ac:dyDescent="0.25">
      <c r="A92" s="352" t="s">
        <v>360</v>
      </c>
      <c r="B92" s="469"/>
      <c r="C92" s="470"/>
      <c r="D92" s="469"/>
      <c r="E92" s="470"/>
      <c r="F92" s="469"/>
      <c r="G92" s="470"/>
      <c r="H92" s="469"/>
      <c r="I92" s="470"/>
    </row>
    <row r="93" spans="1:9" ht="24.95" customHeight="1" x14ac:dyDescent="0.25">
      <c r="A93" s="565" t="s">
        <v>297</v>
      </c>
      <c r="B93" s="360" t="s">
        <v>99</v>
      </c>
      <c r="C93" s="360" t="s">
        <v>206</v>
      </c>
      <c r="D93" s="360" t="s">
        <v>99</v>
      </c>
      <c r="E93" s="360" t="s">
        <v>206</v>
      </c>
      <c r="F93" s="360" t="s">
        <v>99</v>
      </c>
      <c r="G93" s="360" t="s">
        <v>206</v>
      </c>
      <c r="H93" s="360" t="s">
        <v>99</v>
      </c>
      <c r="I93" s="360" t="s">
        <v>206</v>
      </c>
    </row>
    <row r="94" spans="1:9" ht="24.95" customHeight="1" x14ac:dyDescent="0.25">
      <c r="A94" s="566"/>
      <c r="B94" s="361">
        <v>0.1</v>
      </c>
      <c r="C94" s="365"/>
      <c r="D94" s="361">
        <v>0.15</v>
      </c>
      <c r="E94" s="362"/>
      <c r="F94" s="363">
        <v>0.2</v>
      </c>
      <c r="G94" s="364"/>
      <c r="H94" s="363"/>
      <c r="I94" s="364"/>
    </row>
    <row r="95" spans="1:9" ht="30" x14ac:dyDescent="0.25">
      <c r="A95" s="352" t="s">
        <v>356</v>
      </c>
      <c r="B95" s="468"/>
      <c r="C95" s="468"/>
      <c r="D95" s="468"/>
      <c r="E95" s="468"/>
      <c r="F95" s="468"/>
      <c r="G95" s="468"/>
      <c r="H95" s="468"/>
      <c r="I95" s="468"/>
    </row>
    <row r="96" spans="1:9" ht="15" x14ac:dyDescent="0.25">
      <c r="A96" s="352" t="s">
        <v>360</v>
      </c>
      <c r="B96" s="469"/>
      <c r="C96" s="470"/>
      <c r="D96" s="469"/>
      <c r="E96" s="470"/>
      <c r="F96" s="469"/>
      <c r="G96" s="470"/>
      <c r="H96" s="469"/>
      <c r="I96" s="470"/>
    </row>
    <row r="97" spans="1:9" ht="24.95" customHeight="1" x14ac:dyDescent="0.25">
      <c r="A97" s="565" t="s">
        <v>298</v>
      </c>
      <c r="B97" s="360" t="s">
        <v>99</v>
      </c>
      <c r="C97" s="360" t="s">
        <v>206</v>
      </c>
      <c r="D97" s="360" t="s">
        <v>99</v>
      </c>
      <c r="E97" s="360" t="s">
        <v>206</v>
      </c>
      <c r="F97" s="360" t="s">
        <v>99</v>
      </c>
      <c r="G97" s="360" t="s">
        <v>206</v>
      </c>
      <c r="H97" s="360" t="s">
        <v>99</v>
      </c>
      <c r="I97" s="360" t="s">
        <v>206</v>
      </c>
    </row>
    <row r="98" spans="1:9" ht="24.95" customHeight="1" x14ac:dyDescent="0.25">
      <c r="A98" s="566"/>
      <c r="B98" s="361">
        <v>0.05</v>
      </c>
      <c r="C98" s="365"/>
      <c r="D98" s="361">
        <v>0.1</v>
      </c>
      <c r="E98" s="362"/>
      <c r="F98" s="363">
        <v>0.15</v>
      </c>
      <c r="G98" s="364"/>
      <c r="H98" s="363"/>
      <c r="I98" s="364"/>
    </row>
    <row r="99" spans="1:9" ht="30" x14ac:dyDescent="0.25">
      <c r="A99" s="352" t="s">
        <v>356</v>
      </c>
      <c r="B99" s="468"/>
      <c r="C99" s="468"/>
      <c r="D99" s="468"/>
      <c r="E99" s="468"/>
      <c r="F99" s="468"/>
      <c r="G99" s="468"/>
      <c r="H99" s="468"/>
      <c r="I99" s="468"/>
    </row>
    <row r="100" spans="1:9" ht="15" x14ac:dyDescent="0.25">
      <c r="A100" s="352" t="s">
        <v>360</v>
      </c>
      <c r="B100" s="469"/>
      <c r="C100" s="470"/>
      <c r="D100" s="469"/>
      <c r="E100" s="470"/>
      <c r="F100" s="469"/>
      <c r="G100" s="470"/>
      <c r="H100" s="469"/>
      <c r="I100" s="470"/>
    </row>
    <row r="101" spans="1:9" ht="24.95" customHeight="1" x14ac:dyDescent="0.25">
      <c r="A101" s="565" t="s">
        <v>300</v>
      </c>
      <c r="B101" s="360" t="s">
        <v>99</v>
      </c>
      <c r="C101" s="360" t="s">
        <v>206</v>
      </c>
      <c r="D101" s="360" t="s">
        <v>99</v>
      </c>
      <c r="E101" s="360" t="s">
        <v>206</v>
      </c>
      <c r="F101" s="360" t="s">
        <v>99</v>
      </c>
      <c r="G101" s="360" t="s">
        <v>206</v>
      </c>
      <c r="H101" s="360" t="s">
        <v>99</v>
      </c>
      <c r="I101" s="360" t="s">
        <v>206</v>
      </c>
    </row>
    <row r="102" spans="1:9" ht="24.95" customHeight="1" x14ac:dyDescent="0.25">
      <c r="A102" s="566"/>
      <c r="B102" s="361">
        <v>0.05</v>
      </c>
      <c r="C102" s="365"/>
      <c r="D102" s="361">
        <v>0.05</v>
      </c>
      <c r="E102" s="362"/>
      <c r="F102" s="363">
        <v>0.1</v>
      </c>
      <c r="G102" s="364"/>
      <c r="H102" s="363"/>
      <c r="I102" s="364"/>
    </row>
    <row r="103" spans="1:9" ht="30" x14ac:dyDescent="0.25">
      <c r="A103" s="352" t="s">
        <v>356</v>
      </c>
      <c r="B103" s="468"/>
      <c r="C103" s="468"/>
      <c r="D103" s="468"/>
      <c r="E103" s="468"/>
      <c r="F103" s="468"/>
      <c r="G103" s="468"/>
      <c r="H103" s="468"/>
      <c r="I103" s="468"/>
    </row>
    <row r="104" spans="1:9" ht="15" x14ac:dyDescent="0.25">
      <c r="A104" s="352" t="s">
        <v>360</v>
      </c>
      <c r="B104" s="469"/>
      <c r="C104" s="470"/>
      <c r="D104" s="469"/>
      <c r="E104" s="470"/>
      <c r="F104" s="469"/>
      <c r="G104" s="470"/>
      <c r="H104" s="469"/>
      <c r="I104" s="470"/>
    </row>
    <row r="105" spans="1:9" ht="24.95" customHeight="1" x14ac:dyDescent="0.25">
      <c r="A105" s="565" t="s">
        <v>301</v>
      </c>
      <c r="B105" s="360" t="s">
        <v>99</v>
      </c>
      <c r="C105" s="360" t="s">
        <v>206</v>
      </c>
      <c r="D105" s="360" t="s">
        <v>99</v>
      </c>
      <c r="E105" s="360" t="s">
        <v>206</v>
      </c>
      <c r="F105" s="360" t="s">
        <v>99</v>
      </c>
      <c r="G105" s="360" t="s">
        <v>206</v>
      </c>
      <c r="H105" s="360" t="s">
        <v>99</v>
      </c>
      <c r="I105" s="360" t="s">
        <v>206</v>
      </c>
    </row>
    <row r="106" spans="1:9" ht="24.95" customHeight="1" x14ac:dyDescent="0.25">
      <c r="A106" s="566"/>
      <c r="B106" s="361">
        <v>0.05</v>
      </c>
      <c r="C106" s="365"/>
      <c r="D106" s="361">
        <v>0.03</v>
      </c>
      <c r="E106" s="362"/>
      <c r="F106" s="363">
        <v>0.05</v>
      </c>
      <c r="G106" s="364"/>
      <c r="H106" s="363"/>
      <c r="I106" s="364"/>
    </row>
    <row r="107" spans="1:9" ht="30" x14ac:dyDescent="0.25">
      <c r="A107" s="352" t="s">
        <v>356</v>
      </c>
      <c r="B107" s="468"/>
      <c r="C107" s="468"/>
      <c r="D107" s="468"/>
      <c r="E107" s="468"/>
      <c r="F107" s="468"/>
      <c r="G107" s="468"/>
      <c r="H107" s="468"/>
      <c r="I107" s="468"/>
    </row>
    <row r="108" spans="1:9" ht="15" x14ac:dyDescent="0.25">
      <c r="A108" s="352" t="s">
        <v>360</v>
      </c>
      <c r="B108" s="469"/>
      <c r="C108" s="470"/>
      <c r="D108" s="469"/>
      <c r="E108" s="470"/>
      <c r="F108" s="469"/>
      <c r="G108" s="470"/>
      <c r="H108" s="469"/>
      <c r="I108" s="470"/>
    </row>
    <row r="109" spans="1:9" ht="24.95" customHeight="1" x14ac:dyDescent="0.25">
      <c r="A109" s="565" t="s">
        <v>302</v>
      </c>
      <c r="B109" s="360" t="s">
        <v>99</v>
      </c>
      <c r="C109" s="360" t="s">
        <v>206</v>
      </c>
      <c r="D109" s="360" t="s">
        <v>99</v>
      </c>
      <c r="E109" s="360" t="s">
        <v>206</v>
      </c>
      <c r="F109" s="360" t="s">
        <v>99</v>
      </c>
      <c r="G109" s="360" t="s">
        <v>206</v>
      </c>
      <c r="H109" s="360" t="s">
        <v>99</v>
      </c>
      <c r="I109" s="360" t="s">
        <v>206</v>
      </c>
    </row>
    <row r="110" spans="1:9" ht="24.95" customHeight="1" x14ac:dyDescent="0.25">
      <c r="A110" s="566"/>
      <c r="B110" s="361">
        <v>0.05</v>
      </c>
      <c r="C110" s="365"/>
      <c r="D110" s="361">
        <v>0.02</v>
      </c>
      <c r="E110" s="362"/>
      <c r="F110" s="363">
        <v>0.03</v>
      </c>
      <c r="G110" s="364"/>
      <c r="H110" s="363"/>
      <c r="I110" s="364"/>
    </row>
    <row r="111" spans="1:9" ht="30" x14ac:dyDescent="0.25">
      <c r="A111" s="352" t="s">
        <v>356</v>
      </c>
      <c r="B111" s="468"/>
      <c r="C111" s="468"/>
      <c r="D111" s="468"/>
      <c r="E111" s="468"/>
      <c r="F111" s="468"/>
      <c r="G111" s="468"/>
      <c r="H111" s="468"/>
      <c r="I111" s="468"/>
    </row>
    <row r="112" spans="1:9" ht="15" x14ac:dyDescent="0.25">
      <c r="A112" s="352" t="s">
        <v>360</v>
      </c>
      <c r="B112" s="469"/>
      <c r="C112" s="470"/>
      <c r="D112" s="469"/>
      <c r="E112" s="470"/>
      <c r="F112" s="469"/>
      <c r="G112" s="470"/>
      <c r="H112" s="469"/>
      <c r="I112" s="470"/>
    </row>
    <row r="113" spans="1:9" ht="24.95" customHeight="1" x14ac:dyDescent="0.25">
      <c r="A113" s="565" t="s">
        <v>303</v>
      </c>
      <c r="B113" s="360" t="s">
        <v>99</v>
      </c>
      <c r="C113" s="360" t="s">
        <v>206</v>
      </c>
      <c r="D113" s="360" t="s">
        <v>99</v>
      </c>
      <c r="E113" s="360" t="s">
        <v>206</v>
      </c>
      <c r="F113" s="360" t="s">
        <v>99</v>
      </c>
      <c r="G113" s="360" t="s">
        <v>206</v>
      </c>
      <c r="H113" s="360" t="s">
        <v>99</v>
      </c>
      <c r="I113" s="360" t="s">
        <v>206</v>
      </c>
    </row>
    <row r="114" spans="1:9" ht="24.95" customHeight="1" x14ac:dyDescent="0.25">
      <c r="A114" s="566"/>
      <c r="B114" s="366">
        <v>0.05</v>
      </c>
      <c r="C114" s="367"/>
      <c r="D114" s="366">
        <v>0.05</v>
      </c>
      <c r="E114" s="367"/>
      <c r="F114" s="366">
        <v>0.02</v>
      </c>
      <c r="G114" s="368"/>
      <c r="H114" s="367"/>
      <c r="I114" s="368"/>
    </row>
    <row r="115" spans="1:9" ht="30" x14ac:dyDescent="0.25">
      <c r="A115" s="352" t="s">
        <v>356</v>
      </c>
      <c r="B115" s="471"/>
      <c r="C115" s="471"/>
      <c r="D115" s="471"/>
      <c r="E115" s="471"/>
      <c r="F115" s="471"/>
      <c r="G115" s="471"/>
      <c r="H115" s="471"/>
      <c r="I115" s="471"/>
    </row>
    <row r="116" spans="1:9" ht="15" x14ac:dyDescent="0.25">
      <c r="A116" s="352" t="s">
        <v>360</v>
      </c>
      <c r="B116" s="469"/>
      <c r="C116" s="470"/>
      <c r="D116" s="469"/>
      <c r="E116" s="470"/>
      <c r="F116" s="469"/>
      <c r="G116" s="470"/>
      <c r="H116" s="469"/>
      <c r="I116" s="470"/>
    </row>
    <row r="117" spans="1:9" ht="15" x14ac:dyDescent="0.25">
      <c r="A117" s="369" t="s">
        <v>387</v>
      </c>
      <c r="B117" s="370">
        <f t="shared" ref="B117:I117" si="1">(B70+B74+B78+B82+B86+B90+B94+B98+B102+B106+B110+B114)</f>
        <v>1.0000000000000002</v>
      </c>
      <c r="C117" s="371">
        <f t="shared" si="1"/>
        <v>0.5</v>
      </c>
      <c r="D117" s="370">
        <f t="shared" si="1"/>
        <v>1.0000000000000002</v>
      </c>
      <c r="E117" s="371">
        <f t="shared" si="1"/>
        <v>0.4</v>
      </c>
      <c r="F117" s="370">
        <f t="shared" si="1"/>
        <v>1</v>
      </c>
      <c r="G117" s="371">
        <f t="shared" si="1"/>
        <v>0.25</v>
      </c>
      <c r="H117" s="371">
        <f t="shared" si="1"/>
        <v>0</v>
      </c>
      <c r="I117" s="371">
        <f t="shared" si="1"/>
        <v>0</v>
      </c>
    </row>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s>
  <pageMargins left="0.25" right="0.25" top="0.75" bottom="0.75" header="0.3" footer="0.3"/>
  <pageSetup scale="25" fitToHeight="0" orientation="landscape" r:id="rId11"/>
  <drawing r:id="rId12"/>
  <legacyDrawing r:id="rId1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78"/>
      <c r="B1" s="579"/>
      <c r="C1" s="579"/>
      <c r="D1" s="579"/>
      <c r="E1" s="580"/>
      <c r="F1" s="587" t="s">
        <v>388</v>
      </c>
      <c r="G1" s="588"/>
      <c r="H1" s="588"/>
      <c r="I1" s="588"/>
      <c r="J1" s="588"/>
      <c r="K1" s="588"/>
      <c r="L1" s="175"/>
    </row>
    <row r="2" spans="1:12" ht="18.75" customHeight="1" x14ac:dyDescent="0.25">
      <c r="A2" s="581"/>
      <c r="B2" s="582"/>
      <c r="C2" s="582"/>
      <c r="D2" s="582"/>
      <c r="E2" s="583"/>
      <c r="F2" s="589"/>
      <c r="G2" s="590"/>
      <c r="H2" s="590"/>
      <c r="I2" s="590"/>
      <c r="J2" s="590"/>
      <c r="K2" s="590"/>
      <c r="L2" s="175"/>
    </row>
    <row r="3" spans="1:12" ht="18.75" customHeight="1" x14ac:dyDescent="0.25">
      <c r="A3" s="581"/>
      <c r="B3" s="582"/>
      <c r="C3" s="582"/>
      <c r="D3" s="582"/>
      <c r="E3" s="583"/>
      <c r="F3" s="587" t="s">
        <v>389</v>
      </c>
      <c r="G3" s="588"/>
      <c r="H3" s="588"/>
      <c r="I3" s="588"/>
      <c r="J3" s="588"/>
      <c r="K3" s="588"/>
      <c r="L3" s="175"/>
    </row>
    <row r="4" spans="1:12" ht="18.75" customHeight="1" x14ac:dyDescent="0.25">
      <c r="A4" s="584"/>
      <c r="B4" s="585"/>
      <c r="C4" s="585"/>
      <c r="D4" s="585"/>
      <c r="E4" s="586"/>
      <c r="F4" s="589"/>
      <c r="G4" s="590"/>
      <c r="H4" s="590"/>
      <c r="I4" s="590"/>
      <c r="J4" s="590"/>
      <c r="K4" s="590"/>
      <c r="L4" s="175"/>
    </row>
    <row r="5" spans="1:12" ht="15.75" customHeight="1" x14ac:dyDescent="0.25">
      <c r="A5" s="591" t="s">
        <v>390</v>
      </c>
      <c r="B5" s="592"/>
      <c r="C5" s="592"/>
      <c r="D5" s="592"/>
      <c r="E5" s="592"/>
      <c r="F5" s="592"/>
      <c r="G5" s="592"/>
      <c r="H5" s="592"/>
      <c r="I5" s="592"/>
      <c r="J5" s="592"/>
      <c r="K5" s="592"/>
      <c r="L5" s="593"/>
    </row>
    <row r="6" spans="1:12" ht="23.25" customHeight="1" x14ac:dyDescent="0.25">
      <c r="A6" s="591" t="s">
        <v>391</v>
      </c>
      <c r="B6" s="592"/>
      <c r="C6" s="594"/>
      <c r="D6" s="595" t="s">
        <v>12</v>
      </c>
      <c r="E6" s="596"/>
      <c r="F6" s="596"/>
      <c r="G6" s="596"/>
      <c r="H6" s="597"/>
      <c r="I6" s="591" t="s">
        <v>392</v>
      </c>
      <c r="J6" s="594"/>
      <c r="K6" s="595" t="s">
        <v>37</v>
      </c>
      <c r="L6" s="597"/>
    </row>
    <row r="7" spans="1:12" ht="17.649999999999999" customHeight="1" x14ac:dyDescent="0.25">
      <c r="A7" s="591" t="s">
        <v>393</v>
      </c>
      <c r="B7" s="592"/>
      <c r="C7" s="594"/>
      <c r="D7" s="595" t="s">
        <v>26</v>
      </c>
      <c r="E7" s="596"/>
      <c r="F7" s="596"/>
      <c r="G7" s="596"/>
      <c r="H7" s="597"/>
      <c r="I7" s="591" t="s">
        <v>98</v>
      </c>
      <c r="J7" s="594"/>
      <c r="K7" s="595" t="s">
        <v>15</v>
      </c>
      <c r="L7" s="597"/>
    </row>
    <row r="8" spans="1:12" ht="35.65" customHeight="1" x14ac:dyDescent="0.25">
      <c r="A8" s="591" t="s">
        <v>394</v>
      </c>
      <c r="B8" s="592"/>
      <c r="C8" s="594"/>
      <c r="D8" s="595" t="s">
        <v>63</v>
      </c>
      <c r="E8" s="596"/>
      <c r="F8" s="596"/>
      <c r="G8" s="596"/>
      <c r="H8" s="597"/>
      <c r="I8" s="591" t="s">
        <v>395</v>
      </c>
      <c r="J8" s="594"/>
      <c r="K8" s="595" t="s">
        <v>60</v>
      </c>
      <c r="L8" s="597"/>
    </row>
    <row r="9" spans="1:12" ht="15.75" customHeight="1" x14ac:dyDescent="0.25">
      <c r="A9" s="598" t="s">
        <v>396</v>
      </c>
      <c r="B9" s="599"/>
      <c r="C9" s="599"/>
      <c r="D9" s="599"/>
      <c r="E9" s="599"/>
      <c r="F9" s="599"/>
      <c r="G9" s="599"/>
      <c r="H9" s="599"/>
      <c r="I9" s="599"/>
      <c r="J9" s="599"/>
      <c r="K9" s="599"/>
      <c r="L9" s="600"/>
    </row>
    <row r="10" spans="1:12" ht="28.5" customHeight="1" x14ac:dyDescent="0.25">
      <c r="A10" s="609" t="s">
        <v>221</v>
      </c>
      <c r="B10" s="609"/>
      <c r="C10" s="609"/>
      <c r="D10" s="609"/>
      <c r="E10" s="646" t="str">
        <f>+ACTIVIDAD_2!B12</f>
        <v>Apoyar 5 ejercicios de transversalización del enfoque de transformación cultural y derechos humanos de las mujeres, a otras dependencias de la Secretaria de la Mujer y entidades del distrito.</v>
      </c>
      <c r="F10" s="646"/>
      <c r="G10" s="646"/>
      <c r="H10" s="646"/>
      <c r="I10" s="646"/>
      <c r="J10" s="646"/>
      <c r="K10" s="646"/>
      <c r="L10" s="646"/>
    </row>
    <row r="11" spans="1:12" ht="34.5" customHeight="1" x14ac:dyDescent="0.25">
      <c r="A11" s="601" t="s">
        <v>397</v>
      </c>
      <c r="B11" s="602"/>
      <c r="C11" s="602"/>
      <c r="D11" s="593"/>
      <c r="E11" s="603" t="str">
        <f>+ACTIVIDAD_2!I16</f>
        <v>Número de ejercicios de transversalización del enfoque de transformación cultural y derechos humanos de las mujeres apoyados en otras dependencias y entidades del distrito.</v>
      </c>
      <c r="F11" s="604"/>
      <c r="G11" s="604"/>
      <c r="H11" s="604"/>
      <c r="I11" s="604"/>
      <c r="J11" s="604"/>
      <c r="K11" s="604"/>
      <c r="L11" s="605"/>
    </row>
    <row r="12" spans="1:12" ht="47.25" customHeight="1" x14ac:dyDescent="0.25">
      <c r="A12" s="591" t="s">
        <v>398</v>
      </c>
      <c r="B12" s="592"/>
      <c r="C12" s="592"/>
      <c r="D12" s="594"/>
      <c r="E12" s="606" t="s">
        <v>468</v>
      </c>
      <c r="F12" s="607"/>
      <c r="G12" s="607"/>
      <c r="H12" s="607"/>
      <c r="I12" s="607"/>
      <c r="J12" s="607"/>
      <c r="K12" s="607"/>
      <c r="L12" s="608"/>
    </row>
    <row r="13" spans="1:12" ht="28.5" customHeight="1" x14ac:dyDescent="0.25">
      <c r="A13" s="591" t="s">
        <v>400</v>
      </c>
      <c r="B13" s="592"/>
      <c r="C13" s="594"/>
      <c r="D13" s="595" t="s">
        <v>401</v>
      </c>
      <c r="E13" s="596"/>
      <c r="F13" s="596"/>
      <c r="G13" s="596"/>
      <c r="H13" s="597"/>
      <c r="I13" s="591" t="s">
        <v>402</v>
      </c>
      <c r="J13" s="594"/>
      <c r="K13" s="595" t="s">
        <v>61</v>
      </c>
      <c r="L13" s="597"/>
    </row>
    <row r="14" spans="1:12" ht="15.75" customHeight="1" x14ac:dyDescent="0.25">
      <c r="A14" s="591" t="s">
        <v>403</v>
      </c>
      <c r="B14" s="592"/>
      <c r="C14" s="592"/>
      <c r="D14" s="592"/>
      <c r="E14" s="592"/>
      <c r="F14" s="592"/>
      <c r="G14" s="592"/>
      <c r="H14" s="592"/>
      <c r="I14" s="592"/>
      <c r="J14" s="592"/>
      <c r="K14" s="592"/>
      <c r="L14" s="593"/>
    </row>
    <row r="15" spans="1:12" ht="25.5" customHeight="1" x14ac:dyDescent="0.25">
      <c r="A15" s="591" t="s">
        <v>404</v>
      </c>
      <c r="B15" s="592"/>
      <c r="C15" s="594"/>
      <c r="D15" s="595" t="s">
        <v>19</v>
      </c>
      <c r="E15" s="596"/>
      <c r="F15" s="596"/>
      <c r="G15" s="596"/>
      <c r="H15" s="597"/>
      <c r="I15" s="591" t="s">
        <v>405</v>
      </c>
      <c r="J15" s="594"/>
      <c r="K15" s="595" t="s">
        <v>20</v>
      </c>
      <c r="L15" s="597"/>
    </row>
    <row r="16" spans="1:12" ht="25.5" customHeight="1" x14ac:dyDescent="0.25">
      <c r="A16" s="591" t="s">
        <v>406</v>
      </c>
      <c r="B16" s="592"/>
      <c r="C16" s="594"/>
      <c r="D16" s="616">
        <f>+ACTIVIDAD_2!C37</f>
        <v>1.9999999999999998</v>
      </c>
      <c r="E16" s="617"/>
      <c r="F16" s="617"/>
      <c r="G16" s="617"/>
      <c r="H16" s="618"/>
      <c r="I16" s="591" t="s">
        <v>161</v>
      </c>
      <c r="J16" s="594"/>
      <c r="K16" s="595" t="s">
        <v>21</v>
      </c>
      <c r="L16" s="597"/>
    </row>
    <row r="17" spans="1:12" ht="27.6" customHeight="1" x14ac:dyDescent="0.25">
      <c r="A17" s="591" t="s">
        <v>407</v>
      </c>
      <c r="B17" s="592"/>
      <c r="C17" s="594"/>
      <c r="D17" s="595" t="s">
        <v>469</v>
      </c>
      <c r="E17" s="596"/>
      <c r="F17" s="596"/>
      <c r="G17" s="596"/>
      <c r="H17" s="597"/>
      <c r="I17" s="613"/>
      <c r="J17" s="614"/>
      <c r="K17" s="614"/>
      <c r="L17" s="615"/>
    </row>
    <row r="18" spans="1:12" ht="12" customHeight="1" x14ac:dyDescent="0.25">
      <c r="A18" s="182" t="s">
        <v>409</v>
      </c>
      <c r="B18" s="182" t="s">
        <v>410</v>
      </c>
      <c r="C18" s="591" t="s">
        <v>411</v>
      </c>
      <c r="D18" s="592"/>
      <c r="E18" s="592"/>
      <c r="F18" s="592"/>
      <c r="G18" s="594"/>
      <c r="H18" s="591" t="s">
        <v>229</v>
      </c>
      <c r="I18" s="594"/>
      <c r="J18" s="591" t="s">
        <v>412</v>
      </c>
      <c r="K18" s="594"/>
      <c r="L18" s="182" t="s">
        <v>413</v>
      </c>
    </row>
    <row r="19" spans="1:12" ht="69.95" customHeight="1" x14ac:dyDescent="0.25">
      <c r="A19" s="177">
        <v>1</v>
      </c>
      <c r="B19" s="178" t="s">
        <v>401</v>
      </c>
      <c r="C19" s="595" t="s">
        <v>470</v>
      </c>
      <c r="D19" s="596"/>
      <c r="E19" s="596"/>
      <c r="F19" s="596"/>
      <c r="G19" s="597"/>
      <c r="H19" s="595" t="s">
        <v>471</v>
      </c>
      <c r="I19" s="597"/>
      <c r="J19" s="613" t="s">
        <v>22</v>
      </c>
      <c r="K19" s="615"/>
      <c r="L19" s="178" t="s">
        <v>472</v>
      </c>
    </row>
    <row r="20" spans="1:12" ht="34.15" customHeight="1" x14ac:dyDescent="0.25">
      <c r="A20" s="177">
        <v>2</v>
      </c>
      <c r="B20" s="178" t="s">
        <v>401</v>
      </c>
      <c r="C20" s="595"/>
      <c r="D20" s="596"/>
      <c r="E20" s="596"/>
      <c r="F20" s="596"/>
      <c r="G20" s="597"/>
      <c r="H20" s="595"/>
      <c r="I20" s="597"/>
      <c r="J20" s="613"/>
      <c r="K20" s="615"/>
      <c r="L20" s="178"/>
    </row>
    <row r="21" spans="1:12" ht="34.15" customHeight="1" x14ac:dyDescent="0.25">
      <c r="A21" s="177">
        <v>3</v>
      </c>
      <c r="B21" s="178" t="s">
        <v>401</v>
      </c>
      <c r="C21" s="595"/>
      <c r="D21" s="596"/>
      <c r="E21" s="596"/>
      <c r="F21" s="596"/>
      <c r="G21" s="597"/>
      <c r="H21" s="595"/>
      <c r="I21" s="597"/>
      <c r="J21" s="613"/>
      <c r="K21" s="615"/>
      <c r="L21" s="178"/>
    </row>
    <row r="22" spans="1:12" ht="25.5" customHeight="1" x14ac:dyDescent="0.25">
      <c r="A22" s="182" t="s">
        <v>409</v>
      </c>
      <c r="B22" s="591" t="s">
        <v>418</v>
      </c>
      <c r="C22" s="592"/>
      <c r="D22" s="592"/>
      <c r="E22" s="592"/>
      <c r="F22" s="592"/>
      <c r="G22" s="592"/>
      <c r="H22" s="592"/>
      <c r="I22" s="592"/>
      <c r="J22" s="592"/>
      <c r="K22" s="594"/>
      <c r="L22" s="182" t="s">
        <v>419</v>
      </c>
    </row>
    <row r="23" spans="1:12" ht="28.15" customHeight="1" x14ac:dyDescent="0.25">
      <c r="A23" s="177">
        <v>1</v>
      </c>
      <c r="B23" s="595" t="s">
        <v>473</v>
      </c>
      <c r="C23" s="596"/>
      <c r="D23" s="596"/>
      <c r="E23" s="596"/>
      <c r="F23" s="596"/>
      <c r="G23" s="596"/>
      <c r="H23" s="596"/>
      <c r="I23" s="596"/>
      <c r="J23" s="596"/>
      <c r="K23" s="597"/>
      <c r="L23" s="178" t="s">
        <v>22</v>
      </c>
    </row>
    <row r="24" spans="1:12" ht="15.75" customHeight="1" x14ac:dyDescent="0.25">
      <c r="A24" s="591" t="s">
        <v>421</v>
      </c>
      <c r="B24" s="592"/>
      <c r="C24" s="592"/>
      <c r="D24" s="592"/>
      <c r="E24" s="592"/>
      <c r="F24" s="599"/>
      <c r="G24" s="599"/>
      <c r="H24" s="592"/>
      <c r="I24" s="599"/>
      <c r="J24" s="599"/>
      <c r="K24" s="599"/>
      <c r="L24" s="619"/>
    </row>
    <row r="25" spans="1:12" ht="39" customHeight="1" x14ac:dyDescent="0.25">
      <c r="A25" s="591" t="s">
        <v>422</v>
      </c>
      <c r="B25" s="592"/>
      <c r="C25" s="594"/>
      <c r="D25" s="595">
        <v>0</v>
      </c>
      <c r="E25" s="596"/>
      <c r="F25" s="609" t="s">
        <v>423</v>
      </c>
      <c r="G25" s="609"/>
      <c r="H25" s="203">
        <v>2024</v>
      </c>
      <c r="I25" s="609" t="s">
        <v>424</v>
      </c>
      <c r="J25" s="609"/>
      <c r="K25" s="645" t="s">
        <v>474</v>
      </c>
      <c r="L25" s="645"/>
    </row>
    <row r="26" spans="1:12" ht="33.6" customHeight="1" x14ac:dyDescent="0.25">
      <c r="A26" s="591" t="s">
        <v>426</v>
      </c>
      <c r="B26" s="592"/>
      <c r="C26" s="594"/>
      <c r="D26" s="606" t="s">
        <v>475</v>
      </c>
      <c r="E26" s="607"/>
      <c r="F26" s="604"/>
      <c r="G26" s="604"/>
      <c r="H26" s="607"/>
      <c r="I26" s="604"/>
      <c r="J26" s="604"/>
      <c r="K26" s="604"/>
      <c r="L26" s="605"/>
    </row>
    <row r="27" spans="1:12" ht="86.45" customHeight="1" x14ac:dyDescent="0.25">
      <c r="A27" s="591" t="s">
        <v>428</v>
      </c>
      <c r="B27" s="592"/>
      <c r="C27" s="594"/>
      <c r="D27" s="642" t="s">
        <v>476</v>
      </c>
      <c r="E27" s="643"/>
      <c r="F27" s="643"/>
      <c r="G27" s="643"/>
      <c r="H27" s="643"/>
      <c r="I27" s="643"/>
      <c r="J27" s="643"/>
      <c r="K27" s="643"/>
      <c r="L27" s="644"/>
    </row>
    <row r="28" spans="1:12" ht="17.649999999999999" customHeight="1" x14ac:dyDescent="0.25">
      <c r="A28" s="591" t="s">
        <v>430</v>
      </c>
      <c r="B28" s="592"/>
      <c r="C28" s="594"/>
      <c r="D28" s="595"/>
      <c r="E28" s="596"/>
      <c r="F28" s="596"/>
      <c r="G28" s="596"/>
      <c r="H28" s="596"/>
      <c r="I28" s="596"/>
      <c r="J28" s="596"/>
      <c r="K28" s="596"/>
      <c r="L28" s="597"/>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baseColWidth="10" defaultColWidth="8.7109375" defaultRowHeight="12.75" x14ac:dyDescent="0.25"/>
  <cols>
    <col min="1" max="1" width="3.28515625" style="218" customWidth="1"/>
    <col min="2" max="2" width="9.28515625" style="218" customWidth="1"/>
    <col min="3" max="3" width="5.7109375" style="218" customWidth="1"/>
    <col min="4" max="4" width="6.7109375" style="218" customWidth="1"/>
    <col min="5" max="5" width="5.7109375" style="218" customWidth="1"/>
    <col min="6" max="6" width="10.28515625" style="218" customWidth="1"/>
    <col min="7" max="7" width="2.140625" style="218" customWidth="1"/>
    <col min="8" max="8" width="18.7109375" style="218" customWidth="1"/>
    <col min="9" max="9" width="12.7109375" style="218" customWidth="1"/>
    <col min="10" max="10" width="6.7109375" style="218" customWidth="1"/>
    <col min="11" max="11" width="18.7109375" style="218" customWidth="1"/>
    <col min="12" max="12" width="25.7109375" style="218" customWidth="1"/>
    <col min="13" max="16384" width="8.7109375" style="218"/>
  </cols>
  <sheetData>
    <row r="1" spans="1:12" ht="18.75" customHeight="1" x14ac:dyDescent="0.25">
      <c r="A1" s="578"/>
      <c r="B1" s="579"/>
      <c r="C1" s="579"/>
      <c r="D1" s="579"/>
      <c r="E1" s="580"/>
      <c r="F1" s="587" t="s">
        <v>388</v>
      </c>
      <c r="G1" s="588"/>
      <c r="H1" s="588"/>
      <c r="I1" s="588"/>
      <c r="J1" s="588"/>
      <c r="K1" s="588"/>
      <c r="L1" s="175"/>
    </row>
    <row r="2" spans="1:12" ht="18.75" customHeight="1" x14ac:dyDescent="0.25">
      <c r="A2" s="581"/>
      <c r="B2" s="582"/>
      <c r="C2" s="582"/>
      <c r="D2" s="582"/>
      <c r="E2" s="583"/>
      <c r="F2" s="589"/>
      <c r="G2" s="590"/>
      <c r="H2" s="590"/>
      <c r="I2" s="590"/>
      <c r="J2" s="590"/>
      <c r="K2" s="590"/>
      <c r="L2" s="175"/>
    </row>
    <row r="3" spans="1:12" ht="18.75" customHeight="1" x14ac:dyDescent="0.25">
      <c r="A3" s="581"/>
      <c r="B3" s="582"/>
      <c r="C3" s="582"/>
      <c r="D3" s="582"/>
      <c r="E3" s="583"/>
      <c r="F3" s="587" t="s">
        <v>389</v>
      </c>
      <c r="G3" s="588"/>
      <c r="H3" s="588"/>
      <c r="I3" s="588"/>
      <c r="J3" s="588"/>
      <c r="K3" s="588"/>
      <c r="L3" s="175"/>
    </row>
    <row r="4" spans="1:12" ht="18.75" customHeight="1" x14ac:dyDescent="0.25">
      <c r="A4" s="584"/>
      <c r="B4" s="585"/>
      <c r="C4" s="585"/>
      <c r="D4" s="585"/>
      <c r="E4" s="586"/>
      <c r="F4" s="589"/>
      <c r="G4" s="590"/>
      <c r="H4" s="590"/>
      <c r="I4" s="590"/>
      <c r="J4" s="590"/>
      <c r="K4" s="590"/>
      <c r="L4" s="175"/>
    </row>
    <row r="5" spans="1:12" ht="15.75" customHeight="1" x14ac:dyDescent="0.25">
      <c r="A5" s="591" t="s">
        <v>390</v>
      </c>
      <c r="B5" s="592"/>
      <c r="C5" s="592"/>
      <c r="D5" s="592"/>
      <c r="E5" s="592"/>
      <c r="F5" s="592"/>
      <c r="G5" s="592"/>
      <c r="H5" s="592"/>
      <c r="I5" s="592"/>
      <c r="J5" s="592"/>
      <c r="K5" s="592"/>
      <c r="L5" s="593"/>
    </row>
    <row r="6" spans="1:12" ht="23.25" customHeight="1" x14ac:dyDescent="0.25">
      <c r="A6" s="591" t="s">
        <v>391</v>
      </c>
      <c r="B6" s="592"/>
      <c r="C6" s="594"/>
      <c r="D6" s="595" t="s">
        <v>12</v>
      </c>
      <c r="E6" s="596"/>
      <c r="F6" s="596"/>
      <c r="G6" s="596"/>
      <c r="H6" s="597"/>
      <c r="I6" s="591" t="s">
        <v>392</v>
      </c>
      <c r="J6" s="594"/>
      <c r="K6" s="595" t="s">
        <v>37</v>
      </c>
      <c r="L6" s="597"/>
    </row>
    <row r="7" spans="1:12" ht="17.649999999999999" customHeight="1" x14ac:dyDescent="0.25">
      <c r="A7" s="591" t="s">
        <v>393</v>
      </c>
      <c r="B7" s="592"/>
      <c r="C7" s="594"/>
      <c r="D7" s="595" t="s">
        <v>26</v>
      </c>
      <c r="E7" s="596"/>
      <c r="F7" s="596"/>
      <c r="G7" s="596"/>
      <c r="H7" s="597"/>
      <c r="I7" s="591" t="s">
        <v>98</v>
      </c>
      <c r="J7" s="594"/>
      <c r="K7" s="595" t="s">
        <v>53</v>
      </c>
      <c r="L7" s="597"/>
    </row>
    <row r="8" spans="1:12" ht="35.65" customHeight="1" x14ac:dyDescent="0.25">
      <c r="A8" s="591" t="s">
        <v>394</v>
      </c>
      <c r="B8" s="592"/>
      <c r="C8" s="594"/>
      <c r="D8" s="595" t="s">
        <v>63</v>
      </c>
      <c r="E8" s="596"/>
      <c r="F8" s="596"/>
      <c r="G8" s="596"/>
      <c r="H8" s="597"/>
      <c r="I8" s="591" t="s">
        <v>395</v>
      </c>
      <c r="J8" s="594"/>
      <c r="K8" s="595" t="s">
        <v>60</v>
      </c>
      <c r="L8" s="597"/>
    </row>
    <row r="9" spans="1:12" ht="15.75" customHeight="1" x14ac:dyDescent="0.25">
      <c r="A9" s="598" t="s">
        <v>396</v>
      </c>
      <c r="B9" s="599"/>
      <c r="C9" s="599"/>
      <c r="D9" s="599"/>
      <c r="E9" s="592"/>
      <c r="F9" s="592"/>
      <c r="G9" s="592"/>
      <c r="H9" s="592"/>
      <c r="I9" s="592"/>
      <c r="J9" s="592"/>
      <c r="K9" s="592"/>
      <c r="L9" s="593"/>
    </row>
    <row r="10" spans="1:12" ht="27.75" customHeight="1" x14ac:dyDescent="0.25">
      <c r="A10" s="609" t="s">
        <v>221</v>
      </c>
      <c r="B10" s="609"/>
      <c r="C10" s="609"/>
      <c r="D10" s="609"/>
      <c r="E10" s="607" t="str">
        <f>+ACTIVIDAD_3!B12</f>
        <v>Implementar 3 acciones de transformación cultural que promuevan la redistribución equitativa de las labores del cuidado en Bogotá</v>
      </c>
      <c r="F10" s="607"/>
      <c r="G10" s="607"/>
      <c r="H10" s="607"/>
      <c r="I10" s="607"/>
      <c r="J10" s="607"/>
      <c r="K10" s="607"/>
      <c r="L10" s="607"/>
    </row>
    <row r="11" spans="1:12" ht="34.5" customHeight="1" x14ac:dyDescent="0.25">
      <c r="A11" s="601" t="s">
        <v>397</v>
      </c>
      <c r="B11" s="602"/>
      <c r="C11" s="602"/>
      <c r="D11" s="593"/>
      <c r="E11" s="606" t="str">
        <f>+ACTIVIDAD_3!I16</f>
        <v>Número de acciones de transformación cultural implementadas para la redistribución equitativa de los trabajos de cuidado a travez de mecanismos de cambio cultural y comportamental en Bogotá.</v>
      </c>
      <c r="F11" s="607"/>
      <c r="G11" s="607"/>
      <c r="H11" s="607"/>
      <c r="I11" s="607"/>
      <c r="J11" s="607"/>
      <c r="K11" s="607"/>
      <c r="L11" s="608"/>
    </row>
    <row r="12" spans="1:12" ht="47.25" customHeight="1" x14ac:dyDescent="0.25">
      <c r="A12" s="591" t="s">
        <v>398</v>
      </c>
      <c r="B12" s="592"/>
      <c r="C12" s="592"/>
      <c r="D12" s="594"/>
      <c r="E12" s="606" t="s">
        <v>477</v>
      </c>
      <c r="F12" s="607"/>
      <c r="G12" s="607"/>
      <c r="H12" s="607"/>
      <c r="I12" s="607"/>
      <c r="J12" s="607"/>
      <c r="K12" s="607"/>
      <c r="L12" s="608"/>
    </row>
    <row r="13" spans="1:12" ht="28.5" customHeight="1" x14ac:dyDescent="0.25">
      <c r="A13" s="591" t="s">
        <v>400</v>
      </c>
      <c r="B13" s="592"/>
      <c r="C13" s="594"/>
      <c r="D13" s="595" t="s">
        <v>401</v>
      </c>
      <c r="E13" s="596"/>
      <c r="F13" s="596"/>
      <c r="G13" s="596"/>
      <c r="H13" s="597"/>
      <c r="I13" s="591" t="s">
        <v>402</v>
      </c>
      <c r="J13" s="594"/>
      <c r="K13" s="595" t="s">
        <v>61</v>
      </c>
      <c r="L13" s="597"/>
    </row>
    <row r="14" spans="1:12" ht="15.75" customHeight="1" x14ac:dyDescent="0.25">
      <c r="A14" s="591" t="s">
        <v>403</v>
      </c>
      <c r="B14" s="592"/>
      <c r="C14" s="592"/>
      <c r="D14" s="592"/>
      <c r="E14" s="592"/>
      <c r="F14" s="592"/>
      <c r="G14" s="592"/>
      <c r="H14" s="592"/>
      <c r="I14" s="592"/>
      <c r="J14" s="592"/>
      <c r="K14" s="592"/>
      <c r="L14" s="593"/>
    </row>
    <row r="15" spans="1:12" ht="25.5" customHeight="1" x14ac:dyDescent="0.25">
      <c r="A15" s="591" t="s">
        <v>404</v>
      </c>
      <c r="B15" s="592"/>
      <c r="C15" s="594"/>
      <c r="D15" s="595" t="s">
        <v>19</v>
      </c>
      <c r="E15" s="596"/>
      <c r="F15" s="596"/>
      <c r="G15" s="596"/>
      <c r="H15" s="597"/>
      <c r="I15" s="591" t="s">
        <v>405</v>
      </c>
      <c r="J15" s="594"/>
      <c r="K15" s="595" t="s">
        <v>20</v>
      </c>
      <c r="L15" s="597"/>
    </row>
    <row r="16" spans="1:12" ht="25.5" customHeight="1" x14ac:dyDescent="0.25">
      <c r="A16" s="591" t="s">
        <v>406</v>
      </c>
      <c r="B16" s="592"/>
      <c r="C16" s="594"/>
      <c r="D16" s="616">
        <f>ACTIVIDAD_3!C37</f>
        <v>1</v>
      </c>
      <c r="E16" s="617"/>
      <c r="F16" s="617"/>
      <c r="G16" s="617"/>
      <c r="H16" s="618"/>
      <c r="I16" s="591" t="s">
        <v>161</v>
      </c>
      <c r="J16" s="594"/>
      <c r="K16" s="595" t="s">
        <v>21</v>
      </c>
      <c r="L16" s="597"/>
    </row>
    <row r="17" spans="1:12" ht="27.6" customHeight="1" x14ac:dyDescent="0.25">
      <c r="A17" s="591" t="s">
        <v>407</v>
      </c>
      <c r="B17" s="592"/>
      <c r="C17" s="594"/>
      <c r="D17" s="595" t="s">
        <v>408</v>
      </c>
      <c r="E17" s="596"/>
      <c r="F17" s="596"/>
      <c r="G17" s="596"/>
      <c r="H17" s="597"/>
      <c r="I17" s="653"/>
      <c r="J17" s="654"/>
      <c r="K17" s="654"/>
      <c r="L17" s="655"/>
    </row>
    <row r="18" spans="1:12" ht="12" customHeight="1" x14ac:dyDescent="0.25">
      <c r="A18" s="182" t="s">
        <v>409</v>
      </c>
      <c r="B18" s="182" t="s">
        <v>410</v>
      </c>
      <c r="C18" s="591" t="s">
        <v>411</v>
      </c>
      <c r="D18" s="592"/>
      <c r="E18" s="592"/>
      <c r="F18" s="592"/>
      <c r="G18" s="594"/>
      <c r="H18" s="591" t="s">
        <v>229</v>
      </c>
      <c r="I18" s="594"/>
      <c r="J18" s="591" t="s">
        <v>412</v>
      </c>
      <c r="K18" s="594"/>
      <c r="L18" s="182" t="s">
        <v>413</v>
      </c>
    </row>
    <row r="19" spans="1:12" ht="56.25" customHeight="1" x14ac:dyDescent="0.25">
      <c r="A19" s="177">
        <v>1</v>
      </c>
      <c r="B19" s="178" t="s">
        <v>401</v>
      </c>
      <c r="C19" s="595" t="s">
        <v>478</v>
      </c>
      <c r="D19" s="596"/>
      <c r="E19" s="596"/>
      <c r="F19" s="596"/>
      <c r="G19" s="597"/>
      <c r="H19" s="595" t="s">
        <v>479</v>
      </c>
      <c r="I19" s="597"/>
      <c r="J19" s="613" t="s">
        <v>22</v>
      </c>
      <c r="K19" s="615"/>
      <c r="L19" s="178" t="s">
        <v>480</v>
      </c>
    </row>
    <row r="20" spans="1:12" ht="34.15" customHeight="1" x14ac:dyDescent="0.25">
      <c r="A20" s="177">
        <v>2</v>
      </c>
      <c r="B20" s="178" t="s">
        <v>401</v>
      </c>
      <c r="C20" s="595" t="s">
        <v>481</v>
      </c>
      <c r="D20" s="596"/>
      <c r="E20" s="596"/>
      <c r="F20" s="596"/>
      <c r="G20" s="597"/>
      <c r="H20" s="595" t="s">
        <v>482</v>
      </c>
      <c r="I20" s="597"/>
      <c r="J20" s="613" t="s">
        <v>22</v>
      </c>
      <c r="K20" s="615"/>
      <c r="L20" s="178" t="s">
        <v>480</v>
      </c>
    </row>
    <row r="21" spans="1:12" ht="34.15" customHeight="1" x14ac:dyDescent="0.25">
      <c r="A21" s="177">
        <v>3</v>
      </c>
      <c r="B21" s="178" t="s">
        <v>401</v>
      </c>
      <c r="C21" s="595" t="s">
        <v>483</v>
      </c>
      <c r="D21" s="596"/>
      <c r="E21" s="596"/>
      <c r="F21" s="596"/>
      <c r="G21" s="597"/>
      <c r="H21" s="595" t="s">
        <v>484</v>
      </c>
      <c r="I21" s="597"/>
      <c r="J21" s="613" t="s">
        <v>22</v>
      </c>
      <c r="K21" s="615"/>
      <c r="L21" s="178" t="s">
        <v>485</v>
      </c>
    </row>
    <row r="22" spans="1:12" ht="25.5" customHeight="1" x14ac:dyDescent="0.25">
      <c r="A22" s="182" t="s">
        <v>409</v>
      </c>
      <c r="B22" s="591" t="s">
        <v>418</v>
      </c>
      <c r="C22" s="592"/>
      <c r="D22" s="592"/>
      <c r="E22" s="592"/>
      <c r="F22" s="592"/>
      <c r="G22" s="592"/>
      <c r="H22" s="592"/>
      <c r="I22" s="592"/>
      <c r="J22" s="592"/>
      <c r="K22" s="594"/>
      <c r="L22" s="182" t="s">
        <v>419</v>
      </c>
    </row>
    <row r="23" spans="1:12" ht="28.15" customHeight="1" x14ac:dyDescent="0.25">
      <c r="A23" s="177">
        <v>1</v>
      </c>
      <c r="B23" s="595" t="s">
        <v>486</v>
      </c>
      <c r="C23" s="596"/>
      <c r="D23" s="596"/>
      <c r="E23" s="596"/>
      <c r="F23" s="596"/>
      <c r="G23" s="596"/>
      <c r="H23" s="596"/>
      <c r="I23" s="596"/>
      <c r="J23" s="596"/>
      <c r="K23" s="597"/>
      <c r="L23" s="178" t="s">
        <v>22</v>
      </c>
    </row>
    <row r="24" spans="1:12" ht="15.75" customHeight="1" x14ac:dyDescent="0.25">
      <c r="A24" s="591" t="s">
        <v>421</v>
      </c>
      <c r="B24" s="592"/>
      <c r="C24" s="592"/>
      <c r="D24" s="592"/>
      <c r="E24" s="592"/>
      <c r="F24" s="599"/>
      <c r="G24" s="599"/>
      <c r="H24" s="592"/>
      <c r="I24" s="599"/>
      <c r="J24" s="599"/>
      <c r="K24" s="592"/>
      <c r="L24" s="619"/>
    </row>
    <row r="25" spans="1:12" ht="26.25" customHeight="1" x14ac:dyDescent="0.25">
      <c r="A25" s="591" t="s">
        <v>422</v>
      </c>
      <c r="B25" s="592"/>
      <c r="C25" s="594"/>
      <c r="D25" s="648">
        <v>1</v>
      </c>
      <c r="E25" s="649"/>
      <c r="F25" s="650" t="s">
        <v>423</v>
      </c>
      <c r="G25" s="650"/>
      <c r="H25" s="214">
        <v>2024</v>
      </c>
      <c r="I25" s="650" t="s">
        <v>424</v>
      </c>
      <c r="J25" s="650"/>
      <c r="K25" s="651" t="s">
        <v>487</v>
      </c>
      <c r="L25" s="652"/>
    </row>
    <row r="26" spans="1:12" ht="26.25" customHeight="1" x14ac:dyDescent="0.25">
      <c r="A26" s="591" t="s">
        <v>426</v>
      </c>
      <c r="B26" s="592"/>
      <c r="C26" s="592"/>
      <c r="D26" s="647" t="s">
        <v>488</v>
      </c>
      <c r="E26" s="647"/>
      <c r="F26" s="647"/>
      <c r="G26" s="647"/>
      <c r="H26" s="647"/>
      <c r="I26" s="647"/>
      <c r="J26" s="647"/>
      <c r="K26" s="647"/>
      <c r="L26" s="647"/>
    </row>
    <row r="27" spans="1:12" ht="316.5" customHeight="1" x14ac:dyDescent="0.25">
      <c r="A27" s="591" t="s">
        <v>428</v>
      </c>
      <c r="B27" s="592"/>
      <c r="C27" s="594"/>
      <c r="D27" s="622" t="s">
        <v>489</v>
      </c>
      <c r="E27" s="623"/>
      <c r="F27" s="623"/>
      <c r="G27" s="623"/>
      <c r="H27" s="623"/>
      <c r="I27" s="623"/>
      <c r="J27" s="623"/>
      <c r="K27" s="623"/>
      <c r="L27" s="624"/>
    </row>
    <row r="28" spans="1:12" ht="17.649999999999999" customHeight="1" x14ac:dyDescent="0.25">
      <c r="A28" s="591" t="s">
        <v>430</v>
      </c>
      <c r="B28" s="592"/>
      <c r="C28" s="594"/>
      <c r="D28" s="595"/>
      <c r="E28" s="596"/>
      <c r="F28" s="596"/>
      <c r="G28" s="596"/>
      <c r="H28" s="596"/>
      <c r="I28" s="596"/>
      <c r="J28" s="596"/>
      <c r="K28" s="596"/>
      <c r="L28" s="597"/>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baseColWidth="10" defaultColWidth="8.7109375" defaultRowHeight="12.75" x14ac:dyDescent="0.2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x14ac:dyDescent="0.25">
      <c r="A1" s="578"/>
      <c r="B1" s="579"/>
      <c r="C1" s="579"/>
      <c r="D1" s="579"/>
      <c r="E1" s="580"/>
      <c r="F1" s="587" t="s">
        <v>388</v>
      </c>
      <c r="G1" s="588"/>
      <c r="H1" s="588"/>
      <c r="I1" s="588"/>
      <c r="J1" s="588"/>
      <c r="K1" s="588"/>
      <c r="L1" s="175"/>
    </row>
    <row r="2" spans="1:12" ht="18.75" customHeight="1" x14ac:dyDescent="0.25">
      <c r="A2" s="581"/>
      <c r="B2" s="582"/>
      <c r="C2" s="582"/>
      <c r="D2" s="582"/>
      <c r="E2" s="583"/>
      <c r="F2" s="589"/>
      <c r="G2" s="590"/>
      <c r="H2" s="590"/>
      <c r="I2" s="590"/>
      <c r="J2" s="590"/>
      <c r="K2" s="590"/>
      <c r="L2" s="175"/>
    </row>
    <row r="3" spans="1:12" ht="18.75" customHeight="1" x14ac:dyDescent="0.25">
      <c r="A3" s="581"/>
      <c r="B3" s="582"/>
      <c r="C3" s="582"/>
      <c r="D3" s="582"/>
      <c r="E3" s="583"/>
      <c r="F3" s="587" t="s">
        <v>389</v>
      </c>
      <c r="G3" s="588"/>
      <c r="H3" s="588"/>
      <c r="I3" s="588"/>
      <c r="J3" s="588"/>
      <c r="K3" s="588"/>
      <c r="L3" s="175"/>
    </row>
    <row r="4" spans="1:12" ht="18.75" customHeight="1" x14ac:dyDescent="0.25">
      <c r="A4" s="584"/>
      <c r="B4" s="585"/>
      <c r="C4" s="585"/>
      <c r="D4" s="585"/>
      <c r="E4" s="586"/>
      <c r="F4" s="589"/>
      <c r="G4" s="590"/>
      <c r="H4" s="590"/>
      <c r="I4" s="590"/>
      <c r="J4" s="590"/>
      <c r="K4" s="590"/>
      <c r="L4" s="175"/>
    </row>
    <row r="5" spans="1:12" ht="15.75" customHeight="1" x14ac:dyDescent="0.25">
      <c r="A5" s="591" t="s">
        <v>390</v>
      </c>
      <c r="B5" s="592"/>
      <c r="C5" s="592"/>
      <c r="D5" s="592"/>
      <c r="E5" s="592"/>
      <c r="F5" s="592"/>
      <c r="G5" s="592"/>
      <c r="H5" s="592"/>
      <c r="I5" s="592"/>
      <c r="J5" s="592"/>
      <c r="K5" s="592"/>
      <c r="L5" s="593"/>
    </row>
    <row r="6" spans="1:12" ht="23.25" customHeight="1" x14ac:dyDescent="0.25">
      <c r="A6" s="591" t="s">
        <v>391</v>
      </c>
      <c r="B6" s="592"/>
      <c r="C6" s="594"/>
      <c r="D6" s="595" t="s">
        <v>12</v>
      </c>
      <c r="E6" s="596"/>
      <c r="F6" s="596"/>
      <c r="G6" s="596"/>
      <c r="H6" s="597"/>
      <c r="I6" s="591" t="s">
        <v>392</v>
      </c>
      <c r="J6" s="594"/>
      <c r="K6" s="595" t="s">
        <v>37</v>
      </c>
      <c r="L6" s="597"/>
    </row>
    <row r="7" spans="1:12" ht="17.649999999999999" customHeight="1" x14ac:dyDescent="0.25">
      <c r="A7" s="591" t="s">
        <v>393</v>
      </c>
      <c r="B7" s="592"/>
      <c r="C7" s="594"/>
      <c r="D7" s="595" t="s">
        <v>26</v>
      </c>
      <c r="E7" s="596"/>
      <c r="F7" s="596"/>
      <c r="G7" s="596"/>
      <c r="H7" s="597"/>
      <c r="I7" s="591" t="s">
        <v>98</v>
      </c>
      <c r="J7" s="594"/>
      <c r="K7" s="595" t="s">
        <v>53</v>
      </c>
      <c r="L7" s="597"/>
    </row>
    <row r="8" spans="1:12" ht="35.65" customHeight="1" x14ac:dyDescent="0.25">
      <c r="A8" s="591" t="s">
        <v>394</v>
      </c>
      <c r="B8" s="592"/>
      <c r="C8" s="594"/>
      <c r="D8" s="595" t="s">
        <v>63</v>
      </c>
      <c r="E8" s="596"/>
      <c r="F8" s="596"/>
      <c r="G8" s="596"/>
      <c r="H8" s="597"/>
      <c r="I8" s="591" t="s">
        <v>395</v>
      </c>
      <c r="J8" s="594"/>
      <c r="K8" s="595" t="s">
        <v>60</v>
      </c>
      <c r="L8" s="597"/>
    </row>
    <row r="9" spans="1:12" ht="15.75" customHeight="1" x14ac:dyDescent="0.25">
      <c r="A9" s="598" t="s">
        <v>396</v>
      </c>
      <c r="B9" s="599"/>
      <c r="C9" s="599"/>
      <c r="D9" s="599"/>
      <c r="E9" s="599"/>
      <c r="F9" s="599"/>
      <c r="G9" s="599"/>
      <c r="H9" s="599"/>
      <c r="I9" s="599"/>
      <c r="J9" s="599"/>
      <c r="K9" s="599"/>
      <c r="L9" s="600"/>
    </row>
    <row r="10" spans="1:12" ht="15.75" customHeight="1" x14ac:dyDescent="0.25">
      <c r="A10" s="609" t="s">
        <v>221</v>
      </c>
      <c r="B10" s="609"/>
      <c r="C10" s="609"/>
      <c r="D10" s="610"/>
      <c r="E10" s="646" t="str">
        <f>+ACTIVIDAD_4!B12</f>
        <v>Desarrollar 3 acciones de transformación cultural efectivas para prevenir las violencias contra las mujeres, incluyendo campañas educativas.</v>
      </c>
      <c r="F10" s="646"/>
      <c r="G10" s="646"/>
      <c r="H10" s="646"/>
      <c r="I10" s="646"/>
      <c r="J10" s="646"/>
      <c r="K10" s="646"/>
      <c r="L10" s="646"/>
    </row>
    <row r="11" spans="1:12" ht="34.5" customHeight="1" x14ac:dyDescent="0.25">
      <c r="A11" s="601" t="s">
        <v>397</v>
      </c>
      <c r="B11" s="602"/>
      <c r="C11" s="602"/>
      <c r="D11" s="602"/>
      <c r="E11" s="646" t="str">
        <f>+ACTIVIDAD_4!I16</f>
        <v>Número de acciones de transformación cultural desarrolladas para prevenir las violencias contra las mujeres a través de mecanismos de cambio cultural y campañas educativas</v>
      </c>
      <c r="F11" s="646"/>
      <c r="G11" s="646"/>
      <c r="H11" s="646"/>
      <c r="I11" s="646"/>
      <c r="J11" s="646"/>
      <c r="K11" s="646"/>
      <c r="L11" s="646"/>
    </row>
    <row r="12" spans="1:12" ht="47.25" customHeight="1" x14ac:dyDescent="0.25">
      <c r="A12" s="591" t="s">
        <v>398</v>
      </c>
      <c r="B12" s="592"/>
      <c r="C12" s="592"/>
      <c r="D12" s="594"/>
      <c r="E12" s="603" t="s">
        <v>490</v>
      </c>
      <c r="F12" s="604"/>
      <c r="G12" s="604"/>
      <c r="H12" s="604"/>
      <c r="I12" s="604"/>
      <c r="J12" s="604"/>
      <c r="K12" s="604"/>
      <c r="L12" s="605"/>
    </row>
    <row r="13" spans="1:12" ht="28.5" customHeight="1" x14ac:dyDescent="0.25">
      <c r="A13" s="591" t="s">
        <v>400</v>
      </c>
      <c r="B13" s="592"/>
      <c r="C13" s="594"/>
      <c r="D13" s="595" t="s">
        <v>401</v>
      </c>
      <c r="E13" s="596"/>
      <c r="F13" s="596"/>
      <c r="G13" s="596"/>
      <c r="H13" s="597"/>
      <c r="I13" s="591" t="s">
        <v>402</v>
      </c>
      <c r="J13" s="594"/>
      <c r="K13" s="595" t="s">
        <v>61</v>
      </c>
      <c r="L13" s="597"/>
    </row>
    <row r="14" spans="1:12" ht="15.75" customHeight="1" x14ac:dyDescent="0.25">
      <c r="A14" s="591" t="s">
        <v>403</v>
      </c>
      <c r="B14" s="592"/>
      <c r="C14" s="592"/>
      <c r="D14" s="592"/>
      <c r="E14" s="592"/>
      <c r="F14" s="592"/>
      <c r="G14" s="592"/>
      <c r="H14" s="592"/>
      <c r="I14" s="592"/>
      <c r="J14" s="592"/>
      <c r="K14" s="592"/>
      <c r="L14" s="593"/>
    </row>
    <row r="15" spans="1:12" ht="25.5" customHeight="1" x14ac:dyDescent="0.25">
      <c r="A15" s="591" t="s">
        <v>404</v>
      </c>
      <c r="B15" s="592"/>
      <c r="C15" s="594"/>
      <c r="D15" s="595" t="s">
        <v>19</v>
      </c>
      <c r="E15" s="596"/>
      <c r="F15" s="596"/>
      <c r="G15" s="596"/>
      <c r="H15" s="597"/>
      <c r="I15" s="591" t="s">
        <v>405</v>
      </c>
      <c r="J15" s="594"/>
      <c r="K15" s="595" t="s">
        <v>20</v>
      </c>
      <c r="L15" s="597"/>
    </row>
    <row r="16" spans="1:12" ht="25.5" customHeight="1" x14ac:dyDescent="0.25">
      <c r="A16" s="591" t="s">
        <v>406</v>
      </c>
      <c r="B16" s="592"/>
      <c r="C16" s="594"/>
      <c r="D16" s="656">
        <f>+ACTIVIDAD_4!C37</f>
        <v>1</v>
      </c>
      <c r="E16" s="657"/>
      <c r="F16" s="657"/>
      <c r="G16" s="657"/>
      <c r="H16" s="658"/>
      <c r="I16" s="591" t="s">
        <v>161</v>
      </c>
      <c r="J16" s="594"/>
      <c r="K16" s="595" t="s">
        <v>21</v>
      </c>
      <c r="L16" s="597"/>
    </row>
    <row r="17" spans="1:12" ht="27.6" customHeight="1" x14ac:dyDescent="0.25">
      <c r="A17" s="591" t="s">
        <v>407</v>
      </c>
      <c r="B17" s="592"/>
      <c r="C17" s="594"/>
      <c r="D17" s="595" t="s">
        <v>491</v>
      </c>
      <c r="E17" s="596"/>
      <c r="F17" s="596"/>
      <c r="G17" s="596"/>
      <c r="H17" s="597"/>
      <c r="I17" s="613"/>
      <c r="J17" s="614"/>
      <c r="K17" s="614"/>
      <c r="L17" s="615"/>
    </row>
    <row r="18" spans="1:12" ht="12" customHeight="1" x14ac:dyDescent="0.25">
      <c r="A18" s="182" t="s">
        <v>409</v>
      </c>
      <c r="B18" s="182" t="s">
        <v>410</v>
      </c>
      <c r="C18" s="591" t="s">
        <v>411</v>
      </c>
      <c r="D18" s="592"/>
      <c r="E18" s="592"/>
      <c r="F18" s="592"/>
      <c r="G18" s="594"/>
      <c r="H18" s="591" t="s">
        <v>229</v>
      </c>
      <c r="I18" s="594"/>
      <c r="J18" s="591" t="s">
        <v>412</v>
      </c>
      <c r="K18" s="594"/>
      <c r="L18" s="182" t="s">
        <v>413</v>
      </c>
    </row>
    <row r="19" spans="1:12" ht="80.45" customHeight="1" x14ac:dyDescent="0.25">
      <c r="A19" s="177">
        <v>1</v>
      </c>
      <c r="B19" s="178" t="s">
        <v>401</v>
      </c>
      <c r="C19" s="595" t="s">
        <v>492</v>
      </c>
      <c r="D19" s="596"/>
      <c r="E19" s="596"/>
      <c r="F19" s="596"/>
      <c r="G19" s="597"/>
      <c r="H19" s="595" t="s">
        <v>493</v>
      </c>
      <c r="I19" s="597"/>
      <c r="J19" s="613" t="s">
        <v>22</v>
      </c>
      <c r="K19" s="615"/>
      <c r="L19" s="178" t="s">
        <v>480</v>
      </c>
    </row>
    <row r="20" spans="1:12" ht="34.15" customHeight="1" x14ac:dyDescent="0.25">
      <c r="A20" s="177">
        <v>2</v>
      </c>
      <c r="B20" s="178" t="s">
        <v>401</v>
      </c>
      <c r="C20" s="595" t="s">
        <v>481</v>
      </c>
      <c r="D20" s="596"/>
      <c r="E20" s="596"/>
      <c r="F20" s="596"/>
      <c r="G20" s="597"/>
      <c r="H20" s="595" t="s">
        <v>494</v>
      </c>
      <c r="I20" s="597"/>
      <c r="J20" s="613" t="s">
        <v>22</v>
      </c>
      <c r="K20" s="615"/>
      <c r="L20" s="178" t="s">
        <v>480</v>
      </c>
    </row>
    <row r="21" spans="1:12" ht="56.45" customHeight="1" x14ac:dyDescent="0.25">
      <c r="A21" s="177">
        <v>3</v>
      </c>
      <c r="B21" s="178" t="s">
        <v>401</v>
      </c>
      <c r="C21" s="595" t="s">
        <v>495</v>
      </c>
      <c r="D21" s="596"/>
      <c r="E21" s="596"/>
      <c r="F21" s="596"/>
      <c r="G21" s="597"/>
      <c r="H21" s="595" t="s">
        <v>496</v>
      </c>
      <c r="I21" s="597"/>
      <c r="J21" s="613" t="s">
        <v>22</v>
      </c>
      <c r="K21" s="615"/>
      <c r="L21" s="178" t="s">
        <v>485</v>
      </c>
    </row>
    <row r="22" spans="1:12" ht="25.5" customHeight="1" x14ac:dyDescent="0.25">
      <c r="A22" s="182" t="s">
        <v>409</v>
      </c>
      <c r="B22" s="591" t="s">
        <v>418</v>
      </c>
      <c r="C22" s="592"/>
      <c r="D22" s="592"/>
      <c r="E22" s="592"/>
      <c r="F22" s="592"/>
      <c r="G22" s="592"/>
      <c r="H22" s="592"/>
      <c r="I22" s="592"/>
      <c r="J22" s="592"/>
      <c r="K22" s="594"/>
      <c r="L22" s="182" t="s">
        <v>419</v>
      </c>
    </row>
    <row r="23" spans="1:12" ht="28.15" customHeight="1" x14ac:dyDescent="0.25">
      <c r="A23" s="177">
        <v>1</v>
      </c>
      <c r="B23" s="613" t="s">
        <v>497</v>
      </c>
      <c r="C23" s="596"/>
      <c r="D23" s="596"/>
      <c r="E23" s="596"/>
      <c r="F23" s="596"/>
      <c r="G23" s="596"/>
      <c r="H23" s="596"/>
      <c r="I23" s="596"/>
      <c r="J23" s="596"/>
      <c r="K23" s="597"/>
      <c r="L23" s="178" t="s">
        <v>22</v>
      </c>
    </row>
    <row r="24" spans="1:12" ht="15.75" customHeight="1" x14ac:dyDescent="0.25">
      <c r="A24" s="591" t="s">
        <v>421</v>
      </c>
      <c r="B24" s="592"/>
      <c r="C24" s="592"/>
      <c r="D24" s="592"/>
      <c r="E24" s="592"/>
      <c r="F24" s="599"/>
      <c r="G24" s="599"/>
      <c r="H24" s="592"/>
      <c r="I24" s="599"/>
      <c r="J24" s="599"/>
      <c r="K24" s="592"/>
      <c r="L24" s="619"/>
    </row>
    <row r="25" spans="1:12" ht="54" customHeight="1" x14ac:dyDescent="0.25">
      <c r="A25" s="591" t="s">
        <v>422</v>
      </c>
      <c r="B25" s="592"/>
      <c r="C25" s="594"/>
      <c r="D25" s="595">
        <v>1</v>
      </c>
      <c r="E25" s="596"/>
      <c r="F25" s="609" t="s">
        <v>423</v>
      </c>
      <c r="G25" s="609"/>
      <c r="H25" s="203">
        <v>2024</v>
      </c>
      <c r="I25" s="609" t="s">
        <v>424</v>
      </c>
      <c r="J25" s="609"/>
      <c r="K25" s="181" t="s">
        <v>498</v>
      </c>
      <c r="L25" s="183" t="s">
        <v>499</v>
      </c>
    </row>
    <row r="26" spans="1:12" ht="75.95" customHeight="1" x14ac:dyDescent="0.25">
      <c r="A26" s="591" t="s">
        <v>426</v>
      </c>
      <c r="B26" s="592"/>
      <c r="C26" s="594"/>
      <c r="D26" s="606" t="s">
        <v>500</v>
      </c>
      <c r="E26" s="607"/>
      <c r="F26" s="604"/>
      <c r="G26" s="604"/>
      <c r="H26" s="607"/>
      <c r="I26" s="604"/>
      <c r="J26" s="604"/>
      <c r="K26" s="607"/>
      <c r="L26" s="605"/>
    </row>
    <row r="27" spans="1:12" ht="149.1" customHeight="1" x14ac:dyDescent="0.25">
      <c r="A27" s="591" t="s">
        <v>428</v>
      </c>
      <c r="B27" s="592"/>
      <c r="C27" s="594"/>
      <c r="D27" s="642" t="s">
        <v>501</v>
      </c>
      <c r="E27" s="643"/>
      <c r="F27" s="643"/>
      <c r="G27" s="643"/>
      <c r="H27" s="643"/>
      <c r="I27" s="643"/>
      <c r="J27" s="643"/>
      <c r="K27" s="643"/>
      <c r="L27" s="644"/>
    </row>
    <row r="28" spans="1:12" ht="17.649999999999999" customHeight="1" x14ac:dyDescent="0.25">
      <c r="A28" s="591" t="s">
        <v>430</v>
      </c>
      <c r="B28" s="592"/>
      <c r="C28" s="594"/>
      <c r="D28" s="595"/>
      <c r="E28" s="596"/>
      <c r="F28" s="596"/>
      <c r="G28" s="596"/>
      <c r="H28" s="596"/>
      <c r="I28" s="596"/>
      <c r="J28" s="596"/>
      <c r="K28" s="596"/>
      <c r="L28" s="597"/>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ds:schemaRefs>
    <ds:schemaRef ds:uri="http://schemas.microsoft.com/sharepoint/v3/contenttype/forms"/>
  </ds:schemaRefs>
</ds:datastoreItem>
</file>

<file path=customXml/itemProps2.xml><?xml version="1.0" encoding="utf-8"?>
<ds:datastoreItem xmlns:ds="http://schemas.openxmlformats.org/officeDocument/2006/customXml" ds:itemID="{56721994-E7D1-40EB-BF6E-83C9BA6239FD}"/>
</file>

<file path=customXml/itemProps3.xml><?xml version="1.0" encoding="utf-8"?>
<ds:datastoreItem xmlns:ds="http://schemas.openxmlformats.org/officeDocument/2006/customXml" ds:itemID="{424D544D-E8DA-422F-9D4F-04A0A303E7CE}">
  <ds:schemaRefs>
    <ds:schemaRef ds:uri="http://schemas.microsoft.com/office/2006/metadata/properties"/>
    <ds:schemaRef ds:uri="http://schemas.microsoft.com/office/infopath/2007/PartnerControls"/>
    <ds:schemaRef ds:uri="1fcf0e58-9022-4bc7-be7a-1c8b6101d314"/>
    <ds:schemaRef ds:uri="079fc11b-ce74-4613-9e4d-e7599b75c66f"/>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31</vt:i4>
      </vt:variant>
    </vt:vector>
  </HeadingPairs>
  <TitlesOfParts>
    <vt:vector size="52" baseType="lpstr">
      <vt:lpstr>Datos</vt:lpstr>
      <vt:lpstr>Actividades_proyecto </vt:lpstr>
      <vt:lpstr>Instructivo</vt:lpstr>
      <vt:lpstr>ACTIVIDAD_1</vt:lpstr>
      <vt:lpstr>Hoja de vida Actividad 1</vt:lpstr>
      <vt:lpstr>ACTIVIDAD_2</vt:lpstr>
      <vt:lpstr>Hoja de vida Actividad 2</vt:lpstr>
      <vt:lpstr>Hoja de vida Actividad 3</vt:lpstr>
      <vt:lpstr>Hoja de vida Actividad 4</vt:lpstr>
      <vt:lpstr>ACTIVIDAD_3</vt:lpstr>
      <vt:lpstr>ACTIVIDAD_4</vt:lpstr>
      <vt:lpstr>Hoja de vida Actividad 5</vt:lpstr>
      <vt:lpstr>ACTIVIDAD_5</vt:lpstr>
      <vt:lpstr>META_PDD</vt:lpstr>
      <vt:lpstr>Hoja de vida Meta PDD</vt:lpstr>
      <vt:lpstr>PRODUCTO_MGA</vt:lpstr>
      <vt:lpstr>TERRITORIALIZACIÓN</vt:lpstr>
      <vt:lpstr>PMR</vt:lpstr>
      <vt:lpstr>CONTROL DE CAMBIOS</vt:lpstr>
      <vt:lpstr>Listas</vt:lpstr>
      <vt:lpstr>Hoja3</vt:lpstr>
      <vt:lpstr>ACTIVIDAD_1!Área_de_impresión</vt:lpstr>
      <vt:lpstr>ACTIVIDAD_2!Área_de_impresión</vt:lpstr>
      <vt:lpstr>ACTIVIDAD_3!Área_de_impresión</vt:lpstr>
      <vt:lpstr>ACTIVIDAD_4!Área_de_impresión</vt:lpstr>
      <vt:lpstr>ACTIVIDAD_5!Área_de_impresión</vt:lpstr>
      <vt:lpstr>'CONTROL DE CAMBIOS'!Área_de_impresión</vt:lpstr>
      <vt:lpstr>'Hoja de vida Actividad 1'!Área_de_impresión</vt:lpstr>
      <vt:lpstr>'Hoja de vida Actividad 2'!Área_de_impresión</vt:lpstr>
      <vt:lpstr>'Hoja de vida Actividad 3'!Área_de_impresión</vt:lpstr>
      <vt:lpstr>'Hoja de vida Actividad 4'!Área_de_impresión</vt:lpstr>
      <vt:lpstr>'Hoja de vida Actividad 5'!Área_de_impresión</vt:lpstr>
      <vt:lpstr>'Hoja de vida Meta PDD'!Área_de_impresión</vt:lpstr>
      <vt:lpstr>META_PDD!Área_de_impresión</vt:lpstr>
      <vt:lpstr>PMR!Área_de_impresión</vt:lpstr>
      <vt:lpstr>PRODUCTO_MGA!Área_de_impresión</vt:lpstr>
      <vt:lpstr>condicion</vt:lpstr>
      <vt:lpstr>edad</vt:lpstr>
      <vt:lpstr>etnias</vt:lpstr>
      <vt:lpstr>frecuencia</vt:lpstr>
      <vt:lpstr>genero</vt:lpstr>
      <vt:lpstr>localidad</vt:lpstr>
      <vt:lpstr>metas</vt:lpstr>
      <vt:lpstr>objetivoest</vt:lpstr>
      <vt:lpstr>pmr</vt:lpstr>
      <vt:lpstr>responsable</vt:lpstr>
      <vt:lpstr>subsecretarias</vt:lpstr>
      <vt:lpstr>tactividad</vt:lpstr>
      <vt:lpstr>tcalculo</vt:lpstr>
      <vt:lpstr>tindicador</vt:lpstr>
      <vt:lpstr>tipometa</vt:lpstr>
      <vt:lpstr>tmeta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Yuly Emperatriz Sanchez Cancelado</cp:lastModifiedBy>
  <cp:revision/>
  <dcterms:created xsi:type="dcterms:W3CDTF">2016-04-29T15:11:54Z</dcterms:created>
  <dcterms:modified xsi:type="dcterms:W3CDTF">2025-06-11T02:11:24Z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