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2" documentId="8_{DD1DAA89-795B-41DD-98EA-D8B685E0FDDB}" xr6:coauthVersionLast="47" xr6:coauthVersionMax="47" xr10:uidLastSave="{3D6B2BA4-2F33-483C-9E0E-AD0F4D2C7944}"/>
  <bookViews>
    <workbookView xWindow="-120" yWindow="-120" windowWidth="29040" windowHeight="15720" tabRatio="731" activeTab="1" xr2:uid="{00000000-000D-0000-FFFF-FFFF00000000}"/>
  </bookViews>
  <sheets>
    <sheet name="Instructivo" sheetId="51"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29" i="50" l="1"/>
  <c r="E29" i="50" s="1"/>
  <c r="N29" i="50" s="1"/>
  <c r="O29" i="50" s="1"/>
  <c r="N28" i="50"/>
  <c r="N27" i="50"/>
  <c r="C26" i="50"/>
  <c r="D26" i="50" s="1"/>
  <c r="D25" i="50"/>
  <c r="E25" i="50" s="1"/>
  <c r="C25" i="50"/>
  <c r="N24" i="50"/>
  <c r="D29" i="49"/>
  <c r="N28" i="49"/>
  <c r="N27" i="49"/>
  <c r="C26" i="49"/>
  <c r="D26" i="49" s="1"/>
  <c r="C25" i="49"/>
  <c r="N24" i="49"/>
  <c r="D29" i="20"/>
  <c r="E29" i="20" s="1"/>
  <c r="C29" i="20"/>
  <c r="N29" i="20" s="1"/>
  <c r="O29" i="20" s="1"/>
  <c r="N28" i="20"/>
  <c r="N27" i="20"/>
  <c r="C26" i="20"/>
  <c r="C25" i="20"/>
  <c r="N24" i="20"/>
  <c r="N25" i="50" l="1"/>
  <c r="O25" i="50" s="1"/>
  <c r="E26" i="50"/>
  <c r="N26" i="50"/>
  <c r="E26" i="49"/>
  <c r="N26" i="49" s="1"/>
  <c r="E25" i="49"/>
  <c r="N29" i="49"/>
  <c r="O29" i="49" s="1"/>
  <c r="E29" i="49"/>
  <c r="D25" i="49"/>
  <c r="E26" i="20"/>
  <c r="D25" i="20"/>
  <c r="D26" i="20"/>
  <c r="N25" i="49" l="1"/>
  <c r="O25" i="49" s="1"/>
  <c r="N25" i="20"/>
  <c r="O25" i="20" s="1"/>
  <c r="E25" i="20"/>
  <c r="N26" i="20"/>
  <c r="AW16" i="46" l="1"/>
  <c r="AV16" i="46"/>
  <c r="AW15" i="46"/>
  <c r="AV15" i="46"/>
  <c r="AW14" i="46"/>
  <c r="AV14" i="46"/>
  <c r="H17" i="47"/>
  <c r="G17" i="47"/>
  <c r="E17" i="47"/>
  <c r="D17" i="47"/>
  <c r="H16" i="47"/>
  <c r="G16" i="47"/>
  <c r="E16" i="47"/>
  <c r="D16" i="47"/>
  <c r="H15" i="47"/>
  <c r="G15" i="47"/>
  <c r="E15" i="47"/>
  <c r="D15" i="47"/>
  <c r="C51" i="38"/>
  <c r="C49" i="38"/>
  <c r="C45" i="38"/>
  <c r="C43" i="38"/>
  <c r="C41" i="38"/>
  <c r="C39" i="38"/>
  <c r="C37"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indexed="81"/>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<sst xmlns="http://schemas.openxmlformats.org/spreadsheetml/2006/main" count="1789" uniqueCount="445">
  <si>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</si>
  <si>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</si>
  <si>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</si>
  <si>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</si>
  <si>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</si>
  <si>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</si>
  <si>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</si>
  <si>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</si>
  <si>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</si>
  <si>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</si>
  <si>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</si>
  <si>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</si>
  <si>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</si>
  <si>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</si>
  <si>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</si>
  <si>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</si>
  <si>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</si>
  <si>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</si>
  <si>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</si>
  <si>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</si>
  <si>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</si>
  <si>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</si>
  <si>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</si>
  <si>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</si>
  <si>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</si>
  <si>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</si>
  <si>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</si>
  <si>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</si>
  <si>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</si>
  <si>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</si>
  <si>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</si>
  <si>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</si>
  <si>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</si>
  <si>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</si>
  <si>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</si>
  <si>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</si>
  <si>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</si>
  <si>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</si>
  <si>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</si>
  <si>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</si>
  <si>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</si>
  <si>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</si>
  <si>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</si>
  <si>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</si>
  <si>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</si>
  <si>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</si>
  <si>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</si>
  <si>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</si>
  <si>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</si>
  <si>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</si>
  <si>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</si>
  <si>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</si>
  <si>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</si>
  <si>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</si>
  <si>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</si>
  <si>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</si>
  <si>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</si>
  <si>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</si>
  <si>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</si>
  <si>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</si>
  <si>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</si>
  <si>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</si>
  <si>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</si>
  <si>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</si>
  <si>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</si>
  <si>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</si>
  <si>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</si>
  <si>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</si>
  <si>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</si>
  <si>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</si>
  <si>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</si>
  <si>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</si>
  <si>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</si>
  <si>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</si>
  <si>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</si>
  <si>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</si>
  <si>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</si>
  <si>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</si>
  <si>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</si>
  <si>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</si>
  <si>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</si>
  <si>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</si>
  <si>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</si>
  <si>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</si>
  <si>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</si>
  <si>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</si>
  <si>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</si>
  <si>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</si>
  <si>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</si>
  <si>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</si>
  <si>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</si>
  <si>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</si>
  <si>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</si>
  <si>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</si>
  <si>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</si>
  <si>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</si>
  <si>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</si>
  <si>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</si>
  <si>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</si>
  <si>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</si>
  <si>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</si>
  <si>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</si>
  <si>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</si>
  <si>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</si>
  <si>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</si>
  <si>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</si>
  <si>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</si>
  <si>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</si>
  <si>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</si>
  <si>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</si>
  <si>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</si>
  <si>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</si>
  <si>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</si>
  <si>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</si>
  <si>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</si>
  <si>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</si>
  <si>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</si>
  <si>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</si>
  <si>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</si>
  <si>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</si>
  <si>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</si>
  <si>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</si>
  <si>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</si>
  <si>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</si>
  <si>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</si>
  <si>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</si>
  <si>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</si>
  <si>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</si>
  <si>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</si>
  <si>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</si>
  <si>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</si>
  <si>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</si>
  <si>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</si>
  <si>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</si>
  <si>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</si>
  <si>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</si>
  <si>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</si>
  <si>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</si>
  <si>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</si>
  <si>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</si>
  <si>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</si>
  <si>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</si>
  <si>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</si>
  <si>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</si>
  <si>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</si>
  <si>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</si>
  <si>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</si>
  <si>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</si>
  <si>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</si>
  <si>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</si>
  <si>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</si>
  <si>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</si>
  <si>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</si>
  <si>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</si>
  <si>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</si>
  <si>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</si>
  <si>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</si>
  <si>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</si>
  <si>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</si>
  <si>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</si>
  <si>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</si>
  <si>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</si>
  <si>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</si>
  <si>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</si>
  <si>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</si>
  <si>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</si>
  <si>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</si>
  <si>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</si>
  <si>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</si>
  <si>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</si>
  <si>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</si>
  <si>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</si>
  <si>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</si>
  <si>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</si>
  <si>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</si>
  <si>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</si>
  <si>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</si>
  <si>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</si>
  <si>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</si>
  <si>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43. Aumentar a 2 unidades de operación la estrategia Casa de Todas, una sede física y una móvil.</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</si>
  <si>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</si>
  <si>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</si>
  <si>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</si>
  <si>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</si>
  <si>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</si>
  <si>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 xml:space="preserve">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6 jornadas de atención itinerante </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</si>
  <si>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</si>
  <si>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(3) escuelas Amarte con la participación de 61 mujeres con dos fundaciones; (2) espacios de conexión emocional con la participación de 43 mujeres que realizan ASP y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</si>
  <si>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</si>
  <si>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22 recorridos en dupla en las 18 localidades donde se han identificado que se realizan ASP.
(v)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(vi)	Se realizaron 8 jornadas de atención itinerante en la localidad de los Mártires, en el Castillo de las Artes, todos los miércoles y en la localidad de Antonio Nariño, Casa de la Juventud, todos los martes.
(vii)	Se avanzó en la estructuración de la metodología de Grupos Focales, identificando que Se requiere revisión y pilotaje de las herramientas previa aplicación.
(viii)	En este mes se continuó con la articulación y búsqueda de nuevos espacios para avanzar en la implementación de la unidad móvil de Casa de Todas y en la revisión de la guía operativa del Plan de Acción de la unidad física y unidad móvil</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</si>
  <si>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</si>
  <si>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</si>
  <si>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</si>
  <si>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</si>
  <si>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 xml:space="preserve">En enero, el área jurídica Sede física y Unidad móvil se realizaron  290 atenciones desagregadas así: 65 asesorías y 9 valoraciones iniciales, 162 seguimientos, y 54 cierres. Adicionalmente, se gestionaron las siguientes actuaciones: - Impulso procesal: 6;  - Derechos de petición 11 - Procesos en representación 5 - Escritos denuncia: 2.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</si>
  <si>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</si>
  <si>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</si>
  <si>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En el periodo de enero a febrero se han realizado 584  atenciones jurídicas (valoraciones iniciales, asesoría, seguimientos y cierres) a mujeres que realizan actividades sexuales pagadas en la sede física, de forma telefónica y en Unidad Móvil y  dos actividades de cualificación a equipos de profesionales que prestan servicios a mujeres en ASP. </t>
  </si>
  <si>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</si>
  <si>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</si>
  <si>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3 espacios de formación a funcionarios que realizan atenciones  a mujeres en ASP, abordando temas como transversalización del enfoque diferencial, Política Pública de Actividades Sexuales Pagadas- PPASP y Estrategia Casa de Todas. </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</si>
  <si>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</si>
  <si>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</si>
  <si>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</si>
  <si>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En enero, el área jurídica se realizaron 282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8 atenciones de área jurídica en la unidad móvil de manera presencial en el Castillo de las Artes, desagregadas así: 5 asesorías, 1 seguimiento, y 2 cierres.</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</si>
  <si>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</si>
  <si>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</si>
  <si>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En febrero el área jurídica se realizaron 290 atenciones en la sede física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4 atenciones en la unidad móvil de manera presencial en el Castillo de las Artes y Antonio Nariño, desagregadas así: 2 asesorías y 2 seguimientos.</t>
  </si>
  <si>
    <t xml:space="preserve">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</si>
  <si>
    <t>En marzo, el área jurídica se realizaron 362 atenciones en la sede física y de forma telefónica desagregadas así: 76 asesorías y 27 valoraciones iniciales, 223 seguimientos, y 36 cierres, y se realizaron 11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</si>
  <si>
    <t xml:space="preserve">En el mes de marzo se realizó una actividad de formación a funcionarios para atención a mujeres en ASP: 
1. Transversalización con la participación de 21 profesionales del equipo territorial de Integración Social de las Casas LGBTI, sobre la estrategia casa de todas y cómo realizar atenciones asertivas a mujeres en ASP. </t>
  </si>
  <si>
    <t>https://secretariadistritald-my.sharepoint.com/:f:/g/personal/kforero_sdmujer_gov_co/ErIRsLgTbUJDh1Mo_IPnMDwB2QweQU0PwgfcAxPr_MtnwA?e=IAuJo6</t>
  </si>
  <si>
    <t>https://secretariadistritald-my.sharepoint.com/:f:/g/personal/kforero_sdmujer_gov_co/EkRYMmWj2dJPt0UFC3FC5igBGB2wx4WK-sgXRZLf-7iBlA?e=MD0ABf</t>
  </si>
  <si>
    <t>En abril, el área jurídica se realizó 328 atenciones en la sede física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11 atenciones en la unidad móvil de manera presencial en el Castillo de las Arte y, Antonio Nariño, desagregadas así: 04 asesorías, 03 seguimientos y 04 cierre.</t>
  </si>
  <si>
    <t>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</si>
  <si>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</si>
  <si>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</si>
  <si>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</si>
  <si>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183 atenciones en la sede física y de forma telefónica desagregadas así: 19 asesorías y 3 valoraciones iniciales, 144 seguimientos, y 17 cierres. y de igual forma en enero, el área psicosocial se realizaron 9 atenciones en la unidad móvil de manera presencial, desagregadas así: 4 asesorías, 2 valoraciones iniciales, y 3 cierres, adicionalmente se prestó atención en la casa itinerante Castillo de las Artes, donde se ofreció atención y orientación psicosocial a aquellas mujeres que lo requerían.</t>
  </si>
  <si>
    <t>En el mes de Enero se realizaron 5 recorridos en dupla en las localidades de Kennedy Patio Bonito, Santa fe, Puente Aranda, Los Mártires y Barrios Unidos y 4 jornadas de atención itinerante en la localidad de los Mártires, en el Castillo de las Artes, todos los miércoles del mes.</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</si>
  <si>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</si>
  <si>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</si>
  <si>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</si>
  <si>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En febrero, el área psicosocial se realizaron 170 atenciones en la sede física y de forma telefónica desagregadas así: 21 asesorías, 1 valoración inicial, 125 seguimientos, y 23 cierres y para el mismo mes el área psicosocial  se realizaron 12 atenciones en la unidad móvil de manera presencial, desagregadas así: 5 asesorías, 5 valoraciones iniciales, y 2 cierres. Se prestó atención en la casa itinerante Castillo de las Artes y Antonio Nariño, donde se ofreció atención y orientación psicosocial a aquellas mujeres que lo requerían.</t>
  </si>
  <si>
    <t>En el mes de febrero, de acuerdo con lo proyectado en el Plan de Acción, se realizaron tres espacios de cualificación y fortalecimiento de habilidades del Equipo de Casa de Todas,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se realizaron (i)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 2 jornadas de servicios interinstitucionales en articulación con articulo con Subredes de Salud, SD Integración Social, SD Desarrollo Económico, SdMujer y FNA Donde se logró realizar atención a 37 ciudadanas en las siguientes localidades: el 13.02.25 Teusaquillo-Casa de Todas (17) y el 27.02.25 , SantaFe Fundacion Procear (20). y se realizaron 5 jornadas de atención itinerante en la localidad de los Mártires, en el Castillo de las Artes, todos los miércoles y en la localidad de Antonio Nariño, Casa de la Juventud todos los martes.</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</si>
  <si>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</si>
  <si>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</si>
  <si>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marzo, el área psicosocial se realizaron 190 atenciones en la sede física y de forma telefónica desagregadas así: 22 asesorías y 6 valoraciones iniciales, 154 seguimientos, y 8 cierres y adicionalmente se realizaron 4 atenciones en la unidad móvil 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</si>
  <si>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realizaron (3) escuelas Amarte con la participación de 61 mujeres con dos fundaciones; (2) espacios de conexión emocional con la participación de 43 mujeres que realizan ASP y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</si>
  <si>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</si>
  <si>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</si>
  <si>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</si>
  <si>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</si>
  <si>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 xml:space="preserve">En abril, el área psicosocial se realizó 216 atenciones en la sede física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Una (1) atencion de manera presencial en la unidad móvil ubicada en Castillo de las artes y  Casa de la Juventud Antonio Nariño, ofreciendo orientación y apoyo psicosocial. </t>
  </si>
  <si>
    <t>En desarrollo del plan de acción para el pilotaje de atenciones con la Unidad Móvil ¨Casa de Todas¨, para el mes de Abril, se realizaron las siguientes acciones:
 (i)Se realizaron tres espacios de cualificación y fortalecimiento de habilidades del Equipo de Casa de Todas,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se realizaron (1) escuela Amarte con la participación de 43 mujeres en ASP con nuevo Porvenir; y (1) espacio de cuidado menstrual con la participación de 12 mujeres en ASP en Estudio WebCam.
(iii)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dos (2) jornadas de servicios interinstitucionales en articulación con articulo con Subredes de Salud, SD Salud, SD Integración Social, SD Desarrollo Económico, SDMujer, Colsubsidio, Metro y Isntituto de Bienestar y protección animal. Donde se logró realizar atención a 38 ciudadanas en las siguiente localidades: 09.04.25 - Castillo de la Artes (14) y 10.04.25 en Teusaquillo-Casa de Todas (24).
(v) Se realizaron 8 jornadas de atencion itinerante en la localidad de los Mártires, en el Castillo de las Artes, todos los miércoles y en la localidad de Antonio Nariño, Casa de la Juventud, todos los martes</t>
  </si>
  <si>
    <t>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8 espacios de formación a funcionarios que realizan atenciones  a mujeres en ASP, abordando temas como transversalización del enfoque diferencial, Política Pública de Actividades Sexuales Pagadas- PPASP y Estrategia Casa de Todas</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</si>
  <si>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</si>
  <si>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</si>
  <si>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 de los establecimientos, asi como de los reportes cualitativos que dan cuenta de las dinamicas de las zonas visitadas</t>
  </si>
  <si>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 5 recorridos durante el mes, donde se ofertaron los servicios de Casa de Todas a las mujeres en ASP y se tomó agenda de las mujeres que requerían un servicio.</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</si>
  <si>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</si>
  <si>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 de los establecimientos, asi como de los reportes cualitativos que dan cuenta de las dinamicas de las zonas visitadas y se realizó una actividad de fortalecimiento de redes en la cual se trato el tema de violencias y derechos de las mujeres contemplados en la Política Pública de Mujeres y Equidad de Género, en esta actividad participaron 12 mujeres en ASP </t>
  </si>
  <si>
    <t>De Enero a Febrero se realizaron 603 atenciones el área de Trabajo Social  en la sede física, de forma telefónica y a través de la unidad móvil . Adicionalmente se sitematizo la  programación de 28 recorridos territoriales, donde se ofertaron los servicios de Casa de Todas a las mujeres en ASP, y se tomó agenda de las mujeres que requerían un servicio. y se realizó una actividad de fortalecimiento de redes en la cual se trato el tema de violencias y derechos de las mujeres contemplados en la Política Pública de Mujeres y Equidad de Género, en esta actividad participaron 12 mujeres en ASP</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</si>
  <si>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programaron 20 recorridos territoriales, donde se ofertaron los servicios de Casa de Todas a las mujeres en ASP, y se tomó agenda de las mujeres que requerían un servicio. Se sistematizó la información recopilada por las gestoras territoriales sobre cada uno de los establecimientos, así como de los reportes cualitativos que dan cuenta de las dinámicas de las zonas visitadas.</t>
  </si>
  <si>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dos espacios de fortalecimiento de redes con la participación de 21 mujeres en ASP en la cuál se trato el tema Derecho a una vida libre de violencias. y se sistematizó la información recopilada en los 48 recorridos realizados y la información recopiladad por las gestoras territoriales sobre cada un de los establecimientos, asi como de los reportes cualitativos que dan cuenta de las dinamicas de las zonas visitadas.</t>
    </r>
  </si>
  <si>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y se tomó agenda de las mujeres que requerían un servicio.
</t>
  </si>
  <si>
    <t>En el periodo acumulado de enero a abril, en el área de Trabajo Social se realizaron 1438 atenciones de trabajo social, en la sede física, de forma telefónica y en la unidad móvil. Adicionalmente, se han realizado dos espacios de fortalecimiento de redes con la participación de 21 mujeres en ASP en la cual se trató el tema Derecho a una vida libre de violencias. y se sistematizó la información recopilada en los 70 recorridos realizados y la información recopilada por las gestoras territoriales sobre cada uno de los establecimientos, así como de los reportes cualitativos que dan cuenta de las dinámicas de las zonas visitadas.</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</si>
  <si>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</si>
  <si>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</si>
  <si>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</si>
  <si>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En enero, el área de Trabajo Social se realizaron 273 atenciones en la sede física y de forma telefónica y 8 atenciones en la unidad móvil 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</si>
  <si>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</si>
  <si>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</si>
  <si>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</si>
  <si>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</si>
  <si>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</si>
  <si>
    <t xml:space="preserve">Se realizó una actividad de fortalecimiento de redes en la cual se trato el tema de violencias y derechos de las mujeres contemplados en la Política Pública de Mujeres y Equidad de Género, la actividad fue presencial en Casa de Todas y en ella participaron 12 mujeres en ASP </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</si>
  <si>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</si>
  <si>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</si>
  <si>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</si>
  <si>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</si>
  <si>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</si>
  <si>
    <t>Durante marzo se realizó una actividad de fortalecimiento de redes con 9  mujeres en ASP,  espacio en el cuál se abordó el tema Derecho a una vida libre de violencias con mujeres que realizan ASP y hacen parte del proceso de Educación Flexible.</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</si>
  <si>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</si>
  <si>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</si>
  <si>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</si>
  <si>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</si>
  <si>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</si>
  <si>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</si>
  <si>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</si>
  <si>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</si>
  <si>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</si>
  <si>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</si>
  <si>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</si>
  <si>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283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</si>
  <si>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</si>
  <si>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</si>
  <si>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
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</si>
  <si>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</si>
  <si>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r>
      <t xml:space="preserve">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t>
    </r>
    <r>
      <rPr>
        <b/>
        <sz val="11"/>
        <color theme="1"/>
        <rFont val="Arial"/>
        <family val="2"/>
      </rPr>
      <t xml:space="preserve">Para un total de 568 atenciones psicosociales en el periodo acumulado. </t>
    </r>
    <r>
      <rPr>
        <sz val="11"/>
        <color theme="1"/>
        <rFont val="Arial"/>
        <family val="2"/>
      </rPr>
      <t xml:space="preserve">
(ii)En el área jurídica se realizaron 934 atenciones en la sede física y de forma telefónica y se realizaron 23 atenciones jurídicas en la unidad móvil de manera presencial. </t>
    </r>
    <r>
      <rPr>
        <b/>
        <sz val="11"/>
        <color theme="1"/>
        <rFont val="Arial"/>
        <family val="2"/>
      </rPr>
      <t xml:space="preserve">Para un total de 957 atenciones jurídicas en el periodo acumulado. </t>
    </r>
    <r>
      <rPr>
        <sz val="11"/>
        <color theme="1"/>
        <rFont val="Arial"/>
        <family val="2"/>
      </rPr>
      <t xml:space="preserve">
(iii)En el área de Trabajo Social se realizaron 1033 atenciones en la sede física y de forma telefónica y se realizaron 26 atenciones en la unidad móvil de manera presencial. </t>
    </r>
    <r>
      <rPr>
        <b/>
        <sz val="11"/>
        <color theme="1"/>
        <rFont val="Arial"/>
        <family val="2"/>
      </rPr>
      <t xml:space="preserve">Para un total de 1059 atenciones de trabajo social  en el periodo acumulado.  </t>
    </r>
    <r>
      <rPr>
        <sz val="11"/>
        <color theme="1"/>
        <rFont val="Arial"/>
        <family val="2"/>
      </rPr>
      <t xml:space="preserve">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r>
  </si>
  <si>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</si>
  <si>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</si>
  <si>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</si>
  <si>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127 profesionales de Casa de Todas 
•	70 recorridos en dupla, con las profesionales de Casa de Todas y el equipo de gestoras territoriales.
•	4 ferias de servicios interinstitucionales, donde se logró realizar atención a 95  ciudadanas. 
•	22 jornadas de atención itinerante 
•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</si>
  <si>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</si>
  <si>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</si>
  <si>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</si>
  <si>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</si>
  <si>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</si>
  <si>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</si>
  <si>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</si>
  <si>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</si>
  <si>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</si>
  <si>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</si>
  <si>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</si>
  <si>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</si>
  <si>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</si>
  <si>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</si>
  <si>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</si>
  <si>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</si>
  <si>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</si>
  <si>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</si>
  <si>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</si>
  <si>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</si>
  <si>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</si>
  <si>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</si>
  <si>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</si>
  <si>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</si>
  <si>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</si>
  <si>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</si>
  <si>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</si>
  <si>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</si>
  <si>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</si>
  <si>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4 ferias de servicios interinstitucionales, donde se logró realizar atención a 95  ciudadanas. 
(vi)	22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</si>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</sst>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62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0" fontId="33" fillId="0" borderId="26" xfId="3" applyFont="1" applyBorder="1" applyAlignment="1">
      <alignment horizontal="center" vertic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15" fontId="39" fillId="0" borderId="26" xfId="2" applyNumberFormat="1" applyFont="1" applyBorder="1" applyAlignment="1">
      <alignment horizont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175" fontId="47" fillId="0" borderId="9" xfId="18" applyNumberFormat="1" applyFont="1" applyFill="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175" fontId="47" fillId="0" borderId="22" xfId="18" applyNumberFormat="1" applyFont="1" applyFill="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175" fontId="47" fillId="0" borderId="13" xfId="18" applyNumberFormat="1" applyFont="1" applyFill="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7" xfId="0"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3" fontId="47" fillId="0" borderId="10" xfId="0" applyNumberFormat="1" applyFont="1" applyBorder="1" applyAlignment="1">
      <alignment vertical="center"/>
    </xf>
    <xf numFmtId="0" fontId="46" fillId="0" borderId="39" xfId="0" applyFont="1" applyBorder="1" applyAlignment="1">
      <alignment vertical="center"/>
    </xf>
    <xf numFmtId="0" fontId="46" fillId="0" borderId="55" xfId="0" applyFont="1" applyBorder="1" applyAlignment="1">
      <alignment wrapText="1"/>
    </xf>
    <xf numFmtId="3" fontId="47" fillId="0" borderId="24" xfId="0" applyNumberFormat="1" applyFont="1" applyBorder="1" applyAlignment="1">
      <alignment vertical="center"/>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3" fontId="47" fillId="0" borderId="14" xfId="0" applyNumberFormat="1"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175" fontId="46" fillId="0" borderId="13" xfId="18" applyNumberFormat="1" applyFont="1" applyFill="1" applyBorder="1" applyAlignment="1">
      <alignment vertical="center"/>
    </xf>
    <xf numFmtId="9" fontId="46" fillId="0" borderId="14" xfId="1" applyFont="1" applyBorder="1" applyAlignment="1">
      <alignment vertical="center"/>
    </xf>
    <xf numFmtId="0" fontId="31" fillId="0" borderId="26" xfId="3" applyFont="1" applyBorder="1" applyAlignment="1">
      <alignment horizontal="center"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27" fillId="0" borderId="23" xfId="3" applyFont="1" applyBorder="1" applyAlignment="1">
      <alignment horizontal="left" vertical="center" wrapText="1"/>
    </xf>
    <xf numFmtId="0" fontId="30" fillId="0" borderId="25" xfId="3" applyFont="1" applyBorder="1" applyAlignment="1">
      <alignment horizontal="left"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19" fillId="0" borderId="22" xfId="3" applyFont="1" applyBorder="1" applyAlignment="1">
      <alignment horizontal="center"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center" vertical="center" wrapText="1"/>
    </xf>
    <xf numFmtId="0" fontId="45" fillId="0" borderId="75" xfId="0" applyFont="1" applyBorder="1" applyAlignment="1">
      <alignment horizontal="center"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center" vertical="center" wrapText="1"/>
    </xf>
    <xf numFmtId="0" fontId="20" fillId="0" borderId="26"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0" fillId="0" borderId="25"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18" fillId="0" borderId="23" xfId="24" applyFill="1" applyBorder="1" applyAlignment="1">
      <alignment horizontal="center" vertical="center" wrapText="1"/>
    </xf>
    <xf numFmtId="0" fontId="30"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50" fillId="0" borderId="23" xfId="3" applyFont="1" applyBorder="1" applyAlignment="1">
      <alignment horizontal="left" vertical="center" wrapText="1"/>
    </xf>
    <xf numFmtId="0" fontId="50" fillId="0" borderId="25" xfId="3" applyFont="1" applyBorder="1" applyAlignment="1">
      <alignment horizontal="left"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_josef\Downloads\3.SeguimientoPA_Abril_8221_Rev0805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ACTIVIDAD_2"/>
      <sheetName val="ACTIVIDAD_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EiKPeoHAC1dJtF6FqeG_SIEBxgYXv-4TIgLdWjaWZLf-6A" TargetMode="External"/><Relationship Id="rId13" Type="http://schemas.openxmlformats.org/officeDocument/2006/relationships/drawing" Target="../drawings/drawing1.xml"/><Relationship Id="rId3" Type="http://schemas.openxmlformats.org/officeDocument/2006/relationships/hyperlink" Target="file:///C:/:f:/g/personal/kforero_sdmujer_gov_co/EvWy3B7icE1KrT6ht-ZuAFUB1t6PAfakD_QmvIY-KP8smQ" TargetMode="Externa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printerSettings" Target="../printerSettings/printerSettings1.bin"/><Relationship Id="rId2" Type="http://schemas.openxmlformats.org/officeDocument/2006/relationships/hyperlink" Target="file:///C:/:f:/g/personal/kforero_sdmujer_gov_co/ErMAos_8G1xFm8FqQa9DHF0Bta5ZINmOZ9uNzfCIVvpfwg"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g/personal/kforero_sdmujer_gov_co/EsMyxOIn7LFHh6q9TfCjwkoBP8AEhdY-F3cKobeIIPaRwg?e=wP625R" TargetMode="Externa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comments" Target="../comments1.xml"/><Relationship Id="rId10" Type="http://schemas.openxmlformats.org/officeDocument/2006/relationships/hyperlink" Target="../../../../../../:f:/g/personal/kforero_sdmujer_gov_co/ErMAos_8G1xFm8FqQa9DHF0Bta5ZINmOZ9uNzfCIVvpfwg?e=Onjsu0"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g/personal/kforero_sdmujer_gov_co/ElU8TnBW4XtMrOBb1ymofZoB9C1Gq2BANl8Atb1Ac6EFcA?e=Nmthmu"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file:///C:/:f:/g/personal/kforero_sdmujer_gov_co/EjKuEDRcM81HkBu1AHf14MIBX7asdnTrQPRKeV-WE-1NcQ" TargetMode="External"/><Relationship Id="rId7" Type="http://schemas.openxmlformats.org/officeDocument/2006/relationships/hyperlink" Target="../../../../../../:f:/g/personal/kforero_sdmujer_gov_co/ErC7M4Cg7DNNv91YjassdPgBQwmXp73F4lzw3X3YBXnnaQ?e=6doopb" TargetMode="External"/><Relationship Id="rId2" Type="http://schemas.openxmlformats.org/officeDocument/2006/relationships/hyperlink" Target="file:///C:/:f:/g/personal/kforero_sdmujer_gov_co/EjKuEDRcM81HkBu1AHf14MIBX7asdnTrQPRKeV-WE-1NcQ" TargetMode="Externa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g/personal/kforero_sdmujer_gov_co/Ekr1QZAYcVtKgnaTGnYFKycBynENxN_nG6WI-_P-xLAy-w?e=1a154Y" TargetMode="External"/><Relationship Id="rId5" Type="http://schemas.openxmlformats.org/officeDocument/2006/relationships/hyperlink" Target="file:///C:/:f:/g/personal/kforero_sdmujer_gov_co/EkRYMmWj2dJPt0UFC3FC5igBGB2wx4WK-sgXRZLf-7iBlA" TargetMode="External"/><Relationship Id="rId10" Type="http://schemas.openxmlformats.org/officeDocument/2006/relationships/comments" Target="../comments2.xm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vmlDrawing" Target="../drawings/vmlDrawing3.vml"/><Relationship Id="rId3" Type="http://schemas.openxmlformats.org/officeDocument/2006/relationships/hyperlink" Target="file:///C:/:f:/g/personal/kforero_sdmujer_gov_co/EoDqldR0RbdIjz2ljA8taZABZkefvhWKLXwQSNHpJLGboA"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drawing" Target="../drawings/drawing3.xml"/><Relationship Id="rId2" Type="http://schemas.openxmlformats.org/officeDocument/2006/relationships/hyperlink" Target="file:///C:/:f:/g/personal/kforero_sdmujer_gov_co/Ep1jFU8n70RNqxQj6AzW0mwBrxlf5h-_LWT6_zQFmTxU7Q"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b:/g/personal/kforero_sdmujer_gov_co/Eep9K9NU1qRPr17ffNcSBWgBzIAtEkjGeoj4s4Wad4-i4g?e=qrYc1N" TargetMode="External"/><Relationship Id="rId5" Type="http://schemas.openxmlformats.org/officeDocument/2006/relationships/hyperlink" Target="file:///C:/:f:/g/personal/kforero_sdmujer_gov_co/EqW8WE3RfmFOmHQtCD5FUcoB6yl1KUdtKdVeIqj1I9GjQw" TargetMode="External"/><Relationship Id="rId10" Type="http://schemas.openxmlformats.org/officeDocument/2006/relationships/hyperlink" Target="../../../../../../:f:/g/personal/kforero_sdmujer_gov_co/EpWOGaprHUJHhJhSyuvXdtQB7B3cBVDG3OXIUKU7QDGB0g?e=AGDTZx"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g/personal/kforero_sdmujer_gov_co/EgdlSaMDCrVJmo1GvVPzdKoBk_dQBbnqhkHOXaVVOjf3lw?e=L5cgqc" TargetMode="External"/><Relationship Id="rId1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vmlDrawing" Target="../drawings/vmlDrawing4.vml"/><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drawing" Target="../drawings/drawing4.xml"/><Relationship Id="rId5" Type="http://schemas.openxmlformats.org/officeDocument/2006/relationships/printerSettings" Target="../printerSettings/printerSettings2.bin"/><Relationship Id="rId4" Type="http://schemas.openxmlformats.org/officeDocument/2006/relationships/hyperlink" Target="file:///C:/:f:/g/personal/kforero_sdmujer_gov_co/ErMAos_8G1xFm8FqQa9DHF0Bta5ZINmOZ9uNzfCIVvpfw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workbookViewId="0">
      <selection activeCell="C1" sqref="A1:XFD1048576"/>
    </sheetView>
  </sheetViews>
  <sheetFormatPr baseColWidth="10" defaultColWidth="10.85546875" defaultRowHeight="14.25" x14ac:dyDescent="0.25"/>
  <cols>
    <col min="1" max="1" width="53" style="294" customWidth="1"/>
    <col min="2" max="2" width="78.5703125" style="294" customWidth="1"/>
    <col min="3" max="3" width="36.42578125" style="294" customWidth="1"/>
    <col min="4" max="4" width="31.140625" style="294" customWidth="1"/>
    <col min="5" max="5" width="70.140625" style="294" customWidth="1"/>
    <col min="6" max="6" width="17.42578125" style="294" customWidth="1"/>
    <col min="7" max="8" width="21.85546875" style="294" customWidth="1"/>
    <col min="9" max="9" width="19.42578125" style="294" customWidth="1"/>
    <col min="10" max="10" width="42" style="294" customWidth="1"/>
    <col min="11" max="256" width="10.85546875" style="294"/>
    <col min="257" max="257" width="72" style="294" bestFit="1" customWidth="1"/>
    <col min="258" max="258" width="78.5703125" style="294" customWidth="1"/>
    <col min="259" max="259" width="10.85546875" style="294"/>
    <col min="260" max="260" width="31.140625" style="294" customWidth="1"/>
    <col min="261" max="261" width="70.140625" style="294" customWidth="1"/>
    <col min="262" max="262" width="17.42578125" style="294" customWidth="1"/>
    <col min="263" max="264" width="21.85546875" style="294" customWidth="1"/>
    <col min="265" max="265" width="19.42578125" style="294" customWidth="1"/>
    <col min="266" max="266" width="42" style="294" customWidth="1"/>
    <col min="267" max="512" width="10.85546875" style="294"/>
    <col min="513" max="513" width="72" style="294" bestFit="1" customWidth="1"/>
    <col min="514" max="514" width="78.5703125" style="294" customWidth="1"/>
    <col min="515" max="515" width="10.85546875" style="294"/>
    <col min="516" max="516" width="31.140625" style="294" customWidth="1"/>
    <col min="517" max="517" width="70.140625" style="294" customWidth="1"/>
    <col min="518" max="518" width="17.42578125" style="294" customWidth="1"/>
    <col min="519" max="520" width="21.85546875" style="294" customWidth="1"/>
    <col min="521" max="521" width="19.42578125" style="294" customWidth="1"/>
    <col min="522" max="522" width="42" style="294" customWidth="1"/>
    <col min="523" max="768" width="10.85546875" style="294"/>
    <col min="769" max="769" width="72" style="294" bestFit="1" customWidth="1"/>
    <col min="770" max="770" width="78.5703125" style="294" customWidth="1"/>
    <col min="771" max="771" width="10.85546875" style="294"/>
    <col min="772" max="772" width="31.140625" style="294" customWidth="1"/>
    <col min="773" max="773" width="70.140625" style="294" customWidth="1"/>
    <col min="774" max="774" width="17.42578125" style="294" customWidth="1"/>
    <col min="775" max="776" width="21.85546875" style="294" customWidth="1"/>
    <col min="777" max="777" width="19.42578125" style="294" customWidth="1"/>
    <col min="778" max="778" width="42" style="294" customWidth="1"/>
    <col min="779" max="1024" width="10.85546875" style="294"/>
    <col min="1025" max="1025" width="72" style="294" bestFit="1" customWidth="1"/>
    <col min="1026" max="1026" width="78.5703125" style="294" customWidth="1"/>
    <col min="1027" max="1027" width="10.85546875" style="294"/>
    <col min="1028" max="1028" width="31.140625" style="294" customWidth="1"/>
    <col min="1029" max="1029" width="70.140625" style="294" customWidth="1"/>
    <col min="1030" max="1030" width="17.42578125" style="294" customWidth="1"/>
    <col min="1031" max="1032" width="21.85546875" style="294" customWidth="1"/>
    <col min="1033" max="1033" width="19.42578125" style="294" customWidth="1"/>
    <col min="1034" max="1034" width="42" style="294" customWidth="1"/>
    <col min="1035" max="1280" width="10.85546875" style="294"/>
    <col min="1281" max="1281" width="72" style="294" bestFit="1" customWidth="1"/>
    <col min="1282" max="1282" width="78.5703125" style="294" customWidth="1"/>
    <col min="1283" max="1283" width="10.85546875" style="294"/>
    <col min="1284" max="1284" width="31.140625" style="294" customWidth="1"/>
    <col min="1285" max="1285" width="70.140625" style="294" customWidth="1"/>
    <col min="1286" max="1286" width="17.42578125" style="294" customWidth="1"/>
    <col min="1287" max="1288" width="21.85546875" style="294" customWidth="1"/>
    <col min="1289" max="1289" width="19.42578125" style="294" customWidth="1"/>
    <col min="1290" max="1290" width="42" style="294" customWidth="1"/>
    <col min="1291" max="1536" width="10.85546875" style="294"/>
    <col min="1537" max="1537" width="72" style="294" bestFit="1" customWidth="1"/>
    <col min="1538" max="1538" width="78.5703125" style="294" customWidth="1"/>
    <col min="1539" max="1539" width="10.85546875" style="294"/>
    <col min="1540" max="1540" width="31.140625" style="294" customWidth="1"/>
    <col min="1541" max="1541" width="70.140625" style="294" customWidth="1"/>
    <col min="1542" max="1542" width="17.42578125" style="294" customWidth="1"/>
    <col min="1543" max="1544" width="21.85546875" style="294" customWidth="1"/>
    <col min="1545" max="1545" width="19.42578125" style="294" customWidth="1"/>
    <col min="1546" max="1546" width="42" style="294" customWidth="1"/>
    <col min="1547" max="1792" width="10.85546875" style="294"/>
    <col min="1793" max="1793" width="72" style="294" bestFit="1" customWidth="1"/>
    <col min="1794" max="1794" width="78.5703125" style="294" customWidth="1"/>
    <col min="1795" max="1795" width="10.85546875" style="294"/>
    <col min="1796" max="1796" width="31.140625" style="294" customWidth="1"/>
    <col min="1797" max="1797" width="70.140625" style="294" customWidth="1"/>
    <col min="1798" max="1798" width="17.42578125" style="294" customWidth="1"/>
    <col min="1799" max="1800" width="21.85546875" style="294" customWidth="1"/>
    <col min="1801" max="1801" width="19.42578125" style="294" customWidth="1"/>
    <col min="1802" max="1802" width="42" style="294" customWidth="1"/>
    <col min="1803" max="2048" width="10.85546875" style="294"/>
    <col min="2049" max="2049" width="72" style="294" bestFit="1" customWidth="1"/>
    <col min="2050" max="2050" width="78.5703125" style="294" customWidth="1"/>
    <col min="2051" max="2051" width="10.85546875" style="294"/>
    <col min="2052" max="2052" width="31.140625" style="294" customWidth="1"/>
    <col min="2053" max="2053" width="70.140625" style="294" customWidth="1"/>
    <col min="2054" max="2054" width="17.42578125" style="294" customWidth="1"/>
    <col min="2055" max="2056" width="21.85546875" style="294" customWidth="1"/>
    <col min="2057" max="2057" width="19.42578125" style="294" customWidth="1"/>
    <col min="2058" max="2058" width="42" style="294" customWidth="1"/>
    <col min="2059" max="2304" width="10.85546875" style="294"/>
    <col min="2305" max="2305" width="72" style="294" bestFit="1" customWidth="1"/>
    <col min="2306" max="2306" width="78.5703125" style="294" customWidth="1"/>
    <col min="2307" max="2307" width="10.85546875" style="294"/>
    <col min="2308" max="2308" width="31.140625" style="294" customWidth="1"/>
    <col min="2309" max="2309" width="70.140625" style="294" customWidth="1"/>
    <col min="2310" max="2310" width="17.42578125" style="294" customWidth="1"/>
    <col min="2311" max="2312" width="21.85546875" style="294" customWidth="1"/>
    <col min="2313" max="2313" width="19.42578125" style="294" customWidth="1"/>
    <col min="2314" max="2314" width="42" style="294" customWidth="1"/>
    <col min="2315" max="2560" width="10.85546875" style="294"/>
    <col min="2561" max="2561" width="72" style="294" bestFit="1" customWidth="1"/>
    <col min="2562" max="2562" width="78.5703125" style="294" customWidth="1"/>
    <col min="2563" max="2563" width="10.85546875" style="294"/>
    <col min="2564" max="2564" width="31.140625" style="294" customWidth="1"/>
    <col min="2565" max="2565" width="70.140625" style="294" customWidth="1"/>
    <col min="2566" max="2566" width="17.42578125" style="294" customWidth="1"/>
    <col min="2567" max="2568" width="21.85546875" style="294" customWidth="1"/>
    <col min="2569" max="2569" width="19.42578125" style="294" customWidth="1"/>
    <col min="2570" max="2570" width="42" style="294" customWidth="1"/>
    <col min="2571" max="2816" width="10.85546875" style="294"/>
    <col min="2817" max="2817" width="72" style="294" bestFit="1" customWidth="1"/>
    <col min="2818" max="2818" width="78.5703125" style="294" customWidth="1"/>
    <col min="2819" max="2819" width="10.85546875" style="294"/>
    <col min="2820" max="2820" width="31.140625" style="294" customWidth="1"/>
    <col min="2821" max="2821" width="70.140625" style="294" customWidth="1"/>
    <col min="2822" max="2822" width="17.42578125" style="294" customWidth="1"/>
    <col min="2823" max="2824" width="21.85546875" style="294" customWidth="1"/>
    <col min="2825" max="2825" width="19.42578125" style="294" customWidth="1"/>
    <col min="2826" max="2826" width="42" style="294" customWidth="1"/>
    <col min="2827" max="3072" width="10.85546875" style="294"/>
    <col min="3073" max="3073" width="72" style="294" bestFit="1" customWidth="1"/>
    <col min="3074" max="3074" width="78.5703125" style="294" customWidth="1"/>
    <col min="3075" max="3075" width="10.85546875" style="294"/>
    <col min="3076" max="3076" width="31.140625" style="294" customWidth="1"/>
    <col min="3077" max="3077" width="70.140625" style="294" customWidth="1"/>
    <col min="3078" max="3078" width="17.42578125" style="294" customWidth="1"/>
    <col min="3079" max="3080" width="21.85546875" style="294" customWidth="1"/>
    <col min="3081" max="3081" width="19.42578125" style="294" customWidth="1"/>
    <col min="3082" max="3082" width="42" style="294" customWidth="1"/>
    <col min="3083" max="3328" width="10.85546875" style="294"/>
    <col min="3329" max="3329" width="72" style="294" bestFit="1" customWidth="1"/>
    <col min="3330" max="3330" width="78.5703125" style="294" customWidth="1"/>
    <col min="3331" max="3331" width="10.85546875" style="294"/>
    <col min="3332" max="3332" width="31.140625" style="294" customWidth="1"/>
    <col min="3333" max="3333" width="70.140625" style="294" customWidth="1"/>
    <col min="3334" max="3334" width="17.42578125" style="294" customWidth="1"/>
    <col min="3335" max="3336" width="21.85546875" style="294" customWidth="1"/>
    <col min="3337" max="3337" width="19.42578125" style="294" customWidth="1"/>
    <col min="3338" max="3338" width="42" style="294" customWidth="1"/>
    <col min="3339" max="3584" width="10.85546875" style="294"/>
    <col min="3585" max="3585" width="72" style="294" bestFit="1" customWidth="1"/>
    <col min="3586" max="3586" width="78.5703125" style="294" customWidth="1"/>
    <col min="3587" max="3587" width="10.85546875" style="294"/>
    <col min="3588" max="3588" width="31.140625" style="294" customWidth="1"/>
    <col min="3589" max="3589" width="70.140625" style="294" customWidth="1"/>
    <col min="3590" max="3590" width="17.42578125" style="294" customWidth="1"/>
    <col min="3591" max="3592" width="21.85546875" style="294" customWidth="1"/>
    <col min="3593" max="3593" width="19.42578125" style="294" customWidth="1"/>
    <col min="3594" max="3594" width="42" style="294" customWidth="1"/>
    <col min="3595" max="3840" width="10.85546875" style="294"/>
    <col min="3841" max="3841" width="72" style="294" bestFit="1" customWidth="1"/>
    <col min="3842" max="3842" width="78.5703125" style="294" customWidth="1"/>
    <col min="3843" max="3843" width="10.85546875" style="294"/>
    <col min="3844" max="3844" width="31.140625" style="294" customWidth="1"/>
    <col min="3845" max="3845" width="70.140625" style="294" customWidth="1"/>
    <col min="3846" max="3846" width="17.42578125" style="294" customWidth="1"/>
    <col min="3847" max="3848" width="21.85546875" style="294" customWidth="1"/>
    <col min="3849" max="3849" width="19.42578125" style="294" customWidth="1"/>
    <col min="3850" max="3850" width="42" style="294" customWidth="1"/>
    <col min="3851" max="4096" width="10.85546875" style="294"/>
    <col min="4097" max="4097" width="72" style="294" bestFit="1" customWidth="1"/>
    <col min="4098" max="4098" width="78.5703125" style="294" customWidth="1"/>
    <col min="4099" max="4099" width="10.85546875" style="294"/>
    <col min="4100" max="4100" width="31.140625" style="294" customWidth="1"/>
    <col min="4101" max="4101" width="70.140625" style="294" customWidth="1"/>
    <col min="4102" max="4102" width="17.42578125" style="294" customWidth="1"/>
    <col min="4103" max="4104" width="21.85546875" style="294" customWidth="1"/>
    <col min="4105" max="4105" width="19.42578125" style="294" customWidth="1"/>
    <col min="4106" max="4106" width="42" style="294" customWidth="1"/>
    <col min="4107" max="4352" width="10.85546875" style="294"/>
    <col min="4353" max="4353" width="72" style="294" bestFit="1" customWidth="1"/>
    <col min="4354" max="4354" width="78.5703125" style="294" customWidth="1"/>
    <col min="4355" max="4355" width="10.85546875" style="294"/>
    <col min="4356" max="4356" width="31.140625" style="294" customWidth="1"/>
    <col min="4357" max="4357" width="70.140625" style="294" customWidth="1"/>
    <col min="4358" max="4358" width="17.42578125" style="294" customWidth="1"/>
    <col min="4359" max="4360" width="21.85546875" style="294" customWidth="1"/>
    <col min="4361" max="4361" width="19.42578125" style="294" customWidth="1"/>
    <col min="4362" max="4362" width="42" style="294" customWidth="1"/>
    <col min="4363" max="4608" width="10.85546875" style="294"/>
    <col min="4609" max="4609" width="72" style="294" bestFit="1" customWidth="1"/>
    <col min="4610" max="4610" width="78.5703125" style="294" customWidth="1"/>
    <col min="4611" max="4611" width="10.85546875" style="294"/>
    <col min="4612" max="4612" width="31.140625" style="294" customWidth="1"/>
    <col min="4613" max="4613" width="70.140625" style="294" customWidth="1"/>
    <col min="4614" max="4614" width="17.42578125" style="294" customWidth="1"/>
    <col min="4615" max="4616" width="21.85546875" style="294" customWidth="1"/>
    <col min="4617" max="4617" width="19.42578125" style="294" customWidth="1"/>
    <col min="4618" max="4618" width="42" style="294" customWidth="1"/>
    <col min="4619" max="4864" width="10.85546875" style="294"/>
    <col min="4865" max="4865" width="72" style="294" bestFit="1" customWidth="1"/>
    <col min="4866" max="4866" width="78.5703125" style="294" customWidth="1"/>
    <col min="4867" max="4867" width="10.85546875" style="294"/>
    <col min="4868" max="4868" width="31.140625" style="294" customWidth="1"/>
    <col min="4869" max="4869" width="70.140625" style="294" customWidth="1"/>
    <col min="4870" max="4870" width="17.42578125" style="294" customWidth="1"/>
    <col min="4871" max="4872" width="21.85546875" style="294" customWidth="1"/>
    <col min="4873" max="4873" width="19.42578125" style="294" customWidth="1"/>
    <col min="4874" max="4874" width="42" style="294" customWidth="1"/>
    <col min="4875" max="5120" width="10.85546875" style="294"/>
    <col min="5121" max="5121" width="72" style="294" bestFit="1" customWidth="1"/>
    <col min="5122" max="5122" width="78.5703125" style="294" customWidth="1"/>
    <col min="5123" max="5123" width="10.85546875" style="294"/>
    <col min="5124" max="5124" width="31.140625" style="294" customWidth="1"/>
    <col min="5125" max="5125" width="70.140625" style="294" customWidth="1"/>
    <col min="5126" max="5126" width="17.42578125" style="294" customWidth="1"/>
    <col min="5127" max="5128" width="21.85546875" style="294" customWidth="1"/>
    <col min="5129" max="5129" width="19.42578125" style="294" customWidth="1"/>
    <col min="5130" max="5130" width="42" style="294" customWidth="1"/>
    <col min="5131" max="5376" width="10.85546875" style="294"/>
    <col min="5377" max="5377" width="72" style="294" bestFit="1" customWidth="1"/>
    <col min="5378" max="5378" width="78.5703125" style="294" customWidth="1"/>
    <col min="5379" max="5379" width="10.85546875" style="294"/>
    <col min="5380" max="5380" width="31.140625" style="294" customWidth="1"/>
    <col min="5381" max="5381" width="70.140625" style="294" customWidth="1"/>
    <col min="5382" max="5382" width="17.42578125" style="294" customWidth="1"/>
    <col min="5383" max="5384" width="21.85546875" style="294" customWidth="1"/>
    <col min="5385" max="5385" width="19.42578125" style="294" customWidth="1"/>
    <col min="5386" max="5386" width="42" style="294" customWidth="1"/>
    <col min="5387" max="5632" width="10.85546875" style="294"/>
    <col min="5633" max="5633" width="72" style="294" bestFit="1" customWidth="1"/>
    <col min="5634" max="5634" width="78.5703125" style="294" customWidth="1"/>
    <col min="5635" max="5635" width="10.85546875" style="294"/>
    <col min="5636" max="5636" width="31.140625" style="294" customWidth="1"/>
    <col min="5637" max="5637" width="70.140625" style="294" customWidth="1"/>
    <col min="5638" max="5638" width="17.42578125" style="294" customWidth="1"/>
    <col min="5639" max="5640" width="21.85546875" style="294" customWidth="1"/>
    <col min="5641" max="5641" width="19.42578125" style="294" customWidth="1"/>
    <col min="5642" max="5642" width="42" style="294" customWidth="1"/>
    <col min="5643" max="5888" width="10.85546875" style="294"/>
    <col min="5889" max="5889" width="72" style="294" bestFit="1" customWidth="1"/>
    <col min="5890" max="5890" width="78.5703125" style="294" customWidth="1"/>
    <col min="5891" max="5891" width="10.85546875" style="294"/>
    <col min="5892" max="5892" width="31.140625" style="294" customWidth="1"/>
    <col min="5893" max="5893" width="70.140625" style="294" customWidth="1"/>
    <col min="5894" max="5894" width="17.42578125" style="294" customWidth="1"/>
    <col min="5895" max="5896" width="21.85546875" style="294" customWidth="1"/>
    <col min="5897" max="5897" width="19.42578125" style="294" customWidth="1"/>
    <col min="5898" max="5898" width="42" style="294" customWidth="1"/>
    <col min="5899" max="6144" width="10.85546875" style="294"/>
    <col min="6145" max="6145" width="72" style="294" bestFit="1" customWidth="1"/>
    <col min="6146" max="6146" width="78.5703125" style="294" customWidth="1"/>
    <col min="6147" max="6147" width="10.85546875" style="294"/>
    <col min="6148" max="6148" width="31.140625" style="294" customWidth="1"/>
    <col min="6149" max="6149" width="70.140625" style="294" customWidth="1"/>
    <col min="6150" max="6150" width="17.42578125" style="294" customWidth="1"/>
    <col min="6151" max="6152" width="21.85546875" style="294" customWidth="1"/>
    <col min="6153" max="6153" width="19.42578125" style="294" customWidth="1"/>
    <col min="6154" max="6154" width="42" style="294" customWidth="1"/>
    <col min="6155" max="6400" width="10.85546875" style="294"/>
    <col min="6401" max="6401" width="72" style="294" bestFit="1" customWidth="1"/>
    <col min="6402" max="6402" width="78.5703125" style="294" customWidth="1"/>
    <col min="6403" max="6403" width="10.85546875" style="294"/>
    <col min="6404" max="6404" width="31.140625" style="294" customWidth="1"/>
    <col min="6405" max="6405" width="70.140625" style="294" customWidth="1"/>
    <col min="6406" max="6406" width="17.42578125" style="294" customWidth="1"/>
    <col min="6407" max="6408" width="21.85546875" style="294" customWidth="1"/>
    <col min="6409" max="6409" width="19.42578125" style="294" customWidth="1"/>
    <col min="6410" max="6410" width="42" style="294" customWidth="1"/>
    <col min="6411" max="6656" width="10.85546875" style="294"/>
    <col min="6657" max="6657" width="72" style="294" bestFit="1" customWidth="1"/>
    <col min="6658" max="6658" width="78.5703125" style="294" customWidth="1"/>
    <col min="6659" max="6659" width="10.85546875" style="294"/>
    <col min="6660" max="6660" width="31.140625" style="294" customWidth="1"/>
    <col min="6661" max="6661" width="70.140625" style="294" customWidth="1"/>
    <col min="6662" max="6662" width="17.42578125" style="294" customWidth="1"/>
    <col min="6663" max="6664" width="21.85546875" style="294" customWidth="1"/>
    <col min="6665" max="6665" width="19.42578125" style="294" customWidth="1"/>
    <col min="6666" max="6666" width="42" style="294" customWidth="1"/>
    <col min="6667" max="6912" width="10.85546875" style="294"/>
    <col min="6913" max="6913" width="72" style="294" bestFit="1" customWidth="1"/>
    <col min="6914" max="6914" width="78.5703125" style="294" customWidth="1"/>
    <col min="6915" max="6915" width="10.85546875" style="294"/>
    <col min="6916" max="6916" width="31.140625" style="294" customWidth="1"/>
    <col min="6917" max="6917" width="70.140625" style="294" customWidth="1"/>
    <col min="6918" max="6918" width="17.42578125" style="294" customWidth="1"/>
    <col min="6919" max="6920" width="21.85546875" style="294" customWidth="1"/>
    <col min="6921" max="6921" width="19.42578125" style="294" customWidth="1"/>
    <col min="6922" max="6922" width="42" style="294" customWidth="1"/>
    <col min="6923" max="7168" width="10.85546875" style="294"/>
    <col min="7169" max="7169" width="72" style="294" bestFit="1" customWidth="1"/>
    <col min="7170" max="7170" width="78.5703125" style="294" customWidth="1"/>
    <col min="7171" max="7171" width="10.85546875" style="294"/>
    <col min="7172" max="7172" width="31.140625" style="294" customWidth="1"/>
    <col min="7173" max="7173" width="70.140625" style="294" customWidth="1"/>
    <col min="7174" max="7174" width="17.42578125" style="294" customWidth="1"/>
    <col min="7175" max="7176" width="21.85546875" style="294" customWidth="1"/>
    <col min="7177" max="7177" width="19.42578125" style="294" customWidth="1"/>
    <col min="7178" max="7178" width="42" style="294" customWidth="1"/>
    <col min="7179" max="7424" width="10.85546875" style="294"/>
    <col min="7425" max="7425" width="72" style="294" bestFit="1" customWidth="1"/>
    <col min="7426" max="7426" width="78.5703125" style="294" customWidth="1"/>
    <col min="7427" max="7427" width="10.85546875" style="294"/>
    <col min="7428" max="7428" width="31.140625" style="294" customWidth="1"/>
    <col min="7429" max="7429" width="70.140625" style="294" customWidth="1"/>
    <col min="7430" max="7430" width="17.42578125" style="294" customWidth="1"/>
    <col min="7431" max="7432" width="21.85546875" style="294" customWidth="1"/>
    <col min="7433" max="7433" width="19.42578125" style="294" customWidth="1"/>
    <col min="7434" max="7434" width="42" style="294" customWidth="1"/>
    <col min="7435" max="7680" width="10.85546875" style="294"/>
    <col min="7681" max="7681" width="72" style="294" bestFit="1" customWidth="1"/>
    <col min="7682" max="7682" width="78.5703125" style="294" customWidth="1"/>
    <col min="7683" max="7683" width="10.85546875" style="294"/>
    <col min="7684" max="7684" width="31.140625" style="294" customWidth="1"/>
    <col min="7685" max="7685" width="70.140625" style="294" customWidth="1"/>
    <col min="7686" max="7686" width="17.42578125" style="294" customWidth="1"/>
    <col min="7687" max="7688" width="21.85546875" style="294" customWidth="1"/>
    <col min="7689" max="7689" width="19.42578125" style="294" customWidth="1"/>
    <col min="7690" max="7690" width="42" style="294" customWidth="1"/>
    <col min="7691" max="7936" width="10.85546875" style="294"/>
    <col min="7937" max="7937" width="72" style="294" bestFit="1" customWidth="1"/>
    <col min="7938" max="7938" width="78.5703125" style="294" customWidth="1"/>
    <col min="7939" max="7939" width="10.85546875" style="294"/>
    <col min="7940" max="7940" width="31.140625" style="294" customWidth="1"/>
    <col min="7941" max="7941" width="70.140625" style="294" customWidth="1"/>
    <col min="7942" max="7942" width="17.42578125" style="294" customWidth="1"/>
    <col min="7943" max="7944" width="21.85546875" style="294" customWidth="1"/>
    <col min="7945" max="7945" width="19.42578125" style="294" customWidth="1"/>
    <col min="7946" max="7946" width="42" style="294" customWidth="1"/>
    <col min="7947" max="8192" width="10.85546875" style="294"/>
    <col min="8193" max="8193" width="72" style="294" bestFit="1" customWidth="1"/>
    <col min="8194" max="8194" width="78.5703125" style="294" customWidth="1"/>
    <col min="8195" max="8195" width="10.85546875" style="294"/>
    <col min="8196" max="8196" width="31.140625" style="294" customWidth="1"/>
    <col min="8197" max="8197" width="70.140625" style="294" customWidth="1"/>
    <col min="8198" max="8198" width="17.42578125" style="294" customWidth="1"/>
    <col min="8199" max="8200" width="21.85546875" style="294" customWidth="1"/>
    <col min="8201" max="8201" width="19.42578125" style="294" customWidth="1"/>
    <col min="8202" max="8202" width="42" style="294" customWidth="1"/>
    <col min="8203" max="8448" width="10.85546875" style="294"/>
    <col min="8449" max="8449" width="72" style="294" bestFit="1" customWidth="1"/>
    <col min="8450" max="8450" width="78.5703125" style="294" customWidth="1"/>
    <col min="8451" max="8451" width="10.85546875" style="294"/>
    <col min="8452" max="8452" width="31.140625" style="294" customWidth="1"/>
    <col min="8453" max="8453" width="70.140625" style="294" customWidth="1"/>
    <col min="8454" max="8454" width="17.42578125" style="294" customWidth="1"/>
    <col min="8455" max="8456" width="21.85546875" style="294" customWidth="1"/>
    <col min="8457" max="8457" width="19.42578125" style="294" customWidth="1"/>
    <col min="8458" max="8458" width="42" style="294" customWidth="1"/>
    <col min="8459" max="8704" width="10.85546875" style="294"/>
    <col min="8705" max="8705" width="72" style="294" bestFit="1" customWidth="1"/>
    <col min="8706" max="8706" width="78.5703125" style="294" customWidth="1"/>
    <col min="8707" max="8707" width="10.85546875" style="294"/>
    <col min="8708" max="8708" width="31.140625" style="294" customWidth="1"/>
    <col min="8709" max="8709" width="70.140625" style="294" customWidth="1"/>
    <col min="8710" max="8710" width="17.42578125" style="294" customWidth="1"/>
    <col min="8711" max="8712" width="21.85546875" style="294" customWidth="1"/>
    <col min="8713" max="8713" width="19.42578125" style="294" customWidth="1"/>
    <col min="8714" max="8714" width="42" style="294" customWidth="1"/>
    <col min="8715" max="8960" width="10.85546875" style="294"/>
    <col min="8961" max="8961" width="72" style="294" bestFit="1" customWidth="1"/>
    <col min="8962" max="8962" width="78.5703125" style="294" customWidth="1"/>
    <col min="8963" max="8963" width="10.85546875" style="294"/>
    <col min="8964" max="8964" width="31.140625" style="294" customWidth="1"/>
    <col min="8965" max="8965" width="70.140625" style="294" customWidth="1"/>
    <col min="8966" max="8966" width="17.42578125" style="294" customWidth="1"/>
    <col min="8967" max="8968" width="21.85546875" style="294" customWidth="1"/>
    <col min="8969" max="8969" width="19.42578125" style="294" customWidth="1"/>
    <col min="8970" max="8970" width="42" style="294" customWidth="1"/>
    <col min="8971" max="9216" width="10.85546875" style="294"/>
    <col min="9217" max="9217" width="72" style="294" bestFit="1" customWidth="1"/>
    <col min="9218" max="9218" width="78.5703125" style="294" customWidth="1"/>
    <col min="9219" max="9219" width="10.85546875" style="294"/>
    <col min="9220" max="9220" width="31.140625" style="294" customWidth="1"/>
    <col min="9221" max="9221" width="70.140625" style="294" customWidth="1"/>
    <col min="9222" max="9222" width="17.42578125" style="294" customWidth="1"/>
    <col min="9223" max="9224" width="21.85546875" style="294" customWidth="1"/>
    <col min="9225" max="9225" width="19.42578125" style="294" customWidth="1"/>
    <col min="9226" max="9226" width="42" style="294" customWidth="1"/>
    <col min="9227" max="9472" width="10.85546875" style="294"/>
    <col min="9473" max="9473" width="72" style="294" bestFit="1" customWidth="1"/>
    <col min="9474" max="9474" width="78.5703125" style="294" customWidth="1"/>
    <col min="9475" max="9475" width="10.85546875" style="294"/>
    <col min="9476" max="9476" width="31.140625" style="294" customWidth="1"/>
    <col min="9477" max="9477" width="70.140625" style="294" customWidth="1"/>
    <col min="9478" max="9478" width="17.42578125" style="294" customWidth="1"/>
    <col min="9479" max="9480" width="21.85546875" style="294" customWidth="1"/>
    <col min="9481" max="9481" width="19.42578125" style="294" customWidth="1"/>
    <col min="9482" max="9482" width="42" style="294" customWidth="1"/>
    <col min="9483" max="9728" width="10.85546875" style="294"/>
    <col min="9729" max="9729" width="72" style="294" bestFit="1" customWidth="1"/>
    <col min="9730" max="9730" width="78.5703125" style="294" customWidth="1"/>
    <col min="9731" max="9731" width="10.85546875" style="294"/>
    <col min="9732" max="9732" width="31.140625" style="294" customWidth="1"/>
    <col min="9733" max="9733" width="70.140625" style="294" customWidth="1"/>
    <col min="9734" max="9734" width="17.42578125" style="294" customWidth="1"/>
    <col min="9735" max="9736" width="21.85546875" style="294" customWidth="1"/>
    <col min="9737" max="9737" width="19.42578125" style="294" customWidth="1"/>
    <col min="9738" max="9738" width="42" style="294" customWidth="1"/>
    <col min="9739" max="9984" width="10.85546875" style="294"/>
    <col min="9985" max="9985" width="72" style="294" bestFit="1" customWidth="1"/>
    <col min="9986" max="9986" width="78.5703125" style="294" customWidth="1"/>
    <col min="9987" max="9987" width="10.85546875" style="294"/>
    <col min="9988" max="9988" width="31.140625" style="294" customWidth="1"/>
    <col min="9989" max="9989" width="70.140625" style="294" customWidth="1"/>
    <col min="9990" max="9990" width="17.42578125" style="294" customWidth="1"/>
    <col min="9991" max="9992" width="21.85546875" style="294" customWidth="1"/>
    <col min="9993" max="9993" width="19.42578125" style="294" customWidth="1"/>
    <col min="9994" max="9994" width="42" style="294" customWidth="1"/>
    <col min="9995" max="10240" width="10.85546875" style="294"/>
    <col min="10241" max="10241" width="72" style="294" bestFit="1" customWidth="1"/>
    <col min="10242" max="10242" width="78.5703125" style="294" customWidth="1"/>
    <col min="10243" max="10243" width="10.85546875" style="294"/>
    <col min="10244" max="10244" width="31.140625" style="294" customWidth="1"/>
    <col min="10245" max="10245" width="70.140625" style="294" customWidth="1"/>
    <col min="10246" max="10246" width="17.42578125" style="294" customWidth="1"/>
    <col min="10247" max="10248" width="21.85546875" style="294" customWidth="1"/>
    <col min="10249" max="10249" width="19.42578125" style="294" customWidth="1"/>
    <col min="10250" max="10250" width="42" style="294" customWidth="1"/>
    <col min="10251" max="10496" width="10.85546875" style="294"/>
    <col min="10497" max="10497" width="72" style="294" bestFit="1" customWidth="1"/>
    <col min="10498" max="10498" width="78.5703125" style="294" customWidth="1"/>
    <col min="10499" max="10499" width="10.85546875" style="294"/>
    <col min="10500" max="10500" width="31.140625" style="294" customWidth="1"/>
    <col min="10501" max="10501" width="70.140625" style="294" customWidth="1"/>
    <col min="10502" max="10502" width="17.42578125" style="294" customWidth="1"/>
    <col min="10503" max="10504" width="21.85546875" style="294" customWidth="1"/>
    <col min="10505" max="10505" width="19.42578125" style="294" customWidth="1"/>
    <col min="10506" max="10506" width="42" style="294" customWidth="1"/>
    <col min="10507" max="10752" width="10.85546875" style="294"/>
    <col min="10753" max="10753" width="72" style="294" bestFit="1" customWidth="1"/>
    <col min="10754" max="10754" width="78.5703125" style="294" customWidth="1"/>
    <col min="10755" max="10755" width="10.85546875" style="294"/>
    <col min="10756" max="10756" width="31.140625" style="294" customWidth="1"/>
    <col min="10757" max="10757" width="70.140625" style="294" customWidth="1"/>
    <col min="10758" max="10758" width="17.42578125" style="294" customWidth="1"/>
    <col min="10759" max="10760" width="21.85546875" style="294" customWidth="1"/>
    <col min="10761" max="10761" width="19.42578125" style="294" customWidth="1"/>
    <col min="10762" max="10762" width="42" style="294" customWidth="1"/>
    <col min="10763" max="11008" width="10.85546875" style="294"/>
    <col min="11009" max="11009" width="72" style="294" bestFit="1" customWidth="1"/>
    <col min="11010" max="11010" width="78.5703125" style="294" customWidth="1"/>
    <col min="11011" max="11011" width="10.85546875" style="294"/>
    <col min="11012" max="11012" width="31.140625" style="294" customWidth="1"/>
    <col min="11013" max="11013" width="70.140625" style="294" customWidth="1"/>
    <col min="11014" max="11014" width="17.42578125" style="294" customWidth="1"/>
    <col min="11015" max="11016" width="21.85546875" style="294" customWidth="1"/>
    <col min="11017" max="11017" width="19.42578125" style="294" customWidth="1"/>
    <col min="11018" max="11018" width="42" style="294" customWidth="1"/>
    <col min="11019" max="11264" width="10.85546875" style="294"/>
    <col min="11265" max="11265" width="72" style="294" bestFit="1" customWidth="1"/>
    <col min="11266" max="11266" width="78.5703125" style="294" customWidth="1"/>
    <col min="11267" max="11267" width="10.85546875" style="294"/>
    <col min="11268" max="11268" width="31.140625" style="294" customWidth="1"/>
    <col min="11269" max="11269" width="70.140625" style="294" customWidth="1"/>
    <col min="11270" max="11270" width="17.42578125" style="294" customWidth="1"/>
    <col min="11271" max="11272" width="21.85546875" style="294" customWidth="1"/>
    <col min="11273" max="11273" width="19.42578125" style="294" customWidth="1"/>
    <col min="11274" max="11274" width="42" style="294" customWidth="1"/>
    <col min="11275" max="11520" width="10.85546875" style="294"/>
    <col min="11521" max="11521" width="72" style="294" bestFit="1" customWidth="1"/>
    <col min="11522" max="11522" width="78.5703125" style="294" customWidth="1"/>
    <col min="11523" max="11523" width="10.85546875" style="294"/>
    <col min="11524" max="11524" width="31.140625" style="294" customWidth="1"/>
    <col min="11525" max="11525" width="70.140625" style="294" customWidth="1"/>
    <col min="11526" max="11526" width="17.42578125" style="294" customWidth="1"/>
    <col min="11527" max="11528" width="21.85546875" style="294" customWidth="1"/>
    <col min="11529" max="11529" width="19.42578125" style="294" customWidth="1"/>
    <col min="11530" max="11530" width="42" style="294" customWidth="1"/>
    <col min="11531" max="11776" width="10.85546875" style="294"/>
    <col min="11777" max="11777" width="72" style="294" bestFit="1" customWidth="1"/>
    <col min="11778" max="11778" width="78.5703125" style="294" customWidth="1"/>
    <col min="11779" max="11779" width="10.85546875" style="294"/>
    <col min="11780" max="11780" width="31.140625" style="294" customWidth="1"/>
    <col min="11781" max="11781" width="70.140625" style="294" customWidth="1"/>
    <col min="11782" max="11782" width="17.42578125" style="294" customWidth="1"/>
    <col min="11783" max="11784" width="21.85546875" style="294" customWidth="1"/>
    <col min="11785" max="11785" width="19.42578125" style="294" customWidth="1"/>
    <col min="11786" max="11786" width="42" style="294" customWidth="1"/>
    <col min="11787" max="12032" width="10.85546875" style="294"/>
    <col min="12033" max="12033" width="72" style="294" bestFit="1" customWidth="1"/>
    <col min="12034" max="12034" width="78.5703125" style="294" customWidth="1"/>
    <col min="12035" max="12035" width="10.85546875" style="294"/>
    <col min="12036" max="12036" width="31.140625" style="294" customWidth="1"/>
    <col min="12037" max="12037" width="70.140625" style="294" customWidth="1"/>
    <col min="12038" max="12038" width="17.42578125" style="294" customWidth="1"/>
    <col min="12039" max="12040" width="21.85546875" style="294" customWidth="1"/>
    <col min="12041" max="12041" width="19.42578125" style="294" customWidth="1"/>
    <col min="12042" max="12042" width="42" style="294" customWidth="1"/>
    <col min="12043" max="12288" width="10.85546875" style="294"/>
    <col min="12289" max="12289" width="72" style="294" bestFit="1" customWidth="1"/>
    <col min="12290" max="12290" width="78.5703125" style="294" customWidth="1"/>
    <col min="12291" max="12291" width="10.85546875" style="294"/>
    <col min="12292" max="12292" width="31.140625" style="294" customWidth="1"/>
    <col min="12293" max="12293" width="70.140625" style="294" customWidth="1"/>
    <col min="12294" max="12294" width="17.42578125" style="294" customWidth="1"/>
    <col min="12295" max="12296" width="21.85546875" style="294" customWidth="1"/>
    <col min="12297" max="12297" width="19.42578125" style="294" customWidth="1"/>
    <col min="12298" max="12298" width="42" style="294" customWidth="1"/>
    <col min="12299" max="12544" width="10.85546875" style="294"/>
    <col min="12545" max="12545" width="72" style="294" bestFit="1" customWidth="1"/>
    <col min="12546" max="12546" width="78.5703125" style="294" customWidth="1"/>
    <col min="12547" max="12547" width="10.85546875" style="294"/>
    <col min="12548" max="12548" width="31.140625" style="294" customWidth="1"/>
    <col min="12549" max="12549" width="70.140625" style="294" customWidth="1"/>
    <col min="12550" max="12550" width="17.42578125" style="294" customWidth="1"/>
    <col min="12551" max="12552" width="21.85546875" style="294" customWidth="1"/>
    <col min="12553" max="12553" width="19.42578125" style="294" customWidth="1"/>
    <col min="12554" max="12554" width="42" style="294" customWidth="1"/>
    <col min="12555" max="12800" width="10.85546875" style="294"/>
    <col min="12801" max="12801" width="72" style="294" bestFit="1" customWidth="1"/>
    <col min="12802" max="12802" width="78.5703125" style="294" customWidth="1"/>
    <col min="12803" max="12803" width="10.85546875" style="294"/>
    <col min="12804" max="12804" width="31.140625" style="294" customWidth="1"/>
    <col min="12805" max="12805" width="70.140625" style="294" customWidth="1"/>
    <col min="12806" max="12806" width="17.42578125" style="294" customWidth="1"/>
    <col min="12807" max="12808" width="21.85546875" style="294" customWidth="1"/>
    <col min="12809" max="12809" width="19.42578125" style="294" customWidth="1"/>
    <col min="12810" max="12810" width="42" style="294" customWidth="1"/>
    <col min="12811" max="13056" width="10.85546875" style="294"/>
    <col min="13057" max="13057" width="72" style="294" bestFit="1" customWidth="1"/>
    <col min="13058" max="13058" width="78.5703125" style="294" customWidth="1"/>
    <col min="13059" max="13059" width="10.85546875" style="294"/>
    <col min="13060" max="13060" width="31.140625" style="294" customWidth="1"/>
    <col min="13061" max="13061" width="70.140625" style="294" customWidth="1"/>
    <col min="13062" max="13062" width="17.42578125" style="294" customWidth="1"/>
    <col min="13063" max="13064" width="21.85546875" style="294" customWidth="1"/>
    <col min="13065" max="13065" width="19.42578125" style="294" customWidth="1"/>
    <col min="13066" max="13066" width="42" style="294" customWidth="1"/>
    <col min="13067" max="13312" width="10.85546875" style="294"/>
    <col min="13313" max="13313" width="72" style="294" bestFit="1" customWidth="1"/>
    <col min="13314" max="13314" width="78.5703125" style="294" customWidth="1"/>
    <col min="13315" max="13315" width="10.85546875" style="294"/>
    <col min="13316" max="13316" width="31.140625" style="294" customWidth="1"/>
    <col min="13317" max="13317" width="70.140625" style="294" customWidth="1"/>
    <col min="13318" max="13318" width="17.42578125" style="294" customWidth="1"/>
    <col min="13319" max="13320" width="21.85546875" style="294" customWidth="1"/>
    <col min="13321" max="13321" width="19.42578125" style="294" customWidth="1"/>
    <col min="13322" max="13322" width="42" style="294" customWidth="1"/>
    <col min="13323" max="13568" width="10.85546875" style="294"/>
    <col min="13569" max="13569" width="72" style="294" bestFit="1" customWidth="1"/>
    <col min="13570" max="13570" width="78.5703125" style="294" customWidth="1"/>
    <col min="13571" max="13571" width="10.85546875" style="294"/>
    <col min="13572" max="13572" width="31.140625" style="294" customWidth="1"/>
    <col min="13573" max="13573" width="70.140625" style="294" customWidth="1"/>
    <col min="13574" max="13574" width="17.42578125" style="294" customWidth="1"/>
    <col min="13575" max="13576" width="21.85546875" style="294" customWidth="1"/>
    <col min="13577" max="13577" width="19.42578125" style="294" customWidth="1"/>
    <col min="13578" max="13578" width="42" style="294" customWidth="1"/>
    <col min="13579" max="13824" width="10.85546875" style="294"/>
    <col min="13825" max="13825" width="72" style="294" bestFit="1" customWidth="1"/>
    <col min="13826" max="13826" width="78.5703125" style="294" customWidth="1"/>
    <col min="13827" max="13827" width="10.85546875" style="294"/>
    <col min="13828" max="13828" width="31.140625" style="294" customWidth="1"/>
    <col min="13829" max="13829" width="70.140625" style="294" customWidth="1"/>
    <col min="13830" max="13830" width="17.42578125" style="294" customWidth="1"/>
    <col min="13831" max="13832" width="21.85546875" style="294" customWidth="1"/>
    <col min="13833" max="13833" width="19.42578125" style="294" customWidth="1"/>
    <col min="13834" max="13834" width="42" style="294" customWidth="1"/>
    <col min="13835" max="14080" width="10.85546875" style="294"/>
    <col min="14081" max="14081" width="72" style="294" bestFit="1" customWidth="1"/>
    <col min="14082" max="14082" width="78.5703125" style="294" customWidth="1"/>
    <col min="14083" max="14083" width="10.85546875" style="294"/>
    <col min="14084" max="14084" width="31.140625" style="294" customWidth="1"/>
    <col min="14085" max="14085" width="70.140625" style="294" customWidth="1"/>
    <col min="14086" max="14086" width="17.42578125" style="294" customWidth="1"/>
    <col min="14087" max="14088" width="21.85546875" style="294" customWidth="1"/>
    <col min="14089" max="14089" width="19.42578125" style="294" customWidth="1"/>
    <col min="14090" max="14090" width="42" style="294" customWidth="1"/>
    <col min="14091" max="14336" width="10.85546875" style="294"/>
    <col min="14337" max="14337" width="72" style="294" bestFit="1" customWidth="1"/>
    <col min="14338" max="14338" width="78.5703125" style="294" customWidth="1"/>
    <col min="14339" max="14339" width="10.85546875" style="294"/>
    <col min="14340" max="14340" width="31.140625" style="294" customWidth="1"/>
    <col min="14341" max="14341" width="70.140625" style="294" customWidth="1"/>
    <col min="14342" max="14342" width="17.42578125" style="294" customWidth="1"/>
    <col min="14343" max="14344" width="21.85546875" style="294" customWidth="1"/>
    <col min="14345" max="14345" width="19.42578125" style="294" customWidth="1"/>
    <col min="14346" max="14346" width="42" style="294" customWidth="1"/>
    <col min="14347" max="14592" width="10.85546875" style="294"/>
    <col min="14593" max="14593" width="72" style="294" bestFit="1" customWidth="1"/>
    <col min="14594" max="14594" width="78.5703125" style="294" customWidth="1"/>
    <col min="14595" max="14595" width="10.85546875" style="294"/>
    <col min="14596" max="14596" width="31.140625" style="294" customWidth="1"/>
    <col min="14597" max="14597" width="70.140625" style="294" customWidth="1"/>
    <col min="14598" max="14598" width="17.42578125" style="294" customWidth="1"/>
    <col min="14599" max="14600" width="21.85546875" style="294" customWidth="1"/>
    <col min="14601" max="14601" width="19.42578125" style="294" customWidth="1"/>
    <col min="14602" max="14602" width="42" style="294" customWidth="1"/>
    <col min="14603" max="14848" width="10.85546875" style="294"/>
    <col min="14849" max="14849" width="72" style="294" bestFit="1" customWidth="1"/>
    <col min="14850" max="14850" width="78.5703125" style="294" customWidth="1"/>
    <col min="14851" max="14851" width="10.85546875" style="294"/>
    <col min="14852" max="14852" width="31.140625" style="294" customWidth="1"/>
    <col min="14853" max="14853" width="70.140625" style="294" customWidth="1"/>
    <col min="14854" max="14854" width="17.42578125" style="294" customWidth="1"/>
    <col min="14855" max="14856" width="21.85546875" style="294" customWidth="1"/>
    <col min="14857" max="14857" width="19.42578125" style="294" customWidth="1"/>
    <col min="14858" max="14858" width="42" style="294" customWidth="1"/>
    <col min="14859" max="15104" width="10.85546875" style="294"/>
    <col min="15105" max="15105" width="72" style="294" bestFit="1" customWidth="1"/>
    <col min="15106" max="15106" width="78.5703125" style="294" customWidth="1"/>
    <col min="15107" max="15107" width="10.85546875" style="294"/>
    <col min="15108" max="15108" width="31.140625" style="294" customWidth="1"/>
    <col min="15109" max="15109" width="70.140625" style="294" customWidth="1"/>
    <col min="15110" max="15110" width="17.42578125" style="294" customWidth="1"/>
    <col min="15111" max="15112" width="21.85546875" style="294" customWidth="1"/>
    <col min="15113" max="15113" width="19.42578125" style="294" customWidth="1"/>
    <col min="15114" max="15114" width="42" style="294" customWidth="1"/>
    <col min="15115" max="15360" width="10.85546875" style="294"/>
    <col min="15361" max="15361" width="72" style="294" bestFit="1" customWidth="1"/>
    <col min="15362" max="15362" width="78.5703125" style="294" customWidth="1"/>
    <col min="15363" max="15363" width="10.85546875" style="294"/>
    <col min="15364" max="15364" width="31.140625" style="294" customWidth="1"/>
    <col min="15365" max="15365" width="70.140625" style="294" customWidth="1"/>
    <col min="15366" max="15366" width="17.42578125" style="294" customWidth="1"/>
    <col min="15367" max="15368" width="21.85546875" style="294" customWidth="1"/>
    <col min="15369" max="15369" width="19.42578125" style="294" customWidth="1"/>
    <col min="15370" max="15370" width="42" style="294" customWidth="1"/>
    <col min="15371" max="15616" width="10.85546875" style="294"/>
    <col min="15617" max="15617" width="72" style="294" bestFit="1" customWidth="1"/>
    <col min="15618" max="15618" width="78.5703125" style="294" customWidth="1"/>
    <col min="15619" max="15619" width="10.85546875" style="294"/>
    <col min="15620" max="15620" width="31.140625" style="294" customWidth="1"/>
    <col min="15621" max="15621" width="70.140625" style="294" customWidth="1"/>
    <col min="15622" max="15622" width="17.42578125" style="294" customWidth="1"/>
    <col min="15623" max="15624" width="21.85546875" style="294" customWidth="1"/>
    <col min="15625" max="15625" width="19.42578125" style="294" customWidth="1"/>
    <col min="15626" max="15626" width="42" style="294" customWidth="1"/>
    <col min="15627" max="15872" width="10.85546875" style="294"/>
    <col min="15873" max="15873" width="72" style="294" bestFit="1" customWidth="1"/>
    <col min="15874" max="15874" width="78.5703125" style="294" customWidth="1"/>
    <col min="15875" max="15875" width="10.85546875" style="294"/>
    <col min="15876" max="15876" width="31.140625" style="294" customWidth="1"/>
    <col min="15877" max="15877" width="70.140625" style="294" customWidth="1"/>
    <col min="15878" max="15878" width="17.42578125" style="294" customWidth="1"/>
    <col min="15879" max="15880" width="21.85546875" style="294" customWidth="1"/>
    <col min="15881" max="15881" width="19.42578125" style="294" customWidth="1"/>
    <col min="15882" max="15882" width="42" style="294" customWidth="1"/>
    <col min="15883" max="16128" width="10.85546875" style="294"/>
    <col min="16129" max="16129" width="72" style="294" bestFit="1" customWidth="1"/>
    <col min="16130" max="16130" width="78.5703125" style="294" customWidth="1"/>
    <col min="16131" max="16131" width="10.85546875" style="294"/>
    <col min="16132" max="16132" width="31.140625" style="294" customWidth="1"/>
    <col min="16133" max="16133" width="70.140625" style="294" customWidth="1"/>
    <col min="16134" max="16134" width="17.42578125" style="294" customWidth="1"/>
    <col min="16135" max="16136" width="21.85546875" style="294" customWidth="1"/>
    <col min="16137" max="16137" width="19.42578125" style="294" customWidth="1"/>
    <col min="16138" max="16138" width="42" style="294" customWidth="1"/>
    <col min="16139" max="16384" width="10.85546875" style="294"/>
  </cols>
  <sheetData>
    <row r="1" spans="1:2" ht="25.5" customHeight="1" x14ac:dyDescent="0.25">
      <c r="A1" s="327" t="s">
        <v>0</v>
      </c>
      <c r="B1" s="328"/>
    </row>
    <row r="2" spans="1:2" ht="25.5" customHeight="1" x14ac:dyDescent="0.25">
      <c r="A2" s="329" t="s">
        <v>332</v>
      </c>
      <c r="B2" s="330"/>
    </row>
    <row r="3" spans="1:2" ht="15" x14ac:dyDescent="0.25">
      <c r="A3" s="295" t="s">
        <v>333</v>
      </c>
      <c r="B3" s="296" t="s">
        <v>334</v>
      </c>
    </row>
    <row r="4" spans="1:2" ht="40.5" customHeight="1" x14ac:dyDescent="0.25">
      <c r="A4" s="297" t="s">
        <v>1</v>
      </c>
      <c r="B4" s="298" t="s">
        <v>335</v>
      </c>
    </row>
    <row r="5" spans="1:2" ht="28.5" x14ac:dyDescent="0.25">
      <c r="A5" s="297" t="s">
        <v>2</v>
      </c>
      <c r="B5" s="299" t="s">
        <v>336</v>
      </c>
    </row>
    <row r="6" spans="1:2" ht="124.5" customHeight="1" x14ac:dyDescent="0.25">
      <c r="A6" s="297" t="s">
        <v>3</v>
      </c>
      <c r="B6" s="299" t="s">
        <v>337</v>
      </c>
    </row>
    <row r="7" spans="1:2" ht="26.45" customHeight="1" x14ac:dyDescent="0.25">
      <c r="A7" s="315" t="s">
        <v>338</v>
      </c>
      <c r="B7" s="316"/>
    </row>
    <row r="8" spans="1:2" ht="42.75" x14ac:dyDescent="0.25">
      <c r="A8" s="297" t="s">
        <v>339</v>
      </c>
      <c r="B8" s="299" t="s">
        <v>340</v>
      </c>
    </row>
    <row r="9" spans="1:2" ht="28.5" x14ac:dyDescent="0.25">
      <c r="A9" s="297" t="s">
        <v>4</v>
      </c>
      <c r="B9" s="299" t="s">
        <v>341</v>
      </c>
    </row>
    <row r="10" spans="1:2" ht="42.75" x14ac:dyDescent="0.25">
      <c r="A10" s="297" t="s">
        <v>5</v>
      </c>
      <c r="B10" s="299" t="s">
        <v>342</v>
      </c>
    </row>
    <row r="11" spans="1:2" ht="40.5" customHeight="1" x14ac:dyDescent="0.25">
      <c r="A11" s="297" t="s">
        <v>6</v>
      </c>
      <c r="B11" s="298" t="s">
        <v>343</v>
      </c>
    </row>
    <row r="12" spans="1:2" ht="38.25" customHeight="1" x14ac:dyDescent="0.25">
      <c r="A12" s="297" t="s">
        <v>7</v>
      </c>
      <c r="B12" s="298" t="s">
        <v>344</v>
      </c>
    </row>
    <row r="13" spans="1:2" ht="42.75" x14ac:dyDescent="0.25">
      <c r="A13" s="297" t="s">
        <v>8</v>
      </c>
      <c r="B13" s="300" t="s">
        <v>345</v>
      </c>
    </row>
    <row r="14" spans="1:2" ht="23.45" customHeight="1" x14ac:dyDescent="0.25">
      <c r="A14" s="301" t="s">
        <v>9</v>
      </c>
      <c r="B14" s="302"/>
    </row>
    <row r="15" spans="1:2" ht="42.75" x14ac:dyDescent="0.25">
      <c r="A15" s="297" t="s">
        <v>10</v>
      </c>
      <c r="B15" s="303" t="s">
        <v>346</v>
      </c>
    </row>
    <row r="16" spans="1:2" ht="42.75" x14ac:dyDescent="0.25">
      <c r="A16" s="297" t="s">
        <v>11</v>
      </c>
      <c r="B16" s="303" t="s">
        <v>347</v>
      </c>
    </row>
    <row r="17" spans="1:3" ht="42.75" x14ac:dyDescent="0.25">
      <c r="A17" s="297" t="s">
        <v>12</v>
      </c>
      <c r="B17" s="303" t="s">
        <v>348</v>
      </c>
    </row>
    <row r="18" spans="1:3" ht="8.25" customHeight="1" x14ac:dyDescent="0.25">
      <c r="A18" s="301"/>
      <c r="B18" s="304"/>
    </row>
    <row r="19" spans="1:3" ht="28.5" x14ac:dyDescent="0.25">
      <c r="A19" s="297" t="s">
        <v>349</v>
      </c>
      <c r="B19" s="303" t="s">
        <v>350</v>
      </c>
    </row>
    <row r="20" spans="1:3" ht="28.5" x14ac:dyDescent="0.25">
      <c r="A20" s="297" t="s">
        <v>351</v>
      </c>
      <c r="B20" s="303" t="s">
        <v>352</v>
      </c>
    </row>
    <row r="21" spans="1:3" ht="42.75" x14ac:dyDescent="0.25">
      <c r="A21" s="297" t="s">
        <v>13</v>
      </c>
      <c r="B21" s="303" t="s">
        <v>353</v>
      </c>
    </row>
    <row r="22" spans="1:3" ht="20.25" customHeight="1" x14ac:dyDescent="0.25">
      <c r="A22" s="319" t="s">
        <v>354</v>
      </c>
      <c r="B22" s="320"/>
    </row>
    <row r="23" spans="1:3" ht="42.75" x14ac:dyDescent="0.25">
      <c r="A23" s="297" t="s">
        <v>355</v>
      </c>
      <c r="B23" s="303" t="s">
        <v>356</v>
      </c>
    </row>
    <row r="24" spans="1:3" ht="54" customHeight="1" x14ac:dyDescent="0.25">
      <c r="A24" s="297" t="s">
        <v>14</v>
      </c>
      <c r="B24" s="303" t="s">
        <v>357</v>
      </c>
    </row>
    <row r="25" spans="1:3" ht="144" customHeight="1" x14ac:dyDescent="0.25">
      <c r="A25" s="297" t="s">
        <v>15</v>
      </c>
      <c r="B25" s="303" t="s">
        <v>358</v>
      </c>
    </row>
    <row r="26" spans="1:3" ht="57" x14ac:dyDescent="0.25">
      <c r="A26" s="297" t="s">
        <v>16</v>
      </c>
      <c r="B26" s="303" t="s">
        <v>359</v>
      </c>
    </row>
    <row r="27" spans="1:3" ht="57" x14ac:dyDescent="0.25">
      <c r="A27" s="297" t="s">
        <v>360</v>
      </c>
      <c r="B27" s="303" t="s">
        <v>361</v>
      </c>
    </row>
    <row r="28" spans="1:3" ht="28.5" x14ac:dyDescent="0.25">
      <c r="A28" s="297" t="s">
        <v>362</v>
      </c>
      <c r="B28" s="303" t="s">
        <v>363</v>
      </c>
    </row>
    <row r="29" spans="1:3" ht="57" x14ac:dyDescent="0.25">
      <c r="A29" s="297" t="s">
        <v>364</v>
      </c>
      <c r="B29" s="303" t="s">
        <v>365</v>
      </c>
      <c r="C29" s="305"/>
    </row>
    <row r="30" spans="1:3" ht="90" customHeight="1" x14ac:dyDescent="0.25">
      <c r="A30" s="306" t="s">
        <v>366</v>
      </c>
      <c r="B30" s="303" t="s">
        <v>367</v>
      </c>
    </row>
    <row r="31" spans="1:3" ht="81.599999999999994" customHeight="1" x14ac:dyDescent="0.25">
      <c r="A31" s="306" t="s">
        <v>368</v>
      </c>
      <c r="B31" s="303" t="s">
        <v>369</v>
      </c>
    </row>
    <row r="32" spans="1:3" ht="54" customHeight="1" x14ac:dyDescent="0.25">
      <c r="A32" s="306" t="s">
        <v>370</v>
      </c>
      <c r="B32" s="303" t="s">
        <v>371</v>
      </c>
    </row>
    <row r="33" spans="1:3" ht="28.5" customHeight="1" x14ac:dyDescent="0.25">
      <c r="A33" s="331" t="s">
        <v>17</v>
      </c>
      <c r="B33" s="332"/>
    </row>
    <row r="34" spans="1:3" ht="71.25" x14ac:dyDescent="0.25">
      <c r="A34" s="306" t="s">
        <v>18</v>
      </c>
      <c r="B34" s="303" t="s">
        <v>372</v>
      </c>
    </row>
    <row r="35" spans="1:3" ht="57" x14ac:dyDescent="0.25">
      <c r="A35" s="306" t="s">
        <v>373</v>
      </c>
      <c r="B35" s="303" t="s">
        <v>374</v>
      </c>
    </row>
    <row r="36" spans="1:3" ht="36" customHeight="1" x14ac:dyDescent="0.25">
      <c r="A36" s="306" t="s">
        <v>375</v>
      </c>
      <c r="B36" s="303" t="s">
        <v>376</v>
      </c>
      <c r="C36" s="307"/>
    </row>
    <row r="37" spans="1:3" ht="28.5" x14ac:dyDescent="0.25">
      <c r="A37" s="306" t="s">
        <v>377</v>
      </c>
      <c r="B37" s="303" t="s">
        <v>378</v>
      </c>
    </row>
    <row r="38" spans="1:3" ht="71.25" x14ac:dyDescent="0.25">
      <c r="A38" s="306" t="s">
        <v>379</v>
      </c>
      <c r="B38" s="303" t="s">
        <v>380</v>
      </c>
    </row>
    <row r="39" spans="1:3" ht="28.5" x14ac:dyDescent="0.25">
      <c r="A39" s="297" t="s">
        <v>381</v>
      </c>
      <c r="B39" s="303" t="s">
        <v>382</v>
      </c>
    </row>
    <row r="40" spans="1:3" ht="25.5" customHeight="1" x14ac:dyDescent="0.25">
      <c r="A40" s="315" t="s">
        <v>383</v>
      </c>
      <c r="B40" s="316"/>
    </row>
    <row r="41" spans="1:3" ht="24" customHeight="1" x14ac:dyDescent="0.25">
      <c r="A41" s="301" t="s">
        <v>333</v>
      </c>
      <c r="B41" s="308" t="s">
        <v>334</v>
      </c>
    </row>
    <row r="42" spans="1:3" ht="28.5" x14ac:dyDescent="0.25">
      <c r="A42" s="297" t="s">
        <v>8</v>
      </c>
      <c r="B42" s="309" t="s">
        <v>384</v>
      </c>
    </row>
    <row r="43" spans="1:3" ht="42.75" x14ac:dyDescent="0.25">
      <c r="A43" s="297" t="s">
        <v>19</v>
      </c>
      <c r="B43" s="309" t="s">
        <v>385</v>
      </c>
    </row>
    <row r="44" spans="1:3" ht="42.75" x14ac:dyDescent="0.25">
      <c r="A44" s="297" t="s">
        <v>20</v>
      </c>
      <c r="B44" s="309" t="s">
        <v>386</v>
      </c>
    </row>
    <row r="45" spans="1:3" ht="42.75" x14ac:dyDescent="0.25">
      <c r="A45" s="297" t="s">
        <v>21</v>
      </c>
      <c r="B45" s="309" t="s">
        <v>387</v>
      </c>
    </row>
    <row r="46" spans="1:3" ht="42.75" x14ac:dyDescent="0.25">
      <c r="A46" s="297" t="s">
        <v>22</v>
      </c>
      <c r="B46" s="309" t="s">
        <v>388</v>
      </c>
    </row>
    <row r="47" spans="1:3" ht="28.5" x14ac:dyDescent="0.25">
      <c r="A47" s="297" t="s">
        <v>23</v>
      </c>
      <c r="B47" s="309" t="s">
        <v>389</v>
      </c>
    </row>
    <row r="48" spans="1:3" ht="152.25" customHeight="1" x14ac:dyDescent="0.25">
      <c r="A48" s="297" t="s">
        <v>24</v>
      </c>
      <c r="B48" s="309" t="s">
        <v>390</v>
      </c>
    </row>
    <row r="49" spans="1:2" ht="22.9" customHeight="1" x14ac:dyDescent="0.25">
      <c r="A49" s="319" t="s">
        <v>391</v>
      </c>
      <c r="B49" s="320"/>
    </row>
    <row r="50" spans="1:2" ht="71.25" x14ac:dyDescent="0.25">
      <c r="A50" s="297" t="s">
        <v>25</v>
      </c>
      <c r="B50" s="303" t="s">
        <v>392</v>
      </c>
    </row>
    <row r="51" spans="1:2" ht="28.5" x14ac:dyDescent="0.25">
      <c r="A51" s="297" t="s">
        <v>26</v>
      </c>
      <c r="B51" s="303" t="s">
        <v>393</v>
      </c>
    </row>
    <row r="52" spans="1:2" ht="57" x14ac:dyDescent="0.25">
      <c r="A52" s="297" t="s">
        <v>27</v>
      </c>
      <c r="B52" s="303" t="s">
        <v>394</v>
      </c>
    </row>
    <row r="53" spans="1:2" ht="99.75" x14ac:dyDescent="0.25">
      <c r="A53" s="297" t="s">
        <v>28</v>
      </c>
      <c r="B53" s="303" t="s">
        <v>395</v>
      </c>
    </row>
    <row r="54" spans="1:2" ht="85.5" x14ac:dyDescent="0.25">
      <c r="A54" s="297" t="s">
        <v>29</v>
      </c>
      <c r="B54" s="303" t="s">
        <v>369</v>
      </c>
    </row>
    <row r="55" spans="1:2" ht="71.25" x14ac:dyDescent="0.25">
      <c r="A55" s="297" t="s">
        <v>30</v>
      </c>
      <c r="B55" s="303" t="s">
        <v>396</v>
      </c>
    </row>
    <row r="56" spans="1:2" ht="28.5" x14ac:dyDescent="0.25">
      <c r="A56" s="297" t="s">
        <v>31</v>
      </c>
      <c r="B56" s="303" t="s">
        <v>397</v>
      </c>
    </row>
    <row r="57" spans="1:2" ht="24" customHeight="1" x14ac:dyDescent="0.25">
      <c r="A57" s="321" t="s">
        <v>398</v>
      </c>
      <c r="B57" s="322"/>
    </row>
    <row r="58" spans="1:2" ht="23.45" customHeight="1" x14ac:dyDescent="0.25">
      <c r="A58" s="319" t="s">
        <v>399</v>
      </c>
      <c r="B58" s="320"/>
    </row>
    <row r="59" spans="1:2" ht="42.75" x14ac:dyDescent="0.25">
      <c r="A59" s="297" t="s">
        <v>400</v>
      </c>
      <c r="B59" s="309" t="s">
        <v>401</v>
      </c>
    </row>
    <row r="60" spans="1:2" ht="28.5" x14ac:dyDescent="0.25">
      <c r="A60" s="297" t="s">
        <v>32</v>
      </c>
      <c r="B60" s="309" t="s">
        <v>402</v>
      </c>
    </row>
    <row r="61" spans="1:2" ht="42.75" x14ac:dyDescent="0.25">
      <c r="A61" s="297" t="s">
        <v>4</v>
      </c>
      <c r="B61" s="309" t="s">
        <v>403</v>
      </c>
    </row>
    <row r="62" spans="1:2" ht="57" x14ac:dyDescent="0.25">
      <c r="A62" s="297" t="s">
        <v>11</v>
      </c>
      <c r="B62" s="303" t="s">
        <v>404</v>
      </c>
    </row>
    <row r="63" spans="1:2" ht="57" x14ac:dyDescent="0.25">
      <c r="A63" s="297" t="s">
        <v>12</v>
      </c>
      <c r="B63" s="303" t="s">
        <v>405</v>
      </c>
    </row>
    <row r="64" spans="1:2" ht="42.75" x14ac:dyDescent="0.25">
      <c r="A64" s="297" t="s">
        <v>33</v>
      </c>
      <c r="B64" s="309" t="s">
        <v>406</v>
      </c>
    </row>
    <row r="65" spans="1:2" ht="25.5" customHeight="1" x14ac:dyDescent="0.25">
      <c r="A65" s="315" t="s">
        <v>407</v>
      </c>
      <c r="B65" s="316"/>
    </row>
    <row r="66" spans="1:2" ht="22.9" customHeight="1" x14ac:dyDescent="0.25">
      <c r="A66" s="323" t="s">
        <v>408</v>
      </c>
      <c r="B66" s="324"/>
    </row>
    <row r="67" spans="1:2" ht="94.15" customHeight="1" x14ac:dyDescent="0.25">
      <c r="A67" s="325" t="s">
        <v>409</v>
      </c>
      <c r="B67" s="326"/>
    </row>
    <row r="68" spans="1:2" ht="39.75" customHeight="1" x14ac:dyDescent="0.25">
      <c r="A68" s="297" t="s">
        <v>410</v>
      </c>
      <c r="B68" s="310" t="s">
        <v>411</v>
      </c>
    </row>
    <row r="69" spans="1:2" ht="42.75" x14ac:dyDescent="0.25">
      <c r="A69" s="297" t="s">
        <v>412</v>
      </c>
      <c r="B69" s="311" t="s">
        <v>413</v>
      </c>
    </row>
    <row r="70" spans="1:2" ht="37.5" customHeight="1" x14ac:dyDescent="0.25">
      <c r="A70" s="306" t="s">
        <v>414</v>
      </c>
      <c r="B70" s="311" t="s">
        <v>415</v>
      </c>
    </row>
    <row r="71" spans="1:2" ht="37.5" customHeight="1" x14ac:dyDescent="0.25">
      <c r="A71" s="297" t="s">
        <v>416</v>
      </c>
      <c r="B71" s="311" t="s">
        <v>417</v>
      </c>
    </row>
    <row r="72" spans="1:2" ht="37.5" customHeight="1" x14ac:dyDescent="0.25">
      <c r="A72" s="306" t="s">
        <v>418</v>
      </c>
      <c r="B72" s="311" t="s">
        <v>419</v>
      </c>
    </row>
    <row r="73" spans="1:2" ht="25.5" customHeight="1" x14ac:dyDescent="0.25">
      <c r="A73" s="315" t="s">
        <v>420</v>
      </c>
      <c r="B73" s="316"/>
    </row>
    <row r="74" spans="1:2" ht="28.5" x14ac:dyDescent="0.25">
      <c r="A74" s="297" t="s">
        <v>34</v>
      </c>
      <c r="B74" s="309" t="s">
        <v>421</v>
      </c>
    </row>
    <row r="75" spans="1:2" ht="28.5" x14ac:dyDescent="0.25">
      <c r="A75" s="297" t="s">
        <v>35</v>
      </c>
      <c r="B75" s="309" t="s">
        <v>422</v>
      </c>
    </row>
    <row r="76" spans="1:2" ht="28.5" x14ac:dyDescent="0.25">
      <c r="A76" s="297" t="s">
        <v>423</v>
      </c>
      <c r="B76" s="309" t="s">
        <v>424</v>
      </c>
    </row>
    <row r="77" spans="1:2" ht="28.5" x14ac:dyDescent="0.25">
      <c r="A77" s="297" t="s">
        <v>36</v>
      </c>
      <c r="B77" s="309" t="s">
        <v>425</v>
      </c>
    </row>
    <row r="78" spans="1:2" ht="28.5" x14ac:dyDescent="0.25">
      <c r="A78" s="297" t="s">
        <v>37</v>
      </c>
      <c r="B78" s="309" t="s">
        <v>426</v>
      </c>
    </row>
    <row r="79" spans="1:2" ht="42.75" x14ac:dyDescent="0.25">
      <c r="A79" s="297" t="s">
        <v>38</v>
      </c>
      <c r="B79" s="309" t="s">
        <v>427</v>
      </c>
    </row>
    <row r="80" spans="1:2" ht="28.5" x14ac:dyDescent="0.25">
      <c r="A80" s="297" t="s">
        <v>39</v>
      </c>
      <c r="B80" s="309" t="s">
        <v>428</v>
      </c>
    </row>
    <row r="81" spans="1:2" ht="15" x14ac:dyDescent="0.25">
      <c r="A81" s="297" t="s">
        <v>40</v>
      </c>
      <c r="B81" s="309" t="s">
        <v>429</v>
      </c>
    </row>
    <row r="82" spans="1:2" ht="42.75" x14ac:dyDescent="0.25">
      <c r="A82" s="312" t="s">
        <v>430</v>
      </c>
      <c r="B82" s="309" t="s">
        <v>431</v>
      </c>
    </row>
    <row r="83" spans="1:2" ht="42.75" x14ac:dyDescent="0.25">
      <c r="A83" s="306" t="s">
        <v>432</v>
      </c>
      <c r="B83" s="309" t="s">
        <v>433</v>
      </c>
    </row>
    <row r="84" spans="1:2" ht="42.75" x14ac:dyDescent="0.25">
      <c r="A84" s="297" t="s">
        <v>41</v>
      </c>
      <c r="B84" s="309" t="s">
        <v>434</v>
      </c>
    </row>
    <row r="85" spans="1:2" ht="28.5" x14ac:dyDescent="0.25">
      <c r="A85" s="297" t="s">
        <v>360</v>
      </c>
      <c r="B85" s="309" t="s">
        <v>435</v>
      </c>
    </row>
    <row r="86" spans="1:2" ht="28.5" x14ac:dyDescent="0.25">
      <c r="A86" s="297" t="s">
        <v>436</v>
      </c>
      <c r="B86" s="309" t="s">
        <v>437</v>
      </c>
    </row>
    <row r="87" spans="1:2" ht="42.75" x14ac:dyDescent="0.25">
      <c r="A87" s="297" t="s">
        <v>42</v>
      </c>
      <c r="B87" s="309" t="s">
        <v>438</v>
      </c>
    </row>
    <row r="88" spans="1:2" ht="18.600000000000001" customHeight="1" x14ac:dyDescent="0.25">
      <c r="A88" s="315" t="s">
        <v>439</v>
      </c>
      <c r="B88" s="316"/>
    </row>
    <row r="89" spans="1:2" ht="28.5" x14ac:dyDescent="0.25">
      <c r="A89" s="313" t="s">
        <v>157</v>
      </c>
      <c r="B89" s="314" t="s">
        <v>440</v>
      </c>
    </row>
    <row r="90" spans="1:2" ht="15" x14ac:dyDescent="0.25">
      <c r="A90" s="313" t="s">
        <v>158</v>
      </c>
      <c r="B90" s="314" t="s">
        <v>441</v>
      </c>
    </row>
    <row r="91" spans="1:2" ht="15" x14ac:dyDescent="0.25">
      <c r="A91" s="313" t="s">
        <v>159</v>
      </c>
      <c r="B91" s="314" t="s">
        <v>442</v>
      </c>
    </row>
    <row r="92" spans="1:2" ht="15" x14ac:dyDescent="0.25">
      <c r="A92" s="313" t="s">
        <v>160</v>
      </c>
      <c r="B92" s="314" t="s">
        <v>443</v>
      </c>
    </row>
    <row r="93" spans="1:2" ht="15" x14ac:dyDescent="0.25">
      <c r="A93" s="317" t="s">
        <v>444</v>
      </c>
      <c r="B93" s="318"/>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topLeftCell="G1" zoomScale="70" zoomScaleNormal="70" workbookViewId="0">
      <selection activeCell="F45" sqref="F45:G45"/>
    </sheetView>
  </sheetViews>
  <sheetFormatPr baseColWidth="10" defaultColWidth="10.85546875" defaultRowHeight="14.25" x14ac:dyDescent="0.25"/>
  <cols>
    <col min="1" max="1" width="49.7109375" style="1" customWidth="1"/>
    <col min="2" max="2" width="60.28515625" style="1" customWidth="1"/>
    <col min="3" max="3" width="49" style="1" customWidth="1"/>
    <col min="4" max="4" width="103.85546875" style="1" customWidth="1"/>
    <col min="5" max="5" width="98.140625" style="1" customWidth="1"/>
    <col min="6" max="6" width="59" style="1" customWidth="1"/>
    <col min="7" max="7" width="58.85546875" style="1" customWidth="1"/>
    <col min="8" max="8" width="35.7109375" style="1" customWidth="1"/>
    <col min="9" max="9" width="93"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35" customHeight="1" thickBot="1" x14ac:dyDescent="0.3">
      <c r="A1" s="408"/>
      <c r="B1" s="386" t="s">
        <v>43</v>
      </c>
      <c r="C1" s="387"/>
      <c r="D1" s="387"/>
      <c r="E1" s="387"/>
      <c r="F1" s="387"/>
      <c r="G1" s="387"/>
      <c r="H1" s="387"/>
      <c r="I1" s="387"/>
      <c r="J1" s="387"/>
      <c r="K1" s="387"/>
      <c r="L1" s="388"/>
      <c r="M1" s="383" t="s">
        <v>161</v>
      </c>
      <c r="N1" s="384"/>
      <c r="O1" s="385"/>
    </row>
    <row r="2" spans="1:15" s="76" customFormat="1" ht="18" customHeight="1" thickBot="1" x14ac:dyDescent="0.3">
      <c r="A2" s="409"/>
      <c r="B2" s="389" t="s">
        <v>44</v>
      </c>
      <c r="C2" s="390"/>
      <c r="D2" s="390"/>
      <c r="E2" s="390"/>
      <c r="F2" s="390"/>
      <c r="G2" s="390"/>
      <c r="H2" s="390"/>
      <c r="I2" s="390"/>
      <c r="J2" s="390"/>
      <c r="K2" s="390"/>
      <c r="L2" s="391"/>
      <c r="M2" s="383" t="s">
        <v>162</v>
      </c>
      <c r="N2" s="384"/>
      <c r="O2" s="385"/>
    </row>
    <row r="3" spans="1:15" s="76" customFormat="1" ht="20.100000000000001" customHeight="1" thickBot="1" x14ac:dyDescent="0.3">
      <c r="A3" s="409"/>
      <c r="B3" s="389" t="s">
        <v>0</v>
      </c>
      <c r="C3" s="390"/>
      <c r="D3" s="390"/>
      <c r="E3" s="390"/>
      <c r="F3" s="390"/>
      <c r="G3" s="390"/>
      <c r="H3" s="390"/>
      <c r="I3" s="390"/>
      <c r="J3" s="390"/>
      <c r="K3" s="390"/>
      <c r="L3" s="391"/>
      <c r="M3" s="383" t="s">
        <v>163</v>
      </c>
      <c r="N3" s="384"/>
      <c r="O3" s="385"/>
    </row>
    <row r="4" spans="1:15" s="76" customFormat="1" ht="21.75" customHeight="1" thickBot="1" x14ac:dyDescent="0.3">
      <c r="A4" s="410"/>
      <c r="B4" s="392" t="s">
        <v>45</v>
      </c>
      <c r="C4" s="393"/>
      <c r="D4" s="393"/>
      <c r="E4" s="393"/>
      <c r="F4" s="393"/>
      <c r="G4" s="393"/>
      <c r="H4" s="393"/>
      <c r="I4" s="393"/>
      <c r="J4" s="393"/>
      <c r="K4" s="393"/>
      <c r="L4" s="394"/>
      <c r="M4" s="383" t="s">
        <v>164</v>
      </c>
      <c r="N4" s="384"/>
      <c r="O4" s="385"/>
    </row>
    <row r="5" spans="1:15" s="76" customFormat="1" ht="16.350000000000001" customHeight="1" thickBot="1" x14ac:dyDescent="0.3">
      <c r="A5" s="77"/>
      <c r="B5" s="78"/>
      <c r="C5" s="78"/>
      <c r="D5" s="78"/>
      <c r="E5" s="78"/>
      <c r="F5" s="78"/>
      <c r="G5" s="78"/>
      <c r="H5" s="78"/>
      <c r="I5" s="78"/>
      <c r="J5" s="78"/>
      <c r="K5" s="78"/>
      <c r="L5" s="78"/>
      <c r="M5" s="79"/>
      <c r="N5" s="79"/>
      <c r="O5" s="79"/>
    </row>
    <row r="6" spans="1:15" ht="40.35" customHeight="1" thickBot="1" x14ac:dyDescent="0.3">
      <c r="A6" s="50" t="s">
        <v>47</v>
      </c>
      <c r="B6" s="419" t="s">
        <v>171</v>
      </c>
      <c r="C6" s="420"/>
      <c r="D6" s="420"/>
      <c r="E6" s="420"/>
      <c r="F6" s="420"/>
      <c r="G6" s="420"/>
      <c r="H6" s="420"/>
      <c r="I6" s="420"/>
      <c r="J6" s="420"/>
      <c r="K6" s="421"/>
      <c r="L6" s="154" t="s">
        <v>48</v>
      </c>
      <c r="M6" s="422" t="s">
        <v>172</v>
      </c>
      <c r="N6" s="423"/>
      <c r="O6" s="424"/>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12" t="s">
        <v>2</v>
      </c>
      <c r="B8" s="154" t="s">
        <v>49</v>
      </c>
      <c r="C8" s="205">
        <v>45688</v>
      </c>
      <c r="D8" s="154" t="s">
        <v>50</v>
      </c>
      <c r="E8" s="206">
        <v>45716</v>
      </c>
      <c r="F8" s="154" t="s">
        <v>51</v>
      </c>
      <c r="G8" s="205">
        <v>45747</v>
      </c>
      <c r="H8" s="154" t="s">
        <v>52</v>
      </c>
      <c r="I8" s="207">
        <v>45777</v>
      </c>
      <c r="J8" s="397" t="s">
        <v>3</v>
      </c>
      <c r="K8" s="411"/>
      <c r="L8" s="153" t="s">
        <v>53</v>
      </c>
      <c r="M8" s="427"/>
      <c r="N8" s="427"/>
      <c r="O8" s="427"/>
    </row>
    <row r="9" spans="1:15" s="76" customFormat="1" ht="21.75" customHeight="1" thickBot="1" x14ac:dyDescent="0.3">
      <c r="A9" s="412"/>
      <c r="B9" s="155" t="s">
        <v>54</v>
      </c>
      <c r="C9" s="124"/>
      <c r="D9" s="154" t="s">
        <v>55</v>
      </c>
      <c r="E9" s="125"/>
      <c r="F9" s="154" t="s">
        <v>56</v>
      </c>
      <c r="G9" s="125"/>
      <c r="H9" s="154" t="s">
        <v>57</v>
      </c>
      <c r="I9" s="123"/>
      <c r="J9" s="397"/>
      <c r="K9" s="411"/>
      <c r="L9" s="153" t="s">
        <v>58</v>
      </c>
      <c r="M9" s="427"/>
      <c r="N9" s="427"/>
      <c r="O9" s="427"/>
    </row>
    <row r="10" spans="1:15" s="76" customFormat="1" ht="21.75" customHeight="1" thickBot="1" x14ac:dyDescent="0.3">
      <c r="A10" s="412"/>
      <c r="B10" s="154" t="s">
        <v>59</v>
      </c>
      <c r="C10" s="121"/>
      <c r="D10" s="154" t="s">
        <v>60</v>
      </c>
      <c r="E10" s="125"/>
      <c r="F10" s="154" t="s">
        <v>61</v>
      </c>
      <c r="G10" s="125"/>
      <c r="H10" s="154" t="s">
        <v>62</v>
      </c>
      <c r="I10" s="123"/>
      <c r="J10" s="397"/>
      <c r="K10" s="411"/>
      <c r="L10" s="153" t="s">
        <v>63</v>
      </c>
      <c r="M10" s="427" t="s">
        <v>173</v>
      </c>
      <c r="N10" s="427"/>
      <c r="O10" s="427"/>
    </row>
    <row r="11" spans="1:15" ht="15" customHeight="1" thickBot="1" x14ac:dyDescent="0.3">
      <c r="A11" s="6"/>
      <c r="B11" s="7"/>
      <c r="C11" s="7"/>
      <c r="D11" s="9"/>
      <c r="E11" s="8"/>
      <c r="F11" s="8"/>
      <c r="G11" s="198"/>
      <c r="H11" s="198"/>
      <c r="I11" s="10"/>
      <c r="J11" s="10"/>
      <c r="K11" s="7"/>
      <c r="L11" s="7"/>
      <c r="M11" s="7"/>
      <c r="N11" s="7"/>
      <c r="O11" s="7"/>
    </row>
    <row r="12" spans="1:15" ht="15" customHeight="1" x14ac:dyDescent="0.25">
      <c r="A12" s="416" t="s">
        <v>64</v>
      </c>
      <c r="B12" s="398" t="s">
        <v>174</v>
      </c>
      <c r="C12" s="399"/>
      <c r="D12" s="399"/>
      <c r="E12" s="399"/>
      <c r="F12" s="399"/>
      <c r="G12" s="399"/>
      <c r="H12" s="399"/>
      <c r="I12" s="399"/>
      <c r="J12" s="399"/>
      <c r="K12" s="399"/>
      <c r="L12" s="399"/>
      <c r="M12" s="399"/>
      <c r="N12" s="399"/>
      <c r="O12" s="400"/>
    </row>
    <row r="13" spans="1:15" ht="15" customHeight="1" x14ac:dyDescent="0.25">
      <c r="A13" s="417"/>
      <c r="B13" s="401"/>
      <c r="C13" s="402"/>
      <c r="D13" s="402"/>
      <c r="E13" s="402"/>
      <c r="F13" s="402"/>
      <c r="G13" s="402"/>
      <c r="H13" s="402"/>
      <c r="I13" s="402"/>
      <c r="J13" s="402"/>
      <c r="K13" s="402"/>
      <c r="L13" s="402"/>
      <c r="M13" s="402"/>
      <c r="N13" s="402"/>
      <c r="O13" s="403"/>
    </row>
    <row r="14" spans="1:15" ht="15" customHeight="1" thickBot="1" x14ac:dyDescent="0.3">
      <c r="A14" s="418"/>
      <c r="B14" s="404"/>
      <c r="C14" s="405"/>
      <c r="D14" s="405"/>
      <c r="E14" s="405"/>
      <c r="F14" s="405"/>
      <c r="G14" s="405"/>
      <c r="H14" s="405"/>
      <c r="I14" s="405"/>
      <c r="J14" s="405"/>
      <c r="K14" s="405"/>
      <c r="L14" s="405"/>
      <c r="M14" s="405"/>
      <c r="N14" s="405"/>
      <c r="O14" s="406"/>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4</v>
      </c>
      <c r="B16" s="407" t="s">
        <v>175</v>
      </c>
      <c r="C16" s="407"/>
      <c r="D16" s="407"/>
      <c r="E16" s="407"/>
      <c r="F16" s="407"/>
      <c r="G16" s="412" t="s">
        <v>5</v>
      </c>
      <c r="H16" s="412"/>
      <c r="I16" s="407" t="s">
        <v>177</v>
      </c>
      <c r="J16" s="407"/>
      <c r="K16" s="407"/>
      <c r="L16" s="407"/>
      <c r="M16" s="407"/>
      <c r="N16" s="407"/>
      <c r="O16" s="407"/>
    </row>
    <row r="17" spans="1:15" ht="9" customHeight="1" x14ac:dyDescent="0.25">
      <c r="A17" s="14"/>
      <c r="B17" s="204"/>
      <c r="C17" s="208"/>
      <c r="D17" s="208"/>
      <c r="E17" s="208"/>
      <c r="F17" s="208"/>
      <c r="G17" s="16"/>
      <c r="H17" s="16"/>
      <c r="I17" s="16"/>
      <c r="J17" s="16"/>
      <c r="K17" s="16"/>
      <c r="L17" s="17"/>
      <c r="M17" s="17"/>
      <c r="N17" s="17"/>
      <c r="O17" s="17"/>
    </row>
    <row r="18" spans="1:15" ht="56.25" customHeight="1" x14ac:dyDescent="0.25">
      <c r="A18" s="50" t="s">
        <v>6</v>
      </c>
      <c r="B18" s="414" t="s">
        <v>176</v>
      </c>
      <c r="C18" s="414"/>
      <c r="D18" s="414"/>
      <c r="E18" s="414"/>
      <c r="F18" s="203" t="s">
        <v>7</v>
      </c>
      <c r="G18" s="413" t="s">
        <v>178</v>
      </c>
      <c r="H18" s="413"/>
      <c r="I18" s="413"/>
      <c r="J18" s="203" t="s">
        <v>8</v>
      </c>
      <c r="K18" s="407" t="s">
        <v>179</v>
      </c>
      <c r="L18" s="407"/>
      <c r="M18" s="407"/>
      <c r="N18" s="407"/>
      <c r="O18" s="407"/>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395" t="s">
        <v>9</v>
      </c>
      <c r="B21" s="396"/>
      <c r="C21" s="396"/>
      <c r="D21" s="396"/>
      <c r="E21" s="396"/>
      <c r="F21" s="396"/>
      <c r="G21" s="396"/>
      <c r="H21" s="396"/>
      <c r="I21" s="396"/>
      <c r="J21" s="396"/>
      <c r="K21" s="396"/>
      <c r="L21" s="396"/>
      <c r="M21" s="396"/>
      <c r="N21" s="396"/>
      <c r="O21" s="397"/>
    </row>
    <row r="22" spans="1:15" ht="32.1" customHeight="1" thickBot="1" x14ac:dyDescent="0.3">
      <c r="A22" s="395" t="s">
        <v>65</v>
      </c>
      <c r="B22" s="396"/>
      <c r="C22" s="396"/>
      <c r="D22" s="396"/>
      <c r="E22" s="396"/>
      <c r="F22" s="396"/>
      <c r="G22" s="396"/>
      <c r="H22" s="396"/>
      <c r="I22" s="396"/>
      <c r="J22" s="396"/>
      <c r="K22" s="396"/>
      <c r="L22" s="396"/>
      <c r="M22" s="396"/>
      <c r="N22" s="396"/>
      <c r="O22" s="397"/>
    </row>
    <row r="23" spans="1:15"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1" customHeight="1" x14ac:dyDescent="0.25">
      <c r="A24" s="21" t="s">
        <v>10</v>
      </c>
      <c r="B24" s="209">
        <v>656087070</v>
      </c>
      <c r="C24" s="210"/>
      <c r="D24" s="209">
        <v>61371000</v>
      </c>
      <c r="E24" s="209">
        <v>166100929</v>
      </c>
      <c r="F24" s="209">
        <v>65784173</v>
      </c>
      <c r="G24" s="209">
        <v>1080000</v>
      </c>
      <c r="H24" s="211"/>
      <c r="I24" s="211"/>
      <c r="J24" s="212">
        <v>381000</v>
      </c>
      <c r="K24" s="212">
        <v>191200</v>
      </c>
      <c r="L24" s="211"/>
      <c r="M24" s="211"/>
      <c r="N24" s="213">
        <f>B24+C24+D24+E24+F24+G24+H24+I24+J24+K24+L24+M24</f>
        <v>950995372</v>
      </c>
      <c r="O24" s="214"/>
    </row>
    <row r="25" spans="1:15" ht="32.1" customHeight="1" x14ac:dyDescent="0.25">
      <c r="A25" s="21" t="s">
        <v>11</v>
      </c>
      <c r="B25" s="209">
        <v>428846683</v>
      </c>
      <c r="C25" s="209">
        <f>619031299-B25</f>
        <v>190184616</v>
      </c>
      <c r="D25" s="209">
        <f>620167426-B25-C25</f>
        <v>1136127</v>
      </c>
      <c r="E25" s="209">
        <f>606246767-B25-C25-D25</f>
        <v>-13920659</v>
      </c>
      <c r="F25" s="210"/>
      <c r="G25" s="210"/>
      <c r="H25" s="215"/>
      <c r="I25" s="215"/>
      <c r="J25" s="215"/>
      <c r="K25" s="215"/>
      <c r="L25" s="215"/>
      <c r="M25" s="215"/>
      <c r="N25" s="216">
        <f t="shared" ref="N25:N29" si="0">B25+C25+D25+E25+F25+G25+H25+I25+J25+K25+L25+M25</f>
        <v>606246767</v>
      </c>
      <c r="O25" s="217">
        <f>N25/N24</f>
        <v>0.63748655866224346</v>
      </c>
    </row>
    <row r="26" spans="1:15" ht="32.1" customHeight="1" x14ac:dyDescent="0.25">
      <c r="A26" s="21" t="s">
        <v>12</v>
      </c>
      <c r="B26" s="209">
        <v>462190</v>
      </c>
      <c r="C26" s="209">
        <f>5965166-B26</f>
        <v>5502976</v>
      </c>
      <c r="D26" s="209">
        <f>44932730-B26-C26</f>
        <v>38967564</v>
      </c>
      <c r="E26" s="209">
        <f>101055625-B26-C26-D26</f>
        <v>56122895</v>
      </c>
      <c r="F26" s="210"/>
      <c r="G26" s="210"/>
      <c r="H26" s="215"/>
      <c r="I26" s="218"/>
      <c r="J26" s="218"/>
      <c r="K26" s="218"/>
      <c r="L26" s="218"/>
      <c r="M26" s="218"/>
      <c r="N26" s="216">
        <f t="shared" si="0"/>
        <v>101055625</v>
      </c>
      <c r="O26" s="219"/>
    </row>
    <row r="27" spans="1:15" ht="32.1" customHeight="1" x14ac:dyDescent="0.25">
      <c r="A27" s="21" t="s">
        <v>68</v>
      </c>
      <c r="B27" s="220">
        <v>14808727</v>
      </c>
      <c r="C27" s="209">
        <v>47300219</v>
      </c>
      <c r="D27" s="209">
        <v>10921809</v>
      </c>
      <c r="E27" s="210"/>
      <c r="F27" s="210"/>
      <c r="G27" s="210"/>
      <c r="H27" s="215"/>
      <c r="I27" s="215"/>
      <c r="J27" s="215"/>
      <c r="K27" s="215"/>
      <c r="L27" s="215"/>
      <c r="M27" s="215"/>
      <c r="N27" s="216">
        <f t="shared" si="0"/>
        <v>73030755</v>
      </c>
      <c r="O27" s="219"/>
    </row>
    <row r="28" spans="1:15" ht="32.1" customHeight="1" x14ac:dyDescent="0.25">
      <c r="A28" s="21" t="s">
        <v>69</v>
      </c>
      <c r="B28" s="221">
        <v>0</v>
      </c>
      <c r="C28" s="221">
        <v>0</v>
      </c>
      <c r="D28" s="221"/>
      <c r="E28" s="221">
        <v>0</v>
      </c>
      <c r="F28" s="221">
        <v>0</v>
      </c>
      <c r="G28" s="221">
        <v>0</v>
      </c>
      <c r="H28" s="222">
        <v>0</v>
      </c>
      <c r="I28" s="222">
        <v>0</v>
      </c>
      <c r="J28" s="222">
        <v>0</v>
      </c>
      <c r="K28" s="222">
        <v>0</v>
      </c>
      <c r="L28" s="222">
        <v>0</v>
      </c>
      <c r="M28" s="222">
        <v>0</v>
      </c>
      <c r="N28" s="216">
        <f t="shared" si="0"/>
        <v>0</v>
      </c>
      <c r="O28" s="219"/>
    </row>
    <row r="29" spans="1:15" ht="32.1" customHeight="1" thickBot="1" x14ac:dyDescent="0.3">
      <c r="A29" s="22" t="s">
        <v>13</v>
      </c>
      <c r="B29" s="223">
        <v>21266879</v>
      </c>
      <c r="C29" s="209">
        <f>57154754-B29</f>
        <v>35887875</v>
      </c>
      <c r="D29" s="209">
        <f>57387675-B29-C29</f>
        <v>232921</v>
      </c>
      <c r="E29" s="209">
        <f>70755648-B29-C29-D29</f>
        <v>13367973</v>
      </c>
      <c r="F29" s="210"/>
      <c r="G29" s="210"/>
      <c r="H29" s="224"/>
      <c r="I29" s="224"/>
      <c r="J29" s="224"/>
      <c r="K29" s="224"/>
      <c r="L29" s="224"/>
      <c r="M29" s="224"/>
      <c r="N29" s="225">
        <f t="shared" si="0"/>
        <v>70755648</v>
      </c>
      <c r="O29" s="226">
        <f>N29/N27</f>
        <v>0.96884727537049287</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6" t="s">
        <v>70</v>
      </c>
      <c r="B33" s="367"/>
      <c r="C33" s="367"/>
      <c r="D33" s="367"/>
      <c r="E33" s="367"/>
      <c r="F33" s="367"/>
      <c r="G33" s="367"/>
      <c r="H33" s="367"/>
      <c r="I33" s="368"/>
      <c r="J33" s="27"/>
    </row>
    <row r="34" spans="1:13" ht="50.25" customHeight="1" thickBot="1" x14ac:dyDescent="0.3">
      <c r="A34" s="36" t="s">
        <v>71</v>
      </c>
      <c r="B34" s="369" t="str">
        <f>+B12</f>
        <v>Realizar el 100% de atenciones psicosociales (valoraciones iniciales, asesoría, seguimientos y cierres) a mujeres que realizan actividades sexuales pagadas.</v>
      </c>
      <c r="C34" s="370"/>
      <c r="D34" s="370"/>
      <c r="E34" s="370"/>
      <c r="F34" s="370"/>
      <c r="G34" s="370"/>
      <c r="H34" s="370"/>
      <c r="I34" s="371"/>
      <c r="J34" s="25"/>
      <c r="M34" s="186"/>
    </row>
    <row r="35" spans="1:13" ht="27.95" customHeight="1" thickBot="1" x14ac:dyDescent="0.3">
      <c r="A35" s="360" t="s">
        <v>14</v>
      </c>
      <c r="B35" s="82">
        <v>2024</v>
      </c>
      <c r="C35" s="82">
        <v>2025</v>
      </c>
      <c r="D35" s="82">
        <v>2026</v>
      </c>
      <c r="E35" s="82">
        <v>2027</v>
      </c>
      <c r="F35" s="82" t="s">
        <v>72</v>
      </c>
      <c r="G35" s="380" t="s">
        <v>15</v>
      </c>
      <c r="H35" s="380"/>
      <c r="I35" s="380"/>
      <c r="J35" s="25"/>
      <c r="M35" s="186"/>
    </row>
    <row r="36" spans="1:13" ht="50.25" customHeight="1" thickBot="1" x14ac:dyDescent="0.3">
      <c r="A36" s="361"/>
      <c r="B36" s="227">
        <v>1</v>
      </c>
      <c r="C36" s="227">
        <v>1</v>
      </c>
      <c r="D36" s="227">
        <v>1</v>
      </c>
      <c r="E36" s="227">
        <v>1</v>
      </c>
      <c r="F36" s="228">
        <v>1</v>
      </c>
      <c r="G36" s="380"/>
      <c r="H36" s="380"/>
      <c r="I36" s="380"/>
      <c r="J36" s="25"/>
      <c r="M36" s="187"/>
    </row>
    <row r="37" spans="1:13" ht="52.5" customHeight="1" thickBot="1" x14ac:dyDescent="0.3">
      <c r="A37" s="37" t="s">
        <v>16</v>
      </c>
      <c r="B37" s="372">
        <v>0.3</v>
      </c>
      <c r="C37" s="373"/>
      <c r="D37" s="376" t="s">
        <v>73</v>
      </c>
      <c r="E37" s="377"/>
      <c r="F37" s="377"/>
      <c r="G37" s="377"/>
      <c r="H37" s="377"/>
      <c r="I37" s="378"/>
    </row>
    <row r="38" spans="1:13" s="26" customFormat="1" ht="80.099999999999994" customHeight="1" thickBot="1" x14ac:dyDescent="0.3">
      <c r="A38" s="360" t="s">
        <v>74</v>
      </c>
      <c r="B38" s="37" t="s">
        <v>75</v>
      </c>
      <c r="C38" s="36" t="s">
        <v>26</v>
      </c>
      <c r="D38" s="343" t="s">
        <v>27</v>
      </c>
      <c r="E38" s="344"/>
      <c r="F38" s="343" t="s">
        <v>28</v>
      </c>
      <c r="G38" s="344"/>
      <c r="H38" s="38" t="s">
        <v>29</v>
      </c>
      <c r="I38" s="40" t="s">
        <v>30</v>
      </c>
      <c r="M38" s="188"/>
    </row>
    <row r="39" spans="1:13" ht="239.1" customHeight="1" thickBot="1" x14ac:dyDescent="0.3">
      <c r="A39" s="361"/>
      <c r="B39" s="229">
        <v>1</v>
      </c>
      <c r="C39" s="230">
        <v>1</v>
      </c>
      <c r="D39" s="362" t="s">
        <v>180</v>
      </c>
      <c r="E39" s="363"/>
      <c r="F39" s="362" t="s">
        <v>181</v>
      </c>
      <c r="G39" s="363"/>
      <c r="H39" s="28" t="s">
        <v>182</v>
      </c>
      <c r="I39" s="29" t="s">
        <v>183</v>
      </c>
      <c r="M39" s="186"/>
    </row>
    <row r="40" spans="1:13" s="26" customFormat="1" ht="68.099999999999994" customHeight="1" thickBot="1" x14ac:dyDescent="0.3">
      <c r="A40" s="360" t="s">
        <v>76</v>
      </c>
      <c r="B40" s="39" t="s">
        <v>75</v>
      </c>
      <c r="C40" s="38" t="s">
        <v>26</v>
      </c>
      <c r="D40" s="343" t="s">
        <v>27</v>
      </c>
      <c r="E40" s="344"/>
      <c r="F40" s="343" t="s">
        <v>28</v>
      </c>
      <c r="G40" s="344"/>
      <c r="H40" s="38" t="s">
        <v>29</v>
      </c>
      <c r="I40" s="40" t="s">
        <v>30</v>
      </c>
    </row>
    <row r="41" spans="1:13" ht="210" customHeight="1" thickBot="1" x14ac:dyDescent="0.3">
      <c r="A41" s="361"/>
      <c r="B41" s="229">
        <v>1</v>
      </c>
      <c r="C41" s="230">
        <v>1</v>
      </c>
      <c r="D41" s="362" t="s">
        <v>184</v>
      </c>
      <c r="E41" s="363"/>
      <c r="F41" s="362" t="s">
        <v>185</v>
      </c>
      <c r="G41" s="363"/>
      <c r="H41" s="28" t="s">
        <v>182</v>
      </c>
      <c r="I41" s="29" t="s">
        <v>186</v>
      </c>
    </row>
    <row r="42" spans="1:13" s="26" customFormat="1" ht="71.099999999999994" customHeight="1" thickBot="1" x14ac:dyDescent="0.3">
      <c r="A42" s="360" t="s">
        <v>77</v>
      </c>
      <c r="B42" s="39" t="s">
        <v>75</v>
      </c>
      <c r="C42" s="38" t="s">
        <v>26</v>
      </c>
      <c r="D42" s="343" t="s">
        <v>27</v>
      </c>
      <c r="E42" s="344"/>
      <c r="F42" s="343" t="s">
        <v>28</v>
      </c>
      <c r="G42" s="344"/>
      <c r="H42" s="38" t="s">
        <v>29</v>
      </c>
      <c r="I42" s="40" t="s">
        <v>30</v>
      </c>
    </row>
    <row r="43" spans="1:13" ht="350.1" customHeight="1" thickBot="1" x14ac:dyDescent="0.3">
      <c r="A43" s="361"/>
      <c r="B43" s="231">
        <v>1</v>
      </c>
      <c r="C43" s="232">
        <v>1</v>
      </c>
      <c r="D43" s="374" t="s">
        <v>187</v>
      </c>
      <c r="E43" s="375"/>
      <c r="F43" s="379" t="s">
        <v>314</v>
      </c>
      <c r="G43" s="375"/>
      <c r="H43" s="233" t="s">
        <v>182</v>
      </c>
      <c r="I43" s="234" t="s">
        <v>188</v>
      </c>
    </row>
    <row r="44" spans="1:13" s="26" customFormat="1" ht="84" customHeight="1" thickBot="1" x14ac:dyDescent="0.3">
      <c r="A44" s="360" t="s">
        <v>78</v>
      </c>
      <c r="B44" s="39" t="s">
        <v>75</v>
      </c>
      <c r="C44" s="39" t="s">
        <v>26</v>
      </c>
      <c r="D44" s="343" t="s">
        <v>27</v>
      </c>
      <c r="E44" s="344"/>
      <c r="F44" s="343" t="s">
        <v>28</v>
      </c>
      <c r="G44" s="344"/>
      <c r="H44" s="38" t="s">
        <v>29</v>
      </c>
      <c r="I44" s="38" t="s">
        <v>30</v>
      </c>
    </row>
    <row r="45" spans="1:13" ht="408" customHeight="1" thickBot="1" x14ac:dyDescent="0.3">
      <c r="A45" s="361"/>
      <c r="B45" s="229">
        <v>1</v>
      </c>
      <c r="C45" s="235">
        <v>1</v>
      </c>
      <c r="D45" s="364" t="s">
        <v>189</v>
      </c>
      <c r="E45" s="365"/>
      <c r="F45" s="364" t="s">
        <v>313</v>
      </c>
      <c r="G45" s="365"/>
      <c r="H45" s="46" t="s">
        <v>182</v>
      </c>
      <c r="I45" s="29" t="s">
        <v>188</v>
      </c>
    </row>
    <row r="46" spans="1:13" s="26" customFormat="1" ht="47.25" customHeight="1" thickBot="1" x14ac:dyDescent="0.3">
      <c r="A46" s="360" t="s">
        <v>79</v>
      </c>
      <c r="B46" s="39" t="s">
        <v>75</v>
      </c>
      <c r="C46" s="38" t="s">
        <v>26</v>
      </c>
      <c r="D46" s="343" t="s">
        <v>27</v>
      </c>
      <c r="E46" s="344"/>
      <c r="F46" s="343" t="s">
        <v>28</v>
      </c>
      <c r="G46" s="344"/>
      <c r="H46" s="38" t="s">
        <v>29</v>
      </c>
      <c r="I46" s="40" t="s">
        <v>30</v>
      </c>
    </row>
    <row r="47" spans="1:13" ht="120.75" customHeight="1" thickBot="1" x14ac:dyDescent="0.3">
      <c r="A47" s="361"/>
      <c r="B47" s="229">
        <v>1</v>
      </c>
      <c r="C47" s="31"/>
      <c r="D47" s="345"/>
      <c r="E47" s="347"/>
      <c r="F47" s="345"/>
      <c r="G47" s="347"/>
      <c r="H47" s="28"/>
      <c r="I47" s="30"/>
    </row>
    <row r="48" spans="1:13" s="26" customFormat="1" ht="52.5" customHeight="1" thickBot="1" x14ac:dyDescent="0.3">
      <c r="A48" s="360" t="s">
        <v>80</v>
      </c>
      <c r="B48" s="39" t="s">
        <v>75</v>
      </c>
      <c r="C48" s="38" t="s">
        <v>26</v>
      </c>
      <c r="D48" s="343" t="s">
        <v>27</v>
      </c>
      <c r="E48" s="344"/>
      <c r="F48" s="343" t="s">
        <v>28</v>
      </c>
      <c r="G48" s="344"/>
      <c r="H48" s="38" t="s">
        <v>29</v>
      </c>
      <c r="I48" s="40" t="s">
        <v>30</v>
      </c>
    </row>
    <row r="49" spans="1:9" ht="120.75" customHeight="1" thickBot="1" x14ac:dyDescent="0.3">
      <c r="A49" s="361"/>
      <c r="B49" s="252">
        <v>1</v>
      </c>
      <c r="C49" s="32"/>
      <c r="D49" s="345"/>
      <c r="E49" s="347"/>
      <c r="F49" s="345"/>
      <c r="G49" s="347"/>
      <c r="H49" s="28"/>
      <c r="I49" s="30"/>
    </row>
    <row r="50" spans="1:9" ht="35.1" customHeight="1" thickBot="1" x14ac:dyDescent="0.3">
      <c r="A50" s="360" t="s">
        <v>81</v>
      </c>
      <c r="B50" s="37" t="s">
        <v>75</v>
      </c>
      <c r="C50" s="36" t="s">
        <v>26</v>
      </c>
      <c r="D50" s="343" t="s">
        <v>27</v>
      </c>
      <c r="E50" s="344"/>
      <c r="F50" s="343" t="s">
        <v>28</v>
      </c>
      <c r="G50" s="344"/>
      <c r="H50" s="38" t="s">
        <v>29</v>
      </c>
      <c r="I50" s="40" t="s">
        <v>30</v>
      </c>
    </row>
    <row r="51" spans="1:9" ht="120.75" customHeight="1" thickBot="1" x14ac:dyDescent="0.3">
      <c r="A51" s="361"/>
      <c r="B51" s="252">
        <v>1</v>
      </c>
      <c r="C51" s="32"/>
      <c r="D51" s="345"/>
      <c r="E51" s="346"/>
      <c r="F51" s="345"/>
      <c r="G51" s="347"/>
      <c r="H51" s="28"/>
      <c r="I51" s="30"/>
    </row>
    <row r="52" spans="1:9" ht="35.1" customHeight="1" thickBot="1" x14ac:dyDescent="0.3">
      <c r="A52" s="360" t="s">
        <v>82</v>
      </c>
      <c r="B52" s="37" t="s">
        <v>75</v>
      </c>
      <c r="C52" s="36" t="s">
        <v>26</v>
      </c>
      <c r="D52" s="343" t="s">
        <v>27</v>
      </c>
      <c r="E52" s="344"/>
      <c r="F52" s="343" t="s">
        <v>28</v>
      </c>
      <c r="G52" s="344"/>
      <c r="H52" s="38" t="s">
        <v>29</v>
      </c>
      <c r="I52" s="40" t="s">
        <v>30</v>
      </c>
    </row>
    <row r="53" spans="1:9" ht="120.75" customHeight="1" thickBot="1" x14ac:dyDescent="0.3">
      <c r="A53" s="361"/>
      <c r="B53" s="252">
        <v>1</v>
      </c>
      <c r="C53" s="32"/>
      <c r="D53" s="345"/>
      <c r="E53" s="346"/>
      <c r="F53" s="345"/>
      <c r="G53" s="347"/>
      <c r="H53" s="47"/>
      <c r="I53" s="30"/>
    </row>
    <row r="54" spans="1:9" ht="35.1" customHeight="1" thickBot="1" x14ac:dyDescent="0.3">
      <c r="A54" s="360" t="s">
        <v>83</v>
      </c>
      <c r="B54" s="37" t="s">
        <v>75</v>
      </c>
      <c r="C54" s="36" t="s">
        <v>26</v>
      </c>
      <c r="D54" s="343" t="s">
        <v>27</v>
      </c>
      <c r="E54" s="344"/>
      <c r="F54" s="343" t="s">
        <v>28</v>
      </c>
      <c r="G54" s="344"/>
      <c r="H54" s="38" t="s">
        <v>29</v>
      </c>
      <c r="I54" s="40" t="s">
        <v>30</v>
      </c>
    </row>
    <row r="55" spans="1:9" ht="120.75" customHeight="1" thickBot="1" x14ac:dyDescent="0.3">
      <c r="A55" s="361"/>
      <c r="B55" s="252">
        <v>1</v>
      </c>
      <c r="C55" s="32"/>
      <c r="D55" s="345"/>
      <c r="E55" s="347"/>
      <c r="F55" s="345"/>
      <c r="G55" s="347"/>
      <c r="H55" s="28"/>
      <c r="I55" s="28"/>
    </row>
    <row r="56" spans="1:9" ht="35.1" customHeight="1" thickBot="1" x14ac:dyDescent="0.3">
      <c r="A56" s="360" t="s">
        <v>84</v>
      </c>
      <c r="B56" s="37" t="s">
        <v>75</v>
      </c>
      <c r="C56" s="36" t="s">
        <v>26</v>
      </c>
      <c r="D56" s="343" t="s">
        <v>27</v>
      </c>
      <c r="E56" s="344"/>
      <c r="F56" s="343" t="s">
        <v>28</v>
      </c>
      <c r="G56" s="344"/>
      <c r="H56" s="38" t="s">
        <v>29</v>
      </c>
      <c r="I56" s="40" t="s">
        <v>30</v>
      </c>
    </row>
    <row r="57" spans="1:9" ht="120.75" customHeight="1" thickBot="1" x14ac:dyDescent="0.3">
      <c r="A57" s="361"/>
      <c r="B57" s="252">
        <v>1</v>
      </c>
      <c r="C57" s="32"/>
      <c r="D57" s="345"/>
      <c r="E57" s="347"/>
      <c r="F57" s="345"/>
      <c r="G57" s="347"/>
      <c r="H57" s="28"/>
      <c r="I57" s="30"/>
    </row>
    <row r="58" spans="1:9" ht="35.1" customHeight="1" thickBot="1" x14ac:dyDescent="0.3">
      <c r="A58" s="360" t="s">
        <v>85</v>
      </c>
      <c r="B58" s="37" t="s">
        <v>75</v>
      </c>
      <c r="C58" s="36" t="s">
        <v>26</v>
      </c>
      <c r="D58" s="343" t="s">
        <v>27</v>
      </c>
      <c r="E58" s="344"/>
      <c r="F58" s="343" t="s">
        <v>28</v>
      </c>
      <c r="G58" s="344"/>
      <c r="H58" s="38" t="s">
        <v>29</v>
      </c>
      <c r="I58" s="40" t="s">
        <v>30</v>
      </c>
    </row>
    <row r="59" spans="1:9" ht="120.75" customHeight="1" thickBot="1" x14ac:dyDescent="0.3">
      <c r="A59" s="361"/>
      <c r="B59" s="252">
        <v>1</v>
      </c>
      <c r="C59" s="32"/>
      <c r="D59" s="345"/>
      <c r="E59" s="347"/>
      <c r="F59" s="346"/>
      <c r="G59" s="346"/>
      <c r="H59" s="28"/>
      <c r="I59" s="28"/>
    </row>
    <row r="60" spans="1:9" ht="35.1" customHeight="1" thickBot="1" x14ac:dyDescent="0.3">
      <c r="A60" s="360" t="s">
        <v>86</v>
      </c>
      <c r="B60" s="37" t="s">
        <v>75</v>
      </c>
      <c r="C60" s="36" t="s">
        <v>26</v>
      </c>
      <c r="D60" s="343" t="s">
        <v>27</v>
      </c>
      <c r="E60" s="344"/>
      <c r="F60" s="343" t="s">
        <v>28</v>
      </c>
      <c r="G60" s="344"/>
      <c r="H60" s="38" t="s">
        <v>29</v>
      </c>
      <c r="I60" s="40" t="s">
        <v>30</v>
      </c>
    </row>
    <row r="61" spans="1:9" ht="120.75" customHeight="1" thickBot="1" x14ac:dyDescent="0.3">
      <c r="A61" s="361"/>
      <c r="B61" s="252">
        <v>1</v>
      </c>
      <c r="C61" s="32"/>
      <c r="D61" s="345"/>
      <c r="E61" s="347"/>
      <c r="F61" s="345"/>
      <c r="G61" s="347"/>
      <c r="H61" s="28"/>
      <c r="I61" s="28"/>
    </row>
    <row r="62" spans="1:9" x14ac:dyDescent="0.25">
      <c r="B62" s="177">
        <f>+B47+B43+B41+B45+B49+B51+B53+B55+B57+B59+B61</f>
        <v>11</v>
      </c>
    </row>
    <row r="64" spans="1:9" s="25" customFormat="1" ht="30" customHeight="1" x14ac:dyDescent="0.25">
      <c r="A64" s="1"/>
      <c r="B64" s="1"/>
      <c r="C64" s="1"/>
      <c r="D64" s="1"/>
      <c r="E64" s="1"/>
      <c r="F64" s="1"/>
      <c r="G64" s="1"/>
      <c r="H64" s="1"/>
      <c r="I64" s="1"/>
    </row>
    <row r="65" spans="1:9" ht="34.5" customHeight="1" x14ac:dyDescent="0.25">
      <c r="A65" s="428" t="s">
        <v>17</v>
      </c>
      <c r="B65" s="428"/>
      <c r="C65" s="428"/>
      <c r="D65" s="428"/>
      <c r="E65" s="428"/>
      <c r="F65" s="428"/>
      <c r="G65" s="428"/>
      <c r="H65" s="428"/>
      <c r="I65" s="428"/>
    </row>
    <row r="66" spans="1:9" ht="114.95" customHeight="1" x14ac:dyDescent="0.25">
      <c r="A66" s="41" t="s">
        <v>18</v>
      </c>
      <c r="B66" s="357" t="s">
        <v>215</v>
      </c>
      <c r="C66" s="358"/>
      <c r="D66" s="357" t="s">
        <v>216</v>
      </c>
      <c r="E66" s="358"/>
      <c r="F66" s="357" t="s">
        <v>217</v>
      </c>
      <c r="G66" s="358"/>
      <c r="H66" s="429" t="s">
        <v>90</v>
      </c>
      <c r="I66" s="430"/>
    </row>
    <row r="67" spans="1:9" ht="45.75" customHeight="1" x14ac:dyDescent="0.25">
      <c r="A67" s="41" t="s">
        <v>91</v>
      </c>
      <c r="B67" s="433">
        <v>0.15</v>
      </c>
      <c r="C67" s="434"/>
      <c r="D67" s="433">
        <v>0.1</v>
      </c>
      <c r="E67" s="434"/>
      <c r="F67" s="433">
        <v>0.05</v>
      </c>
      <c r="G67" s="434"/>
      <c r="H67" s="435"/>
      <c r="I67" s="436"/>
    </row>
    <row r="68" spans="1:9" ht="30" customHeight="1" x14ac:dyDescent="0.25">
      <c r="A68" s="425" t="s">
        <v>49</v>
      </c>
      <c r="B68" s="87" t="s">
        <v>25</v>
      </c>
      <c r="C68" s="87" t="s">
        <v>26</v>
      </c>
      <c r="D68" s="87" t="s">
        <v>25</v>
      </c>
      <c r="E68" s="87" t="s">
        <v>26</v>
      </c>
      <c r="F68" s="87" t="s">
        <v>25</v>
      </c>
      <c r="G68" s="87" t="s">
        <v>26</v>
      </c>
      <c r="H68" s="87" t="s">
        <v>25</v>
      </c>
      <c r="I68" s="87" t="s">
        <v>26</v>
      </c>
    </row>
    <row r="69" spans="1:9" ht="30" customHeight="1" x14ac:dyDescent="0.25">
      <c r="A69" s="426"/>
      <c r="B69" s="253">
        <v>8.3299999999999999E-2</v>
      </c>
      <c r="C69" s="253">
        <v>8.3299999999999999E-2</v>
      </c>
      <c r="D69" s="253">
        <v>0.02</v>
      </c>
      <c r="E69" s="43">
        <v>0.02</v>
      </c>
      <c r="F69" s="48">
        <v>0</v>
      </c>
      <c r="G69" s="43">
        <v>0</v>
      </c>
      <c r="H69" s="48"/>
      <c r="I69" s="43"/>
    </row>
    <row r="70" spans="1:9" ht="180.95" customHeight="1" x14ac:dyDescent="0.25">
      <c r="A70" s="41" t="s">
        <v>92</v>
      </c>
      <c r="B70" s="352" t="s">
        <v>218</v>
      </c>
      <c r="C70" s="353"/>
      <c r="D70" s="339" t="s">
        <v>219</v>
      </c>
      <c r="E70" s="340"/>
      <c r="F70" s="339" t="s">
        <v>220</v>
      </c>
      <c r="G70" s="340"/>
      <c r="H70" s="431"/>
      <c r="I70" s="432"/>
    </row>
    <row r="71" spans="1:9" ht="80.099999999999994" customHeight="1" x14ac:dyDescent="0.25">
      <c r="A71" s="41" t="s">
        <v>93</v>
      </c>
      <c r="B71" s="348" t="s">
        <v>221</v>
      </c>
      <c r="C71" s="349"/>
      <c r="D71" s="348" t="s">
        <v>222</v>
      </c>
      <c r="E71" s="349"/>
      <c r="F71" s="350"/>
      <c r="G71" s="351"/>
      <c r="H71" s="337"/>
      <c r="I71" s="338"/>
    </row>
    <row r="72" spans="1:9" ht="30.75" customHeight="1" x14ac:dyDescent="0.25">
      <c r="A72" s="425" t="s">
        <v>50</v>
      </c>
      <c r="B72" s="87" t="s">
        <v>25</v>
      </c>
      <c r="C72" s="87" t="s">
        <v>26</v>
      </c>
      <c r="D72" s="87" t="s">
        <v>25</v>
      </c>
      <c r="E72" s="87" t="s">
        <v>26</v>
      </c>
      <c r="F72" s="87" t="s">
        <v>25</v>
      </c>
      <c r="G72" s="87" t="s">
        <v>26</v>
      </c>
      <c r="H72" s="87" t="s">
        <v>25</v>
      </c>
      <c r="I72" s="87" t="s">
        <v>26</v>
      </c>
    </row>
    <row r="73" spans="1:9" ht="30.75" customHeight="1" x14ac:dyDescent="0.25">
      <c r="A73" s="426"/>
      <c r="B73" s="253">
        <v>8.3299999999999999E-2</v>
      </c>
      <c r="C73" s="253">
        <v>8.3299999999999999E-2</v>
      </c>
      <c r="D73" s="253">
        <v>0.03</v>
      </c>
      <c r="E73" s="43">
        <v>0.03</v>
      </c>
      <c r="F73" s="48">
        <v>0.02</v>
      </c>
      <c r="G73" s="43">
        <v>0.02</v>
      </c>
      <c r="H73" s="48"/>
      <c r="I73" s="44"/>
    </row>
    <row r="74" spans="1:9" ht="215.1" customHeight="1" x14ac:dyDescent="0.25">
      <c r="A74" s="41" t="s">
        <v>92</v>
      </c>
      <c r="B74" s="354" t="s">
        <v>223</v>
      </c>
      <c r="C74" s="349"/>
      <c r="D74" s="354" t="s">
        <v>224</v>
      </c>
      <c r="E74" s="349"/>
      <c r="F74" s="339" t="s">
        <v>225</v>
      </c>
      <c r="G74" s="340"/>
      <c r="H74" s="381"/>
      <c r="I74" s="382"/>
    </row>
    <row r="75" spans="1:9" ht="96" customHeight="1" x14ac:dyDescent="0.25">
      <c r="A75" s="41" t="s">
        <v>93</v>
      </c>
      <c r="B75" s="348" t="s">
        <v>221</v>
      </c>
      <c r="C75" s="349"/>
      <c r="D75" s="348" t="s">
        <v>222</v>
      </c>
      <c r="E75" s="349"/>
      <c r="F75" s="350" t="s">
        <v>226</v>
      </c>
      <c r="G75" s="351"/>
      <c r="H75" s="337"/>
      <c r="I75" s="338"/>
    </row>
    <row r="76" spans="1:9" ht="30.75" customHeight="1" x14ac:dyDescent="0.25">
      <c r="A76" s="425" t="s">
        <v>51</v>
      </c>
      <c r="B76" s="87" t="s">
        <v>25</v>
      </c>
      <c r="C76" s="87" t="s">
        <v>26</v>
      </c>
      <c r="D76" s="87" t="s">
        <v>25</v>
      </c>
      <c r="E76" s="87" t="s">
        <v>26</v>
      </c>
      <c r="F76" s="87" t="s">
        <v>25</v>
      </c>
      <c r="G76" s="87" t="s">
        <v>26</v>
      </c>
      <c r="H76" s="87" t="s">
        <v>25</v>
      </c>
      <c r="I76" s="87" t="s">
        <v>26</v>
      </c>
    </row>
    <row r="77" spans="1:9" ht="30.75" customHeight="1" x14ac:dyDescent="0.25">
      <c r="A77" s="426"/>
      <c r="B77" s="253">
        <v>8.3299999999999999E-2</v>
      </c>
      <c r="C77" s="253">
        <v>8.3299999999999999E-2</v>
      </c>
      <c r="D77" s="253">
        <v>0.03</v>
      </c>
      <c r="E77" s="43">
        <v>0.03</v>
      </c>
      <c r="F77" s="48">
        <v>0.05</v>
      </c>
      <c r="G77" s="43">
        <v>0.05</v>
      </c>
      <c r="H77" s="48"/>
      <c r="I77" s="44"/>
    </row>
    <row r="78" spans="1:9" ht="255" customHeight="1" x14ac:dyDescent="0.25">
      <c r="A78" s="41" t="s">
        <v>92</v>
      </c>
      <c r="B78" s="352" t="s">
        <v>227</v>
      </c>
      <c r="C78" s="353"/>
      <c r="D78" s="354" t="s">
        <v>228</v>
      </c>
      <c r="E78" s="349"/>
      <c r="F78" s="355" t="s">
        <v>229</v>
      </c>
      <c r="G78" s="356"/>
      <c r="H78" s="337"/>
      <c r="I78" s="338"/>
    </row>
    <row r="79" spans="1:9" ht="99.95" customHeight="1" x14ac:dyDescent="0.25">
      <c r="A79" s="41" t="s">
        <v>93</v>
      </c>
      <c r="B79" s="348" t="s">
        <v>230</v>
      </c>
      <c r="C79" s="349"/>
      <c r="D79" s="348" t="s">
        <v>231</v>
      </c>
      <c r="E79" s="349"/>
      <c r="F79" s="348" t="s">
        <v>232</v>
      </c>
      <c r="G79" s="338"/>
      <c r="H79" s="337"/>
      <c r="I79" s="338"/>
    </row>
    <row r="80" spans="1:9" ht="30.75" customHeight="1" x14ac:dyDescent="0.25">
      <c r="A80" s="425" t="s">
        <v>52</v>
      </c>
      <c r="B80" s="87" t="s">
        <v>25</v>
      </c>
      <c r="C80" s="87" t="s">
        <v>26</v>
      </c>
      <c r="D80" s="87" t="s">
        <v>25</v>
      </c>
      <c r="E80" s="87" t="s">
        <v>26</v>
      </c>
      <c r="F80" s="87" t="s">
        <v>25</v>
      </c>
      <c r="G80" s="87" t="s">
        <v>26</v>
      </c>
      <c r="H80" s="87" t="s">
        <v>25</v>
      </c>
      <c r="I80" s="87" t="s">
        <v>26</v>
      </c>
    </row>
    <row r="81" spans="1:9" ht="30.75" customHeight="1" x14ac:dyDescent="0.25">
      <c r="A81" s="426"/>
      <c r="B81" s="253">
        <v>8.3299999999999999E-2</v>
      </c>
      <c r="C81" s="253">
        <v>8.3299999999999999E-2</v>
      </c>
      <c r="D81" s="253">
        <v>0.09</v>
      </c>
      <c r="E81" s="43">
        <v>0.09</v>
      </c>
      <c r="F81" s="48">
        <v>0.09</v>
      </c>
      <c r="G81" s="43">
        <v>0.09</v>
      </c>
      <c r="H81" s="48"/>
      <c r="I81" s="44"/>
    </row>
    <row r="82" spans="1:9" ht="315" customHeight="1" x14ac:dyDescent="0.25">
      <c r="A82" s="41" t="s">
        <v>92</v>
      </c>
      <c r="B82" s="339" t="s">
        <v>233</v>
      </c>
      <c r="C82" s="340"/>
      <c r="D82" s="341" t="s">
        <v>234</v>
      </c>
      <c r="E82" s="342"/>
      <c r="F82" s="339" t="s">
        <v>315</v>
      </c>
      <c r="G82" s="340"/>
      <c r="H82" s="337"/>
      <c r="I82" s="338"/>
    </row>
    <row r="83" spans="1:9" ht="63" customHeight="1" x14ac:dyDescent="0.25">
      <c r="A83" s="41" t="s">
        <v>93</v>
      </c>
      <c r="B83" s="348" t="s">
        <v>316</v>
      </c>
      <c r="C83" s="437"/>
      <c r="D83" s="348" t="s">
        <v>317</v>
      </c>
      <c r="E83" s="349"/>
      <c r="F83" s="348" t="s">
        <v>318</v>
      </c>
      <c r="G83" s="338"/>
      <c r="H83" s="337"/>
      <c r="I83" s="338"/>
    </row>
    <row r="84" spans="1:9" ht="30" customHeight="1" x14ac:dyDescent="0.25">
      <c r="A84" s="425" t="s">
        <v>54</v>
      </c>
      <c r="B84" s="87" t="s">
        <v>25</v>
      </c>
      <c r="C84" s="87" t="s">
        <v>26</v>
      </c>
      <c r="D84" s="87" t="s">
        <v>25</v>
      </c>
      <c r="E84" s="87" t="s">
        <v>26</v>
      </c>
      <c r="F84" s="87" t="s">
        <v>25</v>
      </c>
      <c r="G84" s="87" t="s">
        <v>26</v>
      </c>
      <c r="H84" s="87" t="s">
        <v>25</v>
      </c>
      <c r="I84" s="87" t="s">
        <v>26</v>
      </c>
    </row>
    <row r="85" spans="1:9" ht="30" customHeight="1" x14ac:dyDescent="0.25">
      <c r="A85" s="426"/>
      <c r="B85" s="253">
        <v>8.3299999999999999E-2</v>
      </c>
      <c r="C85" s="43"/>
      <c r="D85" s="253">
        <v>0.09</v>
      </c>
      <c r="E85" s="43"/>
      <c r="F85" s="48">
        <v>0.09</v>
      </c>
      <c r="G85" s="43"/>
      <c r="H85" s="48"/>
      <c r="I85" s="44"/>
    </row>
    <row r="86" spans="1:9" ht="80.25" customHeight="1" x14ac:dyDescent="0.25">
      <c r="A86" s="41" t="s">
        <v>92</v>
      </c>
      <c r="B86" s="359"/>
      <c r="C86" s="359"/>
      <c r="D86" s="359"/>
      <c r="E86" s="359"/>
      <c r="F86" s="359"/>
      <c r="G86" s="359"/>
      <c r="H86" s="359"/>
      <c r="I86" s="359"/>
    </row>
    <row r="87" spans="1:9" ht="80.25" customHeight="1" x14ac:dyDescent="0.25">
      <c r="A87" s="41" t="s">
        <v>93</v>
      </c>
      <c r="B87" s="334"/>
      <c r="C87" s="335"/>
      <c r="D87" s="334"/>
      <c r="E87" s="335"/>
      <c r="F87" s="334"/>
      <c r="G87" s="335"/>
      <c r="H87" s="334"/>
      <c r="I87" s="335"/>
    </row>
    <row r="88" spans="1:9" ht="29.25" customHeight="1" x14ac:dyDescent="0.25">
      <c r="A88" s="425" t="s">
        <v>55</v>
      </c>
      <c r="B88" s="87" t="s">
        <v>25</v>
      </c>
      <c r="C88" s="87" t="s">
        <v>26</v>
      </c>
      <c r="D88" s="87" t="s">
        <v>25</v>
      </c>
      <c r="E88" s="87" t="s">
        <v>26</v>
      </c>
      <c r="F88" s="87" t="s">
        <v>25</v>
      </c>
      <c r="G88" s="87" t="s">
        <v>26</v>
      </c>
      <c r="H88" s="87" t="s">
        <v>25</v>
      </c>
      <c r="I88" s="87" t="s">
        <v>26</v>
      </c>
    </row>
    <row r="89" spans="1:9" ht="29.25" customHeight="1" x14ac:dyDescent="0.25">
      <c r="A89" s="426"/>
      <c r="B89" s="253">
        <v>8.3299999999999999E-2</v>
      </c>
      <c r="C89" s="43"/>
      <c r="D89" s="253">
        <v>0.09</v>
      </c>
      <c r="E89" s="43"/>
      <c r="F89" s="48">
        <v>0.1</v>
      </c>
      <c r="G89" s="43"/>
      <c r="H89" s="48"/>
      <c r="I89" s="44"/>
    </row>
    <row r="90" spans="1:9" ht="80.25" customHeight="1" x14ac:dyDescent="0.25">
      <c r="A90" s="41" t="s">
        <v>92</v>
      </c>
      <c r="B90" s="333"/>
      <c r="C90" s="333"/>
      <c r="D90" s="333"/>
      <c r="E90" s="333"/>
      <c r="F90" s="333"/>
      <c r="G90" s="333"/>
      <c r="H90" s="333"/>
      <c r="I90" s="333"/>
    </row>
    <row r="91" spans="1:9" ht="80.25" customHeight="1" x14ac:dyDescent="0.25">
      <c r="A91" s="41" t="s">
        <v>93</v>
      </c>
      <c r="B91" s="334"/>
      <c r="C91" s="335"/>
      <c r="D91" s="334"/>
      <c r="E91" s="335"/>
      <c r="F91" s="334"/>
      <c r="G91" s="335"/>
      <c r="H91" s="334"/>
      <c r="I91" s="335"/>
    </row>
    <row r="92" spans="1:9" ht="24.95" customHeight="1" x14ac:dyDescent="0.25">
      <c r="A92" s="425" t="s">
        <v>56</v>
      </c>
      <c r="B92" s="87" t="s">
        <v>25</v>
      </c>
      <c r="C92" s="87" t="s">
        <v>26</v>
      </c>
      <c r="D92" s="87" t="s">
        <v>25</v>
      </c>
      <c r="E92" s="87" t="s">
        <v>26</v>
      </c>
      <c r="F92" s="87" t="s">
        <v>25</v>
      </c>
      <c r="G92" s="87" t="s">
        <v>26</v>
      </c>
      <c r="H92" s="87" t="s">
        <v>25</v>
      </c>
      <c r="I92" s="87" t="s">
        <v>26</v>
      </c>
    </row>
    <row r="93" spans="1:9" ht="24.95" customHeight="1" x14ac:dyDescent="0.25">
      <c r="A93" s="426"/>
      <c r="B93" s="253">
        <v>8.3299999999999999E-2</v>
      </c>
      <c r="C93" s="43"/>
      <c r="D93" s="253">
        <v>0.1</v>
      </c>
      <c r="E93" s="43"/>
      <c r="F93" s="48">
        <v>0.1</v>
      </c>
      <c r="G93" s="43"/>
      <c r="H93" s="48"/>
      <c r="I93" s="44"/>
    </row>
    <row r="94" spans="1:9" ht="80.25" customHeight="1" x14ac:dyDescent="0.25">
      <c r="A94" s="41" t="s">
        <v>92</v>
      </c>
      <c r="B94" s="333"/>
      <c r="C94" s="333"/>
      <c r="D94" s="333"/>
      <c r="E94" s="333"/>
      <c r="F94" s="333"/>
      <c r="G94" s="333"/>
      <c r="H94" s="333"/>
      <c r="I94" s="333"/>
    </row>
    <row r="95" spans="1:9" ht="80.25" customHeight="1" x14ac:dyDescent="0.25">
      <c r="A95" s="41" t="s">
        <v>93</v>
      </c>
      <c r="B95" s="334"/>
      <c r="C95" s="335"/>
      <c r="D95" s="334"/>
      <c r="E95" s="335"/>
      <c r="F95" s="334"/>
      <c r="G95" s="335"/>
      <c r="H95" s="334"/>
      <c r="I95" s="335"/>
    </row>
    <row r="96" spans="1:9" ht="24.95" customHeight="1" x14ac:dyDescent="0.25">
      <c r="A96" s="425" t="s">
        <v>57</v>
      </c>
      <c r="B96" s="87" t="s">
        <v>25</v>
      </c>
      <c r="C96" s="87" t="s">
        <v>26</v>
      </c>
      <c r="D96" s="87" t="s">
        <v>25</v>
      </c>
      <c r="E96" s="87" t="s">
        <v>26</v>
      </c>
      <c r="F96" s="87" t="s">
        <v>25</v>
      </c>
      <c r="G96" s="87" t="s">
        <v>26</v>
      </c>
      <c r="H96" s="87" t="s">
        <v>25</v>
      </c>
      <c r="I96" s="87" t="s">
        <v>26</v>
      </c>
    </row>
    <row r="97" spans="1:9" ht="24.95" customHeight="1" x14ac:dyDescent="0.25">
      <c r="A97" s="426"/>
      <c r="B97" s="253">
        <v>8.3299999999999999E-2</v>
      </c>
      <c r="C97" s="43"/>
      <c r="D97" s="253">
        <v>0.1</v>
      </c>
      <c r="E97" s="43"/>
      <c r="F97" s="48">
        <v>0.1</v>
      </c>
      <c r="G97" s="43"/>
      <c r="H97" s="48"/>
      <c r="I97" s="44"/>
    </row>
    <row r="98" spans="1:9" ht="80.25" customHeight="1" x14ac:dyDescent="0.25">
      <c r="A98" s="41" t="s">
        <v>92</v>
      </c>
      <c r="B98" s="333"/>
      <c r="C98" s="333"/>
      <c r="D98" s="333"/>
      <c r="E98" s="333"/>
      <c r="F98" s="333"/>
      <c r="G98" s="333"/>
      <c r="H98" s="333"/>
      <c r="I98" s="333"/>
    </row>
    <row r="99" spans="1:9" ht="80.25" customHeight="1" x14ac:dyDescent="0.25">
      <c r="A99" s="41" t="s">
        <v>93</v>
      </c>
      <c r="B99" s="334"/>
      <c r="C99" s="335"/>
      <c r="D99" s="334"/>
      <c r="E99" s="335"/>
      <c r="F99" s="334"/>
      <c r="G99" s="335"/>
      <c r="H99" s="334"/>
      <c r="I99" s="335"/>
    </row>
    <row r="100" spans="1:9" ht="24.95" customHeight="1" x14ac:dyDescent="0.25">
      <c r="A100" s="425" t="s">
        <v>59</v>
      </c>
      <c r="B100" s="87" t="s">
        <v>25</v>
      </c>
      <c r="C100" s="87" t="s">
        <v>26</v>
      </c>
      <c r="D100" s="87" t="s">
        <v>25</v>
      </c>
      <c r="E100" s="87" t="s">
        <v>26</v>
      </c>
      <c r="F100" s="87" t="s">
        <v>25</v>
      </c>
      <c r="G100" s="87" t="s">
        <v>26</v>
      </c>
      <c r="H100" s="87" t="s">
        <v>25</v>
      </c>
      <c r="I100" s="87" t="s">
        <v>26</v>
      </c>
    </row>
    <row r="101" spans="1:9" ht="24.95" customHeight="1" x14ac:dyDescent="0.25">
      <c r="A101" s="426"/>
      <c r="B101" s="253">
        <v>8.3299999999999999E-2</v>
      </c>
      <c r="C101" s="43"/>
      <c r="D101" s="253">
        <v>0.1</v>
      </c>
      <c r="E101" s="43"/>
      <c r="F101" s="48">
        <v>0.1</v>
      </c>
      <c r="G101" s="43"/>
      <c r="H101" s="48"/>
      <c r="I101" s="44"/>
    </row>
    <row r="102" spans="1:9" ht="80.25" customHeight="1" x14ac:dyDescent="0.25">
      <c r="A102" s="41" t="s">
        <v>92</v>
      </c>
      <c r="B102" s="333"/>
      <c r="C102" s="333"/>
      <c r="D102" s="333"/>
      <c r="E102" s="333"/>
      <c r="F102" s="333"/>
      <c r="G102" s="333"/>
      <c r="H102" s="333"/>
      <c r="I102" s="333"/>
    </row>
    <row r="103" spans="1:9" ht="80.25" customHeight="1" x14ac:dyDescent="0.25">
      <c r="A103" s="41" t="s">
        <v>93</v>
      </c>
      <c r="B103" s="334"/>
      <c r="C103" s="335"/>
      <c r="D103" s="334"/>
      <c r="E103" s="335"/>
      <c r="F103" s="334"/>
      <c r="G103" s="335"/>
      <c r="H103" s="334"/>
      <c r="I103" s="335"/>
    </row>
    <row r="104" spans="1:9" ht="24.95" customHeight="1" x14ac:dyDescent="0.25">
      <c r="A104" s="425" t="s">
        <v>60</v>
      </c>
      <c r="B104" s="87" t="s">
        <v>25</v>
      </c>
      <c r="C104" s="87" t="s">
        <v>26</v>
      </c>
      <c r="D104" s="87" t="s">
        <v>25</v>
      </c>
      <c r="E104" s="87" t="s">
        <v>26</v>
      </c>
      <c r="F104" s="87" t="s">
        <v>25</v>
      </c>
      <c r="G104" s="87" t="s">
        <v>26</v>
      </c>
      <c r="H104" s="87" t="s">
        <v>25</v>
      </c>
      <c r="I104" s="87" t="s">
        <v>26</v>
      </c>
    </row>
    <row r="105" spans="1:9" ht="24.95" customHeight="1" x14ac:dyDescent="0.25">
      <c r="A105" s="426"/>
      <c r="B105" s="253">
        <v>8.3299999999999999E-2</v>
      </c>
      <c r="C105" s="43"/>
      <c r="D105" s="253">
        <v>0.15</v>
      </c>
      <c r="E105" s="43"/>
      <c r="F105" s="48">
        <v>0.15</v>
      </c>
      <c r="G105" s="43"/>
      <c r="H105" s="48"/>
      <c r="I105" s="44"/>
    </row>
    <row r="106" spans="1:9" ht="80.25" customHeight="1" x14ac:dyDescent="0.25">
      <c r="A106" s="41" t="s">
        <v>92</v>
      </c>
      <c r="B106" s="333"/>
      <c r="C106" s="333"/>
      <c r="D106" s="333"/>
      <c r="E106" s="333"/>
      <c r="F106" s="333"/>
      <c r="G106" s="333"/>
      <c r="H106" s="333"/>
      <c r="I106" s="333"/>
    </row>
    <row r="107" spans="1:9" ht="80.25" customHeight="1" x14ac:dyDescent="0.25">
      <c r="A107" s="41" t="s">
        <v>93</v>
      </c>
      <c r="B107" s="334"/>
      <c r="C107" s="335"/>
      <c r="D107" s="334"/>
      <c r="E107" s="335"/>
      <c r="F107" s="334"/>
      <c r="G107" s="335"/>
      <c r="H107" s="334"/>
      <c r="I107" s="335"/>
    </row>
    <row r="108" spans="1:9" ht="24.95" customHeight="1" x14ac:dyDescent="0.25">
      <c r="A108" s="425" t="s">
        <v>61</v>
      </c>
      <c r="B108" s="87" t="s">
        <v>25</v>
      </c>
      <c r="C108" s="87" t="s">
        <v>26</v>
      </c>
      <c r="D108" s="87" t="s">
        <v>25</v>
      </c>
      <c r="E108" s="87" t="s">
        <v>26</v>
      </c>
      <c r="F108" s="87" t="s">
        <v>25</v>
      </c>
      <c r="G108" s="87" t="s">
        <v>26</v>
      </c>
      <c r="H108" s="87" t="s">
        <v>25</v>
      </c>
      <c r="I108" s="87" t="s">
        <v>26</v>
      </c>
    </row>
    <row r="109" spans="1:9" ht="24.95" customHeight="1" x14ac:dyDescent="0.25">
      <c r="A109" s="426"/>
      <c r="B109" s="253">
        <v>8.3299999999999999E-2</v>
      </c>
      <c r="C109" s="43"/>
      <c r="D109" s="253">
        <v>0.15</v>
      </c>
      <c r="E109" s="43"/>
      <c r="F109" s="48">
        <v>0.15</v>
      </c>
      <c r="G109" s="43"/>
      <c r="H109" s="48"/>
      <c r="I109" s="44"/>
    </row>
    <row r="110" spans="1:9" ht="80.25" customHeight="1" x14ac:dyDescent="0.25">
      <c r="A110" s="41" t="s">
        <v>92</v>
      </c>
      <c r="B110" s="333"/>
      <c r="C110" s="333"/>
      <c r="D110" s="333"/>
      <c r="E110" s="333"/>
      <c r="F110" s="333"/>
      <c r="G110" s="333"/>
      <c r="H110" s="333"/>
      <c r="I110" s="333"/>
    </row>
    <row r="111" spans="1:9" ht="80.25" customHeight="1" x14ac:dyDescent="0.25">
      <c r="A111" s="41" t="s">
        <v>93</v>
      </c>
      <c r="B111" s="334"/>
      <c r="C111" s="335"/>
      <c r="D111" s="334"/>
      <c r="E111" s="335"/>
      <c r="F111" s="334"/>
      <c r="G111" s="335"/>
      <c r="H111" s="334"/>
      <c r="I111" s="335"/>
    </row>
    <row r="112" spans="1:9" ht="24.95" customHeight="1" x14ac:dyDescent="0.25">
      <c r="A112" s="425" t="s">
        <v>62</v>
      </c>
      <c r="B112" s="87" t="s">
        <v>25</v>
      </c>
      <c r="C112" s="87" t="s">
        <v>26</v>
      </c>
      <c r="D112" s="87" t="s">
        <v>25</v>
      </c>
      <c r="E112" s="87" t="s">
        <v>26</v>
      </c>
      <c r="F112" s="87" t="s">
        <v>25</v>
      </c>
      <c r="G112" s="87" t="s">
        <v>26</v>
      </c>
      <c r="H112" s="87" t="s">
        <v>25</v>
      </c>
      <c r="I112" s="87" t="s">
        <v>26</v>
      </c>
    </row>
    <row r="113" spans="1:9" ht="24.95" customHeight="1" x14ac:dyDescent="0.25">
      <c r="A113" s="426"/>
      <c r="B113" s="253">
        <v>8.3299999999999999E-2</v>
      </c>
      <c r="C113" s="43"/>
      <c r="D113" s="253">
        <v>0.05</v>
      </c>
      <c r="E113" s="43"/>
      <c r="F113" s="48">
        <v>0.05</v>
      </c>
      <c r="G113" s="43"/>
      <c r="H113" s="166"/>
      <c r="I113" s="167"/>
    </row>
    <row r="114" spans="1:9" ht="80.25" customHeight="1" x14ac:dyDescent="0.25">
      <c r="A114" s="41" t="s">
        <v>92</v>
      </c>
      <c r="B114" s="336"/>
      <c r="C114" s="336"/>
      <c r="D114" s="336"/>
      <c r="E114" s="336"/>
      <c r="F114" s="336"/>
      <c r="G114" s="336"/>
      <c r="H114" s="336"/>
      <c r="I114" s="336"/>
    </row>
    <row r="115" spans="1:9" ht="80.25" customHeight="1" x14ac:dyDescent="0.25">
      <c r="A115" s="41" t="s">
        <v>93</v>
      </c>
      <c r="B115" s="334"/>
      <c r="C115" s="335"/>
      <c r="D115" s="334"/>
      <c r="E115" s="335"/>
      <c r="F115" s="334"/>
      <c r="G115" s="335"/>
      <c r="H115" s="334"/>
      <c r="I115" s="335"/>
    </row>
    <row r="116" spans="1:9" ht="16.5" x14ac:dyDescent="0.25">
      <c r="A116" s="42" t="s">
        <v>94</v>
      </c>
      <c r="B116" s="45">
        <f t="shared" ref="B116:I116" si="1">(B69+B73+B77+B81+B85+B89+B93+B97+B101+B105+B109+B113)</f>
        <v>0.99960000000000016</v>
      </c>
      <c r="C116" s="45">
        <f t="shared" si="1"/>
        <v>0.3332</v>
      </c>
      <c r="D116" s="45">
        <f t="shared" si="1"/>
        <v>1</v>
      </c>
      <c r="E116" s="45">
        <f t="shared" si="1"/>
        <v>0.16999999999999998</v>
      </c>
      <c r="F116" s="45">
        <f t="shared" si="1"/>
        <v>1</v>
      </c>
      <c r="G116" s="45">
        <f t="shared" si="1"/>
        <v>0.16</v>
      </c>
      <c r="H116" s="45">
        <f t="shared" si="1"/>
        <v>0</v>
      </c>
      <c r="I116" s="45">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s>
  <pageMargins left="0.25" right="0.25" top="0.75" bottom="0.75" header="0.3" footer="0.3"/>
  <pageSetup scale="21" orientation="landscape" r:id="rId12"/>
  <drawing r:id="rId13"/>
  <legacy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O119"/>
  <sheetViews>
    <sheetView topLeftCell="D9" zoomScale="70" zoomScaleNormal="70" workbookViewId="0">
      <selection activeCell="D29" sqref="D29"/>
    </sheetView>
  </sheetViews>
  <sheetFormatPr baseColWidth="10" defaultRowHeight="15" x14ac:dyDescent="0.25"/>
  <cols>
    <col min="1" max="1" width="38" bestFit="1" customWidth="1"/>
    <col min="2" max="2" width="44.28515625" customWidth="1"/>
    <col min="3" max="3" width="40.85546875" customWidth="1"/>
    <col min="4" max="4" width="46.140625" customWidth="1"/>
    <col min="5" max="5" width="46.28515625" customWidth="1"/>
    <col min="6" max="6" width="32.85546875" customWidth="1"/>
    <col min="7" max="7" width="31" customWidth="1"/>
    <col min="8" max="8" width="73.28515625" bestFit="1" customWidth="1"/>
    <col min="9" max="9" width="69.85546875" customWidth="1"/>
    <col min="10" max="10" width="10.7109375" bestFit="1" customWidth="1"/>
    <col min="12" max="12" width="18.7109375" customWidth="1"/>
    <col min="13" max="13" width="10" bestFit="1" customWidth="1"/>
    <col min="14" max="14" width="19.42578125" customWidth="1"/>
    <col min="15" max="15" width="12.28515625" bestFit="1" customWidth="1"/>
  </cols>
  <sheetData>
    <row r="1" spans="1:15" s="76" customFormat="1" ht="16.5" thickBot="1" x14ac:dyDescent="0.3">
      <c r="A1" s="408"/>
      <c r="B1" s="386" t="s">
        <v>43</v>
      </c>
      <c r="C1" s="387"/>
      <c r="D1" s="387"/>
      <c r="E1" s="387"/>
      <c r="F1" s="387"/>
      <c r="G1" s="387"/>
      <c r="H1" s="387"/>
      <c r="I1" s="387"/>
      <c r="J1" s="387"/>
      <c r="K1" s="387"/>
      <c r="L1" s="388"/>
      <c r="M1" s="383" t="s">
        <v>161</v>
      </c>
      <c r="N1" s="384"/>
      <c r="O1" s="385"/>
    </row>
    <row r="2" spans="1:15" s="76" customFormat="1" ht="16.5" thickBot="1" x14ac:dyDescent="0.3">
      <c r="A2" s="409"/>
      <c r="B2" s="389" t="s">
        <v>44</v>
      </c>
      <c r="C2" s="390"/>
      <c r="D2" s="390"/>
      <c r="E2" s="390"/>
      <c r="F2" s="390"/>
      <c r="G2" s="390"/>
      <c r="H2" s="390"/>
      <c r="I2" s="390"/>
      <c r="J2" s="390"/>
      <c r="K2" s="390"/>
      <c r="L2" s="391"/>
      <c r="M2" s="383" t="s">
        <v>162</v>
      </c>
      <c r="N2" s="384"/>
      <c r="O2" s="385"/>
    </row>
    <row r="3" spans="1:15" s="76" customFormat="1" ht="16.5" thickBot="1" x14ac:dyDescent="0.3">
      <c r="A3" s="409"/>
      <c r="B3" s="389" t="s">
        <v>0</v>
      </c>
      <c r="C3" s="390"/>
      <c r="D3" s="390"/>
      <c r="E3" s="390"/>
      <c r="F3" s="390"/>
      <c r="G3" s="390"/>
      <c r="H3" s="390"/>
      <c r="I3" s="390"/>
      <c r="J3" s="390"/>
      <c r="K3" s="390"/>
      <c r="L3" s="391"/>
      <c r="M3" s="383" t="s">
        <v>163</v>
      </c>
      <c r="N3" s="384"/>
      <c r="O3" s="385"/>
    </row>
    <row r="4" spans="1:15" s="76" customFormat="1" ht="16.5" thickBot="1" x14ac:dyDescent="0.3">
      <c r="A4" s="410"/>
      <c r="B4" s="392" t="s">
        <v>45</v>
      </c>
      <c r="C4" s="393"/>
      <c r="D4" s="393"/>
      <c r="E4" s="393"/>
      <c r="F4" s="393"/>
      <c r="G4" s="393"/>
      <c r="H4" s="393"/>
      <c r="I4" s="393"/>
      <c r="J4" s="393"/>
      <c r="K4" s="393"/>
      <c r="L4" s="394"/>
      <c r="M4" s="383" t="s">
        <v>164</v>
      </c>
      <c r="N4" s="384"/>
      <c r="O4" s="385"/>
    </row>
    <row r="5" spans="1:15" s="76" customFormat="1" ht="16.5" thickBot="1" x14ac:dyDescent="0.3">
      <c r="A5" s="77"/>
      <c r="B5" s="78"/>
      <c r="C5" s="78"/>
      <c r="D5" s="78"/>
      <c r="E5" s="78"/>
      <c r="F5" s="78"/>
      <c r="G5" s="78"/>
      <c r="H5" s="78"/>
      <c r="I5" s="78"/>
      <c r="J5" s="78"/>
      <c r="K5" s="78"/>
      <c r="L5" s="78"/>
      <c r="M5" s="79"/>
      <c r="N5" s="79"/>
      <c r="O5" s="79"/>
    </row>
    <row r="6" spans="1:15" s="1" customFormat="1" ht="18.75" thickBot="1" x14ac:dyDescent="0.3">
      <c r="A6" s="50" t="s">
        <v>47</v>
      </c>
      <c r="B6" s="419" t="s">
        <v>171</v>
      </c>
      <c r="C6" s="420"/>
      <c r="D6" s="420"/>
      <c r="E6" s="420"/>
      <c r="F6" s="420"/>
      <c r="G6" s="420"/>
      <c r="H6" s="420"/>
      <c r="I6" s="420"/>
      <c r="J6" s="420"/>
      <c r="K6" s="421"/>
      <c r="L6" s="154" t="s">
        <v>48</v>
      </c>
      <c r="M6" s="422" t="s">
        <v>172</v>
      </c>
      <c r="N6" s="423"/>
      <c r="O6" s="424"/>
    </row>
    <row r="7" spans="1:15" s="76" customFormat="1" ht="16.5" thickBot="1" x14ac:dyDescent="0.3">
      <c r="A7" s="77"/>
      <c r="B7" s="78"/>
      <c r="C7" s="78"/>
      <c r="D7" s="78"/>
      <c r="E7" s="78"/>
      <c r="F7" s="78"/>
      <c r="G7" s="78"/>
      <c r="H7" s="78"/>
      <c r="I7" s="78"/>
      <c r="J7" s="78"/>
      <c r="K7" s="78"/>
      <c r="L7" s="78"/>
      <c r="M7" s="79"/>
      <c r="N7" s="79"/>
      <c r="O7" s="79"/>
    </row>
    <row r="8" spans="1:15" s="76" customFormat="1" ht="18.75" thickBot="1" x14ac:dyDescent="0.3">
      <c r="A8" s="412" t="s">
        <v>2</v>
      </c>
      <c r="B8" s="154" t="s">
        <v>49</v>
      </c>
      <c r="C8" s="205">
        <v>45688</v>
      </c>
      <c r="D8" s="154" t="s">
        <v>50</v>
      </c>
      <c r="E8" s="206">
        <v>45716</v>
      </c>
      <c r="F8" s="154" t="s">
        <v>51</v>
      </c>
      <c r="G8" s="205">
        <v>45747</v>
      </c>
      <c r="H8" s="154" t="s">
        <v>52</v>
      </c>
      <c r="I8" s="207">
        <v>45777</v>
      </c>
      <c r="J8" s="397" t="s">
        <v>3</v>
      </c>
      <c r="K8" s="411"/>
      <c r="L8" s="153" t="s">
        <v>53</v>
      </c>
      <c r="M8" s="427"/>
      <c r="N8" s="427"/>
      <c r="O8" s="427"/>
    </row>
    <row r="9" spans="1:15" s="76" customFormat="1" ht="18.75" thickBot="1" x14ac:dyDescent="0.3">
      <c r="A9" s="412"/>
      <c r="B9" s="155" t="s">
        <v>54</v>
      </c>
      <c r="C9" s="124"/>
      <c r="D9" s="154" t="s">
        <v>55</v>
      </c>
      <c r="E9" s="125"/>
      <c r="F9" s="154" t="s">
        <v>56</v>
      </c>
      <c r="G9" s="125"/>
      <c r="H9" s="154" t="s">
        <v>57</v>
      </c>
      <c r="I9" s="123"/>
      <c r="J9" s="397"/>
      <c r="K9" s="411"/>
      <c r="L9" s="153" t="s">
        <v>58</v>
      </c>
      <c r="M9" s="427"/>
      <c r="N9" s="427"/>
      <c r="O9" s="427"/>
    </row>
    <row r="10" spans="1:15" s="76" customFormat="1" ht="18.75" thickBot="1" x14ac:dyDescent="0.3">
      <c r="A10" s="412"/>
      <c r="B10" s="154" t="s">
        <v>59</v>
      </c>
      <c r="C10" s="121"/>
      <c r="D10" s="154" t="s">
        <v>60</v>
      </c>
      <c r="E10" s="125"/>
      <c r="F10" s="154" t="s">
        <v>61</v>
      </c>
      <c r="G10" s="125"/>
      <c r="H10" s="154" t="s">
        <v>62</v>
      </c>
      <c r="I10" s="123"/>
      <c r="J10" s="397"/>
      <c r="K10" s="411"/>
      <c r="L10" s="153" t="s">
        <v>63</v>
      </c>
      <c r="M10" s="427" t="s">
        <v>173</v>
      </c>
      <c r="N10" s="427"/>
      <c r="O10" s="427"/>
    </row>
    <row r="11" spans="1:15" s="1" customFormat="1" ht="15.75" thickBot="1" x14ac:dyDescent="0.3">
      <c r="A11" s="6"/>
      <c r="B11" s="7"/>
      <c r="C11" s="7"/>
      <c r="D11" s="9"/>
      <c r="E11" s="8"/>
      <c r="F11" s="8"/>
      <c r="G11" s="198"/>
      <c r="H11" s="198"/>
      <c r="I11" s="10"/>
      <c r="J11" s="10"/>
      <c r="K11" s="7"/>
      <c r="L11" s="7"/>
      <c r="M11" s="7"/>
      <c r="N11" s="7"/>
      <c r="O11" s="7"/>
    </row>
    <row r="12" spans="1:15" s="1" customFormat="1" ht="14.25" x14ac:dyDescent="0.25">
      <c r="A12" s="416" t="s">
        <v>64</v>
      </c>
      <c r="B12" s="398" t="s">
        <v>190</v>
      </c>
      <c r="C12" s="399"/>
      <c r="D12" s="399"/>
      <c r="E12" s="399"/>
      <c r="F12" s="399"/>
      <c r="G12" s="399"/>
      <c r="H12" s="399"/>
      <c r="I12" s="399"/>
      <c r="J12" s="399"/>
      <c r="K12" s="399"/>
      <c r="L12" s="399"/>
      <c r="M12" s="399"/>
      <c r="N12" s="399"/>
      <c r="O12" s="400"/>
    </row>
    <row r="13" spans="1:15" s="1" customFormat="1" ht="14.25" x14ac:dyDescent="0.25">
      <c r="A13" s="417"/>
      <c r="B13" s="401"/>
      <c r="C13" s="402"/>
      <c r="D13" s="402"/>
      <c r="E13" s="402"/>
      <c r="F13" s="402"/>
      <c r="G13" s="402"/>
      <c r="H13" s="402"/>
      <c r="I13" s="402"/>
      <c r="J13" s="402"/>
      <c r="K13" s="402"/>
      <c r="L13" s="402"/>
      <c r="M13" s="402"/>
      <c r="N13" s="402"/>
      <c r="O13" s="403"/>
    </row>
    <row r="14" spans="1:15" s="1" customFormat="1" thickBot="1" x14ac:dyDescent="0.3">
      <c r="A14" s="418"/>
      <c r="B14" s="404"/>
      <c r="C14" s="405"/>
      <c r="D14" s="405"/>
      <c r="E14" s="405"/>
      <c r="F14" s="405"/>
      <c r="G14" s="405"/>
      <c r="H14" s="405"/>
      <c r="I14" s="405"/>
      <c r="J14" s="405"/>
      <c r="K14" s="405"/>
      <c r="L14" s="405"/>
      <c r="M14" s="405"/>
      <c r="N14" s="405"/>
      <c r="O14" s="406"/>
    </row>
    <row r="15" spans="1:15" s="1" customFormat="1" ht="15.75" thickBot="1" x14ac:dyDescent="0.3">
      <c r="A15" s="14"/>
      <c r="B15" s="75"/>
      <c r="C15" s="15"/>
      <c r="D15" s="15"/>
      <c r="E15" s="15"/>
      <c r="F15" s="15"/>
      <c r="G15" s="16"/>
      <c r="H15" s="16"/>
      <c r="I15" s="16"/>
      <c r="J15" s="16"/>
      <c r="K15" s="16"/>
      <c r="L15" s="17"/>
      <c r="M15" s="17"/>
      <c r="N15" s="17"/>
      <c r="O15" s="17"/>
    </row>
    <row r="16" spans="1:15" s="18" customFormat="1" ht="30.95" customHeight="1" thickBot="1" x14ac:dyDescent="0.3">
      <c r="A16" s="50" t="s">
        <v>4</v>
      </c>
      <c r="B16" s="450" t="s">
        <v>175</v>
      </c>
      <c r="C16" s="450"/>
      <c r="D16" s="450"/>
      <c r="E16" s="450"/>
      <c r="F16" s="450"/>
      <c r="G16" s="412" t="s">
        <v>5</v>
      </c>
      <c r="H16" s="412"/>
      <c r="I16" s="407" t="s">
        <v>191</v>
      </c>
      <c r="J16" s="407"/>
      <c r="K16" s="407"/>
      <c r="L16" s="407"/>
      <c r="M16" s="407"/>
      <c r="N16" s="407"/>
      <c r="O16" s="407"/>
    </row>
    <row r="17" spans="1:15" s="1" customFormat="1" ht="15.75" thickBot="1" x14ac:dyDescent="0.3">
      <c r="A17" s="14"/>
      <c r="B17" s="16"/>
      <c r="C17" s="15"/>
      <c r="D17" s="15"/>
      <c r="E17" s="15"/>
      <c r="F17" s="15"/>
      <c r="G17" s="16"/>
      <c r="H17" s="16"/>
      <c r="I17" s="16"/>
      <c r="J17" s="16"/>
      <c r="K17" s="16"/>
      <c r="L17" s="17"/>
      <c r="M17" s="17"/>
      <c r="N17" s="17"/>
      <c r="O17" s="17"/>
    </row>
    <row r="18" spans="1:15" s="1" customFormat="1" ht="30.95" customHeight="1" thickBot="1" x14ac:dyDescent="0.3">
      <c r="A18" s="50" t="s">
        <v>6</v>
      </c>
      <c r="B18" s="451" t="s">
        <v>176</v>
      </c>
      <c r="C18" s="451"/>
      <c r="D18" s="451"/>
      <c r="E18" s="451"/>
      <c r="F18" s="50" t="s">
        <v>7</v>
      </c>
      <c r="G18" s="452" t="s">
        <v>178</v>
      </c>
      <c r="H18" s="452"/>
      <c r="I18" s="452"/>
      <c r="J18" s="50" t="s">
        <v>8</v>
      </c>
      <c r="K18" s="450" t="s">
        <v>179</v>
      </c>
      <c r="L18" s="450"/>
      <c r="M18" s="450"/>
      <c r="N18" s="450"/>
      <c r="O18" s="450"/>
    </row>
    <row r="19" spans="1:15" s="1" customFormat="1" x14ac:dyDescent="0.25">
      <c r="A19" s="5"/>
      <c r="B19" s="2"/>
      <c r="C19" s="415"/>
      <c r="D19" s="415"/>
      <c r="E19" s="415"/>
      <c r="F19" s="415"/>
      <c r="G19" s="415"/>
      <c r="H19" s="415"/>
      <c r="I19" s="415"/>
      <c r="J19" s="415"/>
      <c r="K19" s="415"/>
      <c r="L19" s="415"/>
      <c r="M19" s="415"/>
      <c r="N19" s="415"/>
      <c r="O19" s="415"/>
    </row>
    <row r="20" spans="1:15" s="1" customFormat="1" thickBot="1" x14ac:dyDescent="0.3">
      <c r="A20" s="73"/>
      <c r="B20" s="74"/>
      <c r="C20" s="74"/>
      <c r="D20" s="74"/>
      <c r="E20" s="74"/>
      <c r="F20" s="74"/>
      <c r="G20" s="74"/>
      <c r="H20" s="74"/>
      <c r="I20" s="74"/>
      <c r="J20" s="74"/>
      <c r="K20" s="74"/>
      <c r="L20" s="74"/>
      <c r="M20" s="74"/>
      <c r="N20" s="74"/>
      <c r="O20" s="74"/>
    </row>
    <row r="21" spans="1:15" s="1" customFormat="1" ht="15.75" thickBot="1" x14ac:dyDescent="0.3">
      <c r="A21" s="395" t="s">
        <v>9</v>
      </c>
      <c r="B21" s="396"/>
      <c r="C21" s="396"/>
      <c r="D21" s="396"/>
      <c r="E21" s="396"/>
      <c r="F21" s="396"/>
      <c r="G21" s="396"/>
      <c r="H21" s="396"/>
      <c r="I21" s="396"/>
      <c r="J21" s="396"/>
      <c r="K21" s="396"/>
      <c r="L21" s="396"/>
      <c r="M21" s="396"/>
      <c r="N21" s="396"/>
      <c r="O21" s="397"/>
    </row>
    <row r="22" spans="1:15" s="1" customFormat="1" ht="15.75" thickBot="1" x14ac:dyDescent="0.3">
      <c r="A22" s="395" t="s">
        <v>65</v>
      </c>
      <c r="B22" s="396"/>
      <c r="C22" s="396"/>
      <c r="D22" s="396"/>
      <c r="E22" s="396"/>
      <c r="F22" s="396"/>
      <c r="G22" s="396"/>
      <c r="H22" s="396"/>
      <c r="I22" s="396"/>
      <c r="J22" s="396"/>
      <c r="K22" s="396"/>
      <c r="L22" s="396"/>
      <c r="M22" s="396"/>
      <c r="N22" s="396"/>
      <c r="O22" s="397"/>
    </row>
    <row r="23" spans="1:15" s="1" customFormat="1" ht="45.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0" x14ac:dyDescent="0.2">
      <c r="A24" s="21" t="s">
        <v>10</v>
      </c>
      <c r="B24" s="218">
        <v>554233861</v>
      </c>
      <c r="C24" s="218">
        <v>1757000</v>
      </c>
      <c r="D24" s="218">
        <v>63201000</v>
      </c>
      <c r="E24" s="218">
        <v>132772690</v>
      </c>
      <c r="F24" s="218">
        <v>11116582</v>
      </c>
      <c r="G24" s="218">
        <v>1113000</v>
      </c>
      <c r="H24" s="236"/>
      <c r="I24" s="236"/>
      <c r="J24" s="218">
        <v>393000</v>
      </c>
      <c r="K24" s="218">
        <v>196600</v>
      </c>
      <c r="L24" s="236"/>
      <c r="M24" s="236"/>
      <c r="N24" s="237">
        <f>B24+C24+D24+E24+F24+G24+H24+I24+J24+K24+L24+M24</f>
        <v>764783733</v>
      </c>
      <c r="O24" s="238"/>
    </row>
    <row r="25" spans="1:15" s="1" customFormat="1" x14ac:dyDescent="0.2">
      <c r="A25" s="21" t="s">
        <v>11</v>
      </c>
      <c r="B25" s="218">
        <v>425058834</v>
      </c>
      <c r="C25" s="218">
        <f>518772055-B25</f>
        <v>93713221</v>
      </c>
      <c r="D25" s="218">
        <f>519536101-B25-C25</f>
        <v>764046</v>
      </c>
      <c r="E25" s="218">
        <f>511412441-B25-C25-D25</f>
        <v>-8123660</v>
      </c>
      <c r="F25" s="215"/>
      <c r="G25" s="215"/>
      <c r="H25" s="239"/>
      <c r="I25" s="239"/>
      <c r="J25" s="239"/>
      <c r="K25" s="239"/>
      <c r="L25" s="239"/>
      <c r="M25" s="239"/>
      <c r="N25" s="240">
        <f t="shared" ref="N25:N29" si="0">B25+C25+D25+E25+F25+G25+H25+I25+J25+K25+L25+M25</f>
        <v>511412441</v>
      </c>
      <c r="O25" s="241">
        <f>N25/N24</f>
        <v>0.66870203814860696</v>
      </c>
    </row>
    <row r="26" spans="1:15" s="1" customFormat="1" x14ac:dyDescent="0.25">
      <c r="A26" s="21" t="s">
        <v>12</v>
      </c>
      <c r="B26" s="215"/>
      <c r="C26" s="218">
        <f>3702706</f>
        <v>3702706</v>
      </c>
      <c r="D26" s="218">
        <f>37590285-B26-C26</f>
        <v>33887579</v>
      </c>
      <c r="E26" s="218">
        <f>94496054-B26-C26-D26</f>
        <v>56905769</v>
      </c>
      <c r="F26" s="215"/>
      <c r="G26" s="218"/>
      <c r="H26" s="218"/>
      <c r="I26" s="218"/>
      <c r="J26" s="218"/>
      <c r="K26" s="218"/>
      <c r="L26" s="218"/>
      <c r="M26" s="218"/>
      <c r="N26" s="240">
        <f t="shared" si="0"/>
        <v>94496054</v>
      </c>
      <c r="O26" s="242"/>
    </row>
    <row r="27" spans="1:15" s="1" customFormat="1" x14ac:dyDescent="0.2">
      <c r="A27" s="21" t="s">
        <v>68</v>
      </c>
      <c r="B27" s="218">
        <v>16232086</v>
      </c>
      <c r="C27" s="218">
        <v>31702762</v>
      </c>
      <c r="D27" s="218">
        <v>4305058</v>
      </c>
      <c r="E27" s="215"/>
      <c r="F27" s="215"/>
      <c r="G27" s="215"/>
      <c r="H27" s="239"/>
      <c r="I27" s="239"/>
      <c r="J27" s="239"/>
      <c r="K27" s="239"/>
      <c r="L27" s="239"/>
      <c r="M27" s="239"/>
      <c r="N27" s="240">
        <f t="shared" si="0"/>
        <v>52239906</v>
      </c>
      <c r="O27" s="242"/>
    </row>
    <row r="28" spans="1:15" s="1" customFormat="1" x14ac:dyDescent="0.25">
      <c r="A28" s="21" t="s">
        <v>69</v>
      </c>
      <c r="B28" s="215"/>
      <c r="C28" s="215"/>
      <c r="D28" s="215"/>
      <c r="E28" s="215"/>
      <c r="F28" s="215"/>
      <c r="G28" s="215"/>
      <c r="H28" s="215"/>
      <c r="I28" s="215"/>
      <c r="J28" s="215"/>
      <c r="K28" s="215"/>
      <c r="L28" s="215"/>
      <c r="M28" s="215"/>
      <c r="N28" s="240">
        <f>SUM(B28:M28)</f>
        <v>0</v>
      </c>
      <c r="O28" s="242"/>
    </row>
    <row r="29" spans="1:15" s="1" customFormat="1" ht="15.75" thickBot="1" x14ac:dyDescent="0.3">
      <c r="A29" s="22" t="s">
        <v>13</v>
      </c>
      <c r="B29" s="243">
        <v>8104582</v>
      </c>
      <c r="C29" s="243">
        <v>31763339</v>
      </c>
      <c r="D29" s="243">
        <f>40347099-B29-C29</f>
        <v>479178</v>
      </c>
      <c r="E29" s="243">
        <f>50407099-B29-C29-D29</f>
        <v>10060000</v>
      </c>
      <c r="F29" s="244"/>
      <c r="G29" s="244"/>
      <c r="H29" s="244"/>
      <c r="I29" s="244"/>
      <c r="J29" s="244"/>
      <c r="K29" s="244"/>
      <c r="L29" s="244"/>
      <c r="M29" s="244"/>
      <c r="N29" s="245">
        <f t="shared" si="0"/>
        <v>50407099</v>
      </c>
      <c r="O29" s="246">
        <f>N29/N27</f>
        <v>0.96491557622634316</v>
      </c>
    </row>
    <row r="30" spans="1:15" s="23" customFormat="1" ht="14.25" x14ac:dyDescent="0.2"/>
    <row r="31" spans="1:15" s="23" customFormat="1" ht="14.25" x14ac:dyDescent="0.2"/>
    <row r="32" spans="1:15" s="1" customFormat="1" thickBot="1" x14ac:dyDescent="0.3"/>
    <row r="33" spans="1:13" s="1" customFormat="1" ht="18.75" thickBot="1" x14ac:dyDescent="0.3">
      <c r="A33" s="366" t="s">
        <v>70</v>
      </c>
      <c r="B33" s="367"/>
      <c r="C33" s="367"/>
      <c r="D33" s="367"/>
      <c r="E33" s="367"/>
      <c r="F33" s="367"/>
      <c r="G33" s="367"/>
      <c r="H33" s="367"/>
      <c r="I33" s="368"/>
      <c r="J33" s="27"/>
    </row>
    <row r="34" spans="1:13" s="1" customFormat="1" ht="24.95" customHeight="1" thickBot="1" x14ac:dyDescent="0.3">
      <c r="A34" s="36" t="s">
        <v>71</v>
      </c>
      <c r="B34" s="369" t="str">
        <f>+B12</f>
        <v>Realizar el 100% de atenciones jurídicas (orientación, asesoría y representación jurídica) a mujeres que realizan actividades sexuales pagadas</v>
      </c>
      <c r="C34" s="370"/>
      <c r="D34" s="370"/>
      <c r="E34" s="370"/>
      <c r="F34" s="370"/>
      <c r="G34" s="370"/>
      <c r="H34" s="370"/>
      <c r="I34" s="371"/>
      <c r="J34" s="25"/>
      <c r="M34" s="186"/>
    </row>
    <row r="35" spans="1:13" s="1" customFormat="1" ht="17.25" thickBot="1" x14ac:dyDescent="0.3">
      <c r="A35" s="360" t="s">
        <v>14</v>
      </c>
      <c r="B35" s="82">
        <v>2024</v>
      </c>
      <c r="C35" s="82">
        <v>2025</v>
      </c>
      <c r="D35" s="82">
        <v>2026</v>
      </c>
      <c r="E35" s="82">
        <v>2027</v>
      </c>
      <c r="F35" s="82" t="s">
        <v>72</v>
      </c>
      <c r="G35" s="380" t="s">
        <v>15</v>
      </c>
      <c r="H35" s="380"/>
      <c r="I35" s="380"/>
      <c r="J35" s="25"/>
      <c r="M35" s="186"/>
    </row>
    <row r="36" spans="1:13" s="1" customFormat="1" ht="17.25" thickBot="1" x14ac:dyDescent="0.3">
      <c r="A36" s="361"/>
      <c r="B36" s="247">
        <v>1</v>
      </c>
      <c r="C36" s="247">
        <v>1</v>
      </c>
      <c r="D36" s="247">
        <v>1</v>
      </c>
      <c r="E36" s="247">
        <v>1</v>
      </c>
      <c r="F36" s="248">
        <v>1</v>
      </c>
      <c r="G36" s="380"/>
      <c r="H36" s="380"/>
      <c r="I36" s="380"/>
      <c r="J36" s="25"/>
      <c r="M36" s="187"/>
    </row>
    <row r="37" spans="1:13" s="1" customFormat="1" ht="17.25" thickBot="1" x14ac:dyDescent="0.3">
      <c r="A37" s="37" t="s">
        <v>16</v>
      </c>
      <c r="B37" s="372">
        <v>0.3</v>
      </c>
      <c r="C37" s="373"/>
      <c r="D37" s="376" t="s">
        <v>73</v>
      </c>
      <c r="E37" s="377"/>
      <c r="F37" s="377"/>
      <c r="G37" s="377"/>
      <c r="H37" s="377"/>
      <c r="I37" s="378"/>
    </row>
    <row r="38" spans="1:13" s="26" customFormat="1" ht="63.95" customHeight="1" thickBot="1" x14ac:dyDescent="0.3">
      <c r="A38" s="360" t="s">
        <v>74</v>
      </c>
      <c r="B38" s="37" t="s">
        <v>75</v>
      </c>
      <c r="C38" s="36" t="s">
        <v>26</v>
      </c>
      <c r="D38" s="343" t="s">
        <v>27</v>
      </c>
      <c r="E38" s="344"/>
      <c r="F38" s="343" t="s">
        <v>28</v>
      </c>
      <c r="G38" s="344"/>
      <c r="H38" s="38" t="s">
        <v>29</v>
      </c>
      <c r="I38" s="40" t="s">
        <v>30</v>
      </c>
      <c r="M38" s="188"/>
    </row>
    <row r="39" spans="1:13" s="1" customFormat="1" ht="149.25" thickBot="1" x14ac:dyDescent="0.3">
      <c r="A39" s="361"/>
      <c r="B39" s="249">
        <v>1</v>
      </c>
      <c r="C39" s="250">
        <v>1</v>
      </c>
      <c r="D39" s="362" t="s">
        <v>193</v>
      </c>
      <c r="E39" s="363"/>
      <c r="F39" s="362" t="s">
        <v>194</v>
      </c>
      <c r="G39" s="363"/>
      <c r="H39" s="28" t="s">
        <v>182</v>
      </c>
      <c r="I39" s="29" t="s">
        <v>195</v>
      </c>
      <c r="M39" s="186"/>
    </row>
    <row r="40" spans="1:13" s="26" customFormat="1" ht="63" customHeight="1" thickBot="1" x14ac:dyDescent="0.3">
      <c r="A40" s="360" t="s">
        <v>76</v>
      </c>
      <c r="B40" s="39" t="s">
        <v>75</v>
      </c>
      <c r="C40" s="38" t="s">
        <v>26</v>
      </c>
      <c r="D40" s="343" t="s">
        <v>27</v>
      </c>
      <c r="E40" s="344"/>
      <c r="F40" s="343" t="s">
        <v>28</v>
      </c>
      <c r="G40" s="344"/>
      <c r="H40" s="38" t="s">
        <v>29</v>
      </c>
      <c r="I40" s="40" t="s">
        <v>30</v>
      </c>
    </row>
    <row r="41" spans="1:13" s="1" customFormat="1" ht="243" customHeight="1" thickBot="1" x14ac:dyDescent="0.3">
      <c r="A41" s="361"/>
      <c r="B41" s="229">
        <v>1</v>
      </c>
      <c r="C41" s="235">
        <v>1</v>
      </c>
      <c r="D41" s="362" t="s">
        <v>196</v>
      </c>
      <c r="E41" s="363"/>
      <c r="F41" s="448" t="s">
        <v>197</v>
      </c>
      <c r="G41" s="449"/>
      <c r="H41" s="28" t="s">
        <v>182</v>
      </c>
      <c r="I41" s="29" t="s">
        <v>198</v>
      </c>
    </row>
    <row r="42" spans="1:13" s="26" customFormat="1" ht="44.1" customHeight="1" thickBot="1" x14ac:dyDescent="0.3">
      <c r="A42" s="360" t="s">
        <v>77</v>
      </c>
      <c r="B42" s="39" t="s">
        <v>75</v>
      </c>
      <c r="C42" s="38" t="s">
        <v>26</v>
      </c>
      <c r="D42" s="343" t="s">
        <v>27</v>
      </c>
      <c r="E42" s="344"/>
      <c r="F42" s="343" t="s">
        <v>28</v>
      </c>
      <c r="G42" s="344"/>
      <c r="H42" s="38" t="s">
        <v>29</v>
      </c>
      <c r="I42" s="40" t="s">
        <v>30</v>
      </c>
    </row>
    <row r="43" spans="1:13" s="1" customFormat="1" ht="293.10000000000002" customHeight="1" thickBot="1" x14ac:dyDescent="0.3">
      <c r="A43" s="361"/>
      <c r="B43" s="229">
        <v>1</v>
      </c>
      <c r="C43" s="235">
        <v>1</v>
      </c>
      <c r="D43" s="362" t="s">
        <v>199</v>
      </c>
      <c r="E43" s="363"/>
      <c r="F43" s="362" t="s">
        <v>200</v>
      </c>
      <c r="G43" s="363"/>
      <c r="H43" s="28" t="s">
        <v>182</v>
      </c>
      <c r="I43" s="29" t="s">
        <v>195</v>
      </c>
    </row>
    <row r="44" spans="1:13" s="26" customFormat="1" ht="65.099999999999994" customHeight="1" thickBot="1" x14ac:dyDescent="0.3">
      <c r="A44" s="360" t="s">
        <v>78</v>
      </c>
      <c r="B44" s="39" t="s">
        <v>75</v>
      </c>
      <c r="C44" s="39" t="s">
        <v>26</v>
      </c>
      <c r="D44" s="343" t="s">
        <v>27</v>
      </c>
      <c r="E44" s="344"/>
      <c r="F44" s="343" t="s">
        <v>28</v>
      </c>
      <c r="G44" s="344"/>
      <c r="H44" s="38" t="s">
        <v>29</v>
      </c>
      <c r="I44" s="38" t="s">
        <v>30</v>
      </c>
    </row>
    <row r="45" spans="1:13" s="1" customFormat="1" ht="387" customHeight="1" thickBot="1" x14ac:dyDescent="0.3">
      <c r="A45" s="361"/>
      <c r="B45" s="229">
        <v>1</v>
      </c>
      <c r="C45" s="235">
        <v>1</v>
      </c>
      <c r="D45" s="364" t="s">
        <v>201</v>
      </c>
      <c r="E45" s="365"/>
      <c r="F45" s="364" t="s">
        <v>235</v>
      </c>
      <c r="G45" s="365"/>
      <c r="H45" s="251" t="s">
        <v>182</v>
      </c>
      <c r="I45" s="29" t="s">
        <v>195</v>
      </c>
    </row>
    <row r="46" spans="1:13" s="26" customFormat="1" ht="33.75" thickBot="1" x14ac:dyDescent="0.3">
      <c r="A46" s="360" t="s">
        <v>79</v>
      </c>
      <c r="B46" s="39" t="s">
        <v>75</v>
      </c>
      <c r="C46" s="38" t="s">
        <v>26</v>
      </c>
      <c r="D46" s="343" t="s">
        <v>27</v>
      </c>
      <c r="E46" s="344"/>
      <c r="F46" s="343" t="s">
        <v>28</v>
      </c>
      <c r="G46" s="344"/>
      <c r="H46" s="38" t="s">
        <v>29</v>
      </c>
      <c r="I46" s="40" t="s">
        <v>30</v>
      </c>
    </row>
    <row r="47" spans="1:13" s="1" customFormat="1" ht="17.25" thickBot="1" x14ac:dyDescent="0.3">
      <c r="A47" s="361"/>
      <c r="B47" s="229">
        <v>1</v>
      </c>
      <c r="C47" s="31"/>
      <c r="D47" s="345"/>
      <c r="E47" s="347"/>
      <c r="F47" s="345"/>
      <c r="G47" s="347"/>
      <c r="H47" s="28"/>
      <c r="I47" s="30"/>
    </row>
    <row r="48" spans="1:13" s="26" customFormat="1" ht="33.75" thickBot="1" x14ac:dyDescent="0.3">
      <c r="A48" s="360" t="s">
        <v>80</v>
      </c>
      <c r="B48" s="39" t="s">
        <v>75</v>
      </c>
      <c r="C48" s="38" t="s">
        <v>26</v>
      </c>
      <c r="D48" s="343" t="s">
        <v>27</v>
      </c>
      <c r="E48" s="344"/>
      <c r="F48" s="343" t="s">
        <v>28</v>
      </c>
      <c r="G48" s="344"/>
      <c r="H48" s="38" t="s">
        <v>29</v>
      </c>
      <c r="I48" s="40" t="s">
        <v>30</v>
      </c>
    </row>
    <row r="49" spans="1:9" s="1" customFormat="1" ht="17.25" thickBot="1" x14ac:dyDescent="0.3">
      <c r="A49" s="361"/>
      <c r="B49" s="252">
        <v>1</v>
      </c>
      <c r="C49" s="32"/>
      <c r="D49" s="345"/>
      <c r="E49" s="347"/>
      <c r="F49" s="345"/>
      <c r="G49" s="347"/>
      <c r="H49" s="28"/>
      <c r="I49" s="30"/>
    </row>
    <row r="50" spans="1:9" s="1" customFormat="1" ht="33.75" thickBot="1" x14ac:dyDescent="0.3">
      <c r="A50" s="360" t="s">
        <v>81</v>
      </c>
      <c r="B50" s="37" t="s">
        <v>75</v>
      </c>
      <c r="C50" s="36" t="s">
        <v>26</v>
      </c>
      <c r="D50" s="343" t="s">
        <v>27</v>
      </c>
      <c r="E50" s="344"/>
      <c r="F50" s="343" t="s">
        <v>28</v>
      </c>
      <c r="G50" s="344"/>
      <c r="H50" s="38" t="s">
        <v>29</v>
      </c>
      <c r="I50" s="40" t="s">
        <v>30</v>
      </c>
    </row>
    <row r="51" spans="1:9" s="1" customFormat="1" ht="17.25" thickBot="1" x14ac:dyDescent="0.3">
      <c r="A51" s="361"/>
      <c r="B51" s="252">
        <v>1</v>
      </c>
      <c r="C51" s="32"/>
      <c r="D51" s="345"/>
      <c r="E51" s="346"/>
      <c r="F51" s="345"/>
      <c r="G51" s="347"/>
      <c r="H51" s="28"/>
      <c r="I51" s="30"/>
    </row>
    <row r="52" spans="1:9" s="1" customFormat="1" ht="33.75" thickBot="1" x14ac:dyDescent="0.3">
      <c r="A52" s="360" t="s">
        <v>82</v>
      </c>
      <c r="B52" s="37" t="s">
        <v>75</v>
      </c>
      <c r="C52" s="36" t="s">
        <v>26</v>
      </c>
      <c r="D52" s="343" t="s">
        <v>27</v>
      </c>
      <c r="E52" s="344"/>
      <c r="F52" s="343" t="s">
        <v>28</v>
      </c>
      <c r="G52" s="344"/>
      <c r="H52" s="38" t="s">
        <v>29</v>
      </c>
      <c r="I52" s="40" t="s">
        <v>30</v>
      </c>
    </row>
    <row r="53" spans="1:9" s="1" customFormat="1" ht="17.25" thickBot="1" x14ac:dyDescent="0.3">
      <c r="A53" s="361"/>
      <c r="B53" s="252">
        <v>1</v>
      </c>
      <c r="C53" s="32"/>
      <c r="D53" s="345"/>
      <c r="E53" s="346"/>
      <c r="F53" s="345"/>
      <c r="G53" s="347"/>
      <c r="H53" s="47"/>
      <c r="I53" s="30"/>
    </row>
    <row r="54" spans="1:9" s="1" customFormat="1" ht="33.75" thickBot="1" x14ac:dyDescent="0.3">
      <c r="A54" s="360" t="s">
        <v>83</v>
      </c>
      <c r="B54" s="37" t="s">
        <v>75</v>
      </c>
      <c r="C54" s="36" t="s">
        <v>26</v>
      </c>
      <c r="D54" s="343" t="s">
        <v>27</v>
      </c>
      <c r="E54" s="344"/>
      <c r="F54" s="343" t="s">
        <v>28</v>
      </c>
      <c r="G54" s="344"/>
      <c r="H54" s="38" t="s">
        <v>29</v>
      </c>
      <c r="I54" s="40" t="s">
        <v>30</v>
      </c>
    </row>
    <row r="55" spans="1:9" s="1" customFormat="1" ht="17.25" thickBot="1" x14ac:dyDescent="0.3">
      <c r="A55" s="361"/>
      <c r="B55" s="252">
        <v>1</v>
      </c>
      <c r="C55" s="32"/>
      <c r="D55" s="345"/>
      <c r="E55" s="347"/>
      <c r="F55" s="345"/>
      <c r="G55" s="347"/>
      <c r="H55" s="28"/>
      <c r="I55" s="28"/>
    </row>
    <row r="56" spans="1:9" s="1" customFormat="1" ht="33.75" thickBot="1" x14ac:dyDescent="0.3">
      <c r="A56" s="360" t="s">
        <v>84</v>
      </c>
      <c r="B56" s="37" t="s">
        <v>75</v>
      </c>
      <c r="C56" s="36" t="s">
        <v>26</v>
      </c>
      <c r="D56" s="343" t="s">
        <v>27</v>
      </c>
      <c r="E56" s="344"/>
      <c r="F56" s="343" t="s">
        <v>28</v>
      </c>
      <c r="G56" s="344"/>
      <c r="H56" s="38" t="s">
        <v>29</v>
      </c>
      <c r="I56" s="40" t="s">
        <v>30</v>
      </c>
    </row>
    <row r="57" spans="1:9" s="1" customFormat="1" ht="17.25" thickBot="1" x14ac:dyDescent="0.3">
      <c r="A57" s="361"/>
      <c r="B57" s="252">
        <v>1</v>
      </c>
      <c r="C57" s="32"/>
      <c r="D57" s="345"/>
      <c r="E57" s="347"/>
      <c r="F57" s="345"/>
      <c r="G57" s="347"/>
      <c r="H57" s="28"/>
      <c r="I57" s="30"/>
    </row>
    <row r="58" spans="1:9" s="1" customFormat="1" ht="33.75" thickBot="1" x14ac:dyDescent="0.3">
      <c r="A58" s="360" t="s">
        <v>85</v>
      </c>
      <c r="B58" s="37" t="s">
        <v>75</v>
      </c>
      <c r="C58" s="36" t="s">
        <v>26</v>
      </c>
      <c r="D58" s="343" t="s">
        <v>27</v>
      </c>
      <c r="E58" s="344"/>
      <c r="F58" s="343" t="s">
        <v>28</v>
      </c>
      <c r="G58" s="344"/>
      <c r="H58" s="38" t="s">
        <v>29</v>
      </c>
      <c r="I58" s="40" t="s">
        <v>30</v>
      </c>
    </row>
    <row r="59" spans="1:9" s="1" customFormat="1" ht="17.25" thickBot="1" x14ac:dyDescent="0.3">
      <c r="A59" s="361"/>
      <c r="B59" s="252">
        <v>1</v>
      </c>
      <c r="C59" s="32"/>
      <c r="D59" s="345"/>
      <c r="E59" s="347"/>
      <c r="F59" s="346"/>
      <c r="G59" s="346"/>
      <c r="H59" s="28"/>
      <c r="I59" s="28"/>
    </row>
    <row r="60" spans="1:9" s="1" customFormat="1" ht="33.75" thickBot="1" x14ac:dyDescent="0.3">
      <c r="A60" s="360" t="s">
        <v>86</v>
      </c>
      <c r="B60" s="37" t="s">
        <v>75</v>
      </c>
      <c r="C60" s="36" t="s">
        <v>26</v>
      </c>
      <c r="D60" s="343" t="s">
        <v>27</v>
      </c>
      <c r="E60" s="344"/>
      <c r="F60" s="343" t="s">
        <v>28</v>
      </c>
      <c r="G60" s="344"/>
      <c r="H60" s="38" t="s">
        <v>29</v>
      </c>
      <c r="I60" s="40" t="s">
        <v>30</v>
      </c>
    </row>
    <row r="61" spans="1:9" s="1" customFormat="1" ht="17.25" thickBot="1" x14ac:dyDescent="0.3">
      <c r="A61" s="361"/>
      <c r="B61" s="252">
        <v>1</v>
      </c>
      <c r="C61" s="32"/>
      <c r="D61" s="345"/>
      <c r="E61" s="347"/>
      <c r="F61" s="345"/>
      <c r="G61" s="347"/>
      <c r="H61" s="28"/>
      <c r="I61" s="28"/>
    </row>
    <row r="62" spans="1:9" s="1" customFormat="1" ht="14.25" x14ac:dyDescent="0.25">
      <c r="B62" s="177"/>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428" t="s">
        <v>17</v>
      </c>
      <c r="B65" s="428"/>
      <c r="C65" s="428"/>
      <c r="D65" s="428"/>
      <c r="E65" s="428"/>
      <c r="F65" s="428"/>
      <c r="G65" s="428"/>
      <c r="H65" s="428"/>
      <c r="I65" s="428"/>
    </row>
    <row r="66" spans="1:9" s="1" customFormat="1" ht="30" customHeight="1" x14ac:dyDescent="0.25">
      <c r="A66" s="41" t="s">
        <v>18</v>
      </c>
      <c r="B66" s="357" t="s">
        <v>87</v>
      </c>
      <c r="C66" s="358"/>
      <c r="D66" s="357" t="s">
        <v>88</v>
      </c>
      <c r="E66" s="358"/>
      <c r="F66" s="357" t="s">
        <v>89</v>
      </c>
      <c r="G66" s="358"/>
      <c r="H66" s="429" t="s">
        <v>90</v>
      </c>
      <c r="I66" s="430"/>
    </row>
    <row r="67" spans="1:9" s="1" customFormat="1" ht="138" customHeight="1" x14ac:dyDescent="0.25">
      <c r="A67" s="41" t="s">
        <v>91</v>
      </c>
      <c r="B67" s="357" t="s">
        <v>202</v>
      </c>
      <c r="C67" s="358"/>
      <c r="D67" s="357" t="s">
        <v>203</v>
      </c>
      <c r="E67" s="358"/>
      <c r="F67" s="435"/>
      <c r="G67" s="436"/>
      <c r="H67" s="435"/>
      <c r="I67" s="436"/>
    </row>
    <row r="68" spans="1:9" s="1" customFormat="1" ht="16.5" x14ac:dyDescent="0.25">
      <c r="A68" s="425" t="s">
        <v>49</v>
      </c>
      <c r="B68" s="87" t="s">
        <v>25</v>
      </c>
      <c r="C68" s="87" t="s">
        <v>26</v>
      </c>
      <c r="D68" s="87" t="s">
        <v>25</v>
      </c>
      <c r="E68" s="87" t="s">
        <v>26</v>
      </c>
      <c r="F68" s="87" t="s">
        <v>25</v>
      </c>
      <c r="G68" s="87" t="s">
        <v>26</v>
      </c>
      <c r="H68" s="87" t="s">
        <v>25</v>
      </c>
      <c r="I68" s="87" t="s">
        <v>26</v>
      </c>
    </row>
    <row r="69" spans="1:9" s="1" customFormat="1" ht="16.5" x14ac:dyDescent="0.25">
      <c r="A69" s="426"/>
      <c r="B69" s="253">
        <v>8.3299999999999999E-2</v>
      </c>
      <c r="C69" s="253">
        <v>8.3299999999999999E-2</v>
      </c>
      <c r="D69" s="253">
        <v>0</v>
      </c>
      <c r="E69" s="43">
        <v>0</v>
      </c>
      <c r="F69" s="43"/>
      <c r="G69" s="43"/>
      <c r="H69" s="48"/>
      <c r="I69" s="43"/>
    </row>
    <row r="70" spans="1:9" s="1" customFormat="1" ht="162.94999999999999" customHeight="1" x14ac:dyDescent="0.25">
      <c r="A70" s="41" t="s">
        <v>92</v>
      </c>
      <c r="B70" s="352" t="s">
        <v>204</v>
      </c>
      <c r="C70" s="353"/>
      <c r="D70" s="339" t="s">
        <v>205</v>
      </c>
      <c r="E70" s="340"/>
      <c r="F70" s="445"/>
      <c r="G70" s="446"/>
      <c r="H70" s="431"/>
      <c r="I70" s="432"/>
    </row>
    <row r="71" spans="1:9" s="1" customFormat="1" ht="60.95" customHeight="1" x14ac:dyDescent="0.25">
      <c r="A71" s="41" t="s">
        <v>93</v>
      </c>
      <c r="B71" s="348" t="s">
        <v>206</v>
      </c>
      <c r="C71" s="349"/>
      <c r="D71" s="350"/>
      <c r="E71" s="447"/>
      <c r="F71" s="354"/>
      <c r="G71" s="349"/>
      <c r="H71" s="337"/>
      <c r="I71" s="338"/>
    </row>
    <row r="72" spans="1:9" s="1" customFormat="1" ht="16.5" x14ac:dyDescent="0.25">
      <c r="A72" s="425" t="s">
        <v>50</v>
      </c>
      <c r="B72" s="87" t="s">
        <v>25</v>
      </c>
      <c r="C72" s="87" t="s">
        <v>26</v>
      </c>
      <c r="D72" s="87" t="s">
        <v>25</v>
      </c>
      <c r="E72" s="87" t="s">
        <v>26</v>
      </c>
      <c r="F72" s="87" t="s">
        <v>25</v>
      </c>
      <c r="G72" s="87" t="s">
        <v>26</v>
      </c>
      <c r="H72" s="87" t="s">
        <v>25</v>
      </c>
      <c r="I72" s="87" t="s">
        <v>26</v>
      </c>
    </row>
    <row r="73" spans="1:9" s="1" customFormat="1" ht="16.5" x14ac:dyDescent="0.25">
      <c r="A73" s="426"/>
      <c r="B73" s="253">
        <v>8.3299999999999999E-2</v>
      </c>
      <c r="C73" s="253">
        <v>8.3299999999999999E-2</v>
      </c>
      <c r="D73" s="253">
        <v>0</v>
      </c>
      <c r="E73" s="43">
        <v>0.05</v>
      </c>
      <c r="F73" s="43"/>
      <c r="G73" s="44"/>
      <c r="H73" s="48"/>
      <c r="I73" s="44"/>
    </row>
    <row r="74" spans="1:9" s="1" customFormat="1" ht="174" customHeight="1" x14ac:dyDescent="0.25">
      <c r="A74" s="41" t="s">
        <v>92</v>
      </c>
      <c r="B74" s="352" t="s">
        <v>207</v>
      </c>
      <c r="C74" s="353"/>
      <c r="D74" s="444" t="s">
        <v>208</v>
      </c>
      <c r="E74" s="382"/>
      <c r="F74" s="445"/>
      <c r="G74" s="446"/>
      <c r="H74" s="381"/>
      <c r="I74" s="382"/>
    </row>
    <row r="75" spans="1:9" s="1" customFormat="1" ht="72.95" customHeight="1" x14ac:dyDescent="0.25">
      <c r="A75" s="41" t="s">
        <v>93</v>
      </c>
      <c r="B75" s="348" t="s">
        <v>206</v>
      </c>
      <c r="C75" s="349"/>
      <c r="D75" s="348" t="s">
        <v>206</v>
      </c>
      <c r="E75" s="349"/>
      <c r="F75" s="354"/>
      <c r="G75" s="349"/>
      <c r="H75" s="337"/>
      <c r="I75" s="338"/>
    </row>
    <row r="76" spans="1:9" s="1" customFormat="1" ht="16.5" x14ac:dyDescent="0.25">
      <c r="A76" s="425" t="s">
        <v>51</v>
      </c>
      <c r="B76" s="87" t="s">
        <v>25</v>
      </c>
      <c r="C76" s="87" t="s">
        <v>26</v>
      </c>
      <c r="D76" s="87" t="s">
        <v>25</v>
      </c>
      <c r="E76" s="87" t="s">
        <v>26</v>
      </c>
      <c r="F76" s="87" t="s">
        <v>25</v>
      </c>
      <c r="G76" s="87" t="s">
        <v>26</v>
      </c>
      <c r="H76" s="87" t="s">
        <v>25</v>
      </c>
      <c r="I76" s="87" t="s">
        <v>26</v>
      </c>
    </row>
    <row r="77" spans="1:9" s="1" customFormat="1" ht="16.5" x14ac:dyDescent="0.25">
      <c r="A77" s="426"/>
      <c r="B77" s="253">
        <v>8.3299999999999999E-2</v>
      </c>
      <c r="C77" s="253">
        <v>8.3299999999999999E-2</v>
      </c>
      <c r="D77" s="253">
        <v>0.05</v>
      </c>
      <c r="E77" s="43">
        <v>0.05</v>
      </c>
      <c r="F77" s="43"/>
      <c r="G77" s="44"/>
      <c r="H77" s="48"/>
      <c r="I77" s="44"/>
    </row>
    <row r="78" spans="1:9" s="1" customFormat="1" ht="234.95" customHeight="1" x14ac:dyDescent="0.25">
      <c r="A78" s="41" t="s">
        <v>92</v>
      </c>
      <c r="B78" s="352" t="s">
        <v>209</v>
      </c>
      <c r="C78" s="353"/>
      <c r="D78" s="354" t="s">
        <v>210</v>
      </c>
      <c r="E78" s="441"/>
      <c r="F78" s="442"/>
      <c r="G78" s="443"/>
      <c r="H78" s="337"/>
      <c r="I78" s="338"/>
    </row>
    <row r="79" spans="1:9" s="1" customFormat="1" ht="56.1" customHeight="1" x14ac:dyDescent="0.25">
      <c r="A79" s="41" t="s">
        <v>93</v>
      </c>
      <c r="B79" s="348" t="s">
        <v>211</v>
      </c>
      <c r="C79" s="349"/>
      <c r="D79" s="348" t="s">
        <v>212</v>
      </c>
      <c r="E79" s="349"/>
      <c r="F79" s="442"/>
      <c r="G79" s="443"/>
      <c r="H79" s="337"/>
      <c r="I79" s="338"/>
    </row>
    <row r="80" spans="1:9" s="1" customFormat="1" ht="16.5" x14ac:dyDescent="0.25">
      <c r="A80" s="425" t="s">
        <v>52</v>
      </c>
      <c r="B80" s="87" t="s">
        <v>25</v>
      </c>
      <c r="C80" s="87" t="s">
        <v>26</v>
      </c>
      <c r="D80" s="87" t="s">
        <v>25</v>
      </c>
      <c r="E80" s="87" t="s">
        <v>26</v>
      </c>
      <c r="F80" s="87" t="s">
        <v>25</v>
      </c>
      <c r="G80" s="87" t="s">
        <v>26</v>
      </c>
      <c r="H80" s="87" t="s">
        <v>25</v>
      </c>
      <c r="I80" s="87" t="s">
        <v>26</v>
      </c>
    </row>
    <row r="81" spans="1:9" s="1" customFormat="1" ht="16.5" x14ac:dyDescent="0.25">
      <c r="A81" s="426"/>
      <c r="B81" s="253">
        <v>8.3299999999999999E-2</v>
      </c>
      <c r="C81" s="253">
        <v>8.3299999999999999E-2</v>
      </c>
      <c r="D81" s="253">
        <v>0.1</v>
      </c>
      <c r="E81" s="43">
        <v>0.1</v>
      </c>
      <c r="F81" s="43"/>
      <c r="G81" s="44"/>
      <c r="H81" s="48"/>
      <c r="I81" s="44"/>
    </row>
    <row r="82" spans="1:9" s="1" customFormat="1" ht="270" customHeight="1" x14ac:dyDescent="0.25">
      <c r="A82" s="41" t="s">
        <v>92</v>
      </c>
      <c r="B82" s="352" t="s">
        <v>213</v>
      </c>
      <c r="C82" s="353"/>
      <c r="D82" s="339" t="s">
        <v>214</v>
      </c>
      <c r="E82" s="340"/>
      <c r="F82" s="431"/>
      <c r="G82" s="356"/>
      <c r="H82" s="337"/>
      <c r="I82" s="338"/>
    </row>
    <row r="83" spans="1:9" s="1" customFormat="1" ht="66" customHeight="1" x14ac:dyDescent="0.25">
      <c r="A83" s="41" t="s">
        <v>93</v>
      </c>
      <c r="B83" s="440" t="s">
        <v>326</v>
      </c>
      <c r="C83" s="437"/>
      <c r="D83" s="348" t="s">
        <v>327</v>
      </c>
      <c r="E83" s="349"/>
      <c r="F83" s="337"/>
      <c r="G83" s="338"/>
      <c r="H83" s="337"/>
      <c r="I83" s="338"/>
    </row>
    <row r="84" spans="1:9" s="1" customFormat="1" ht="16.5" x14ac:dyDescent="0.25">
      <c r="A84" s="425" t="s">
        <v>54</v>
      </c>
      <c r="B84" s="87" t="s">
        <v>25</v>
      </c>
      <c r="C84" s="87" t="s">
        <v>26</v>
      </c>
      <c r="D84" s="87" t="s">
        <v>25</v>
      </c>
      <c r="E84" s="87" t="s">
        <v>26</v>
      </c>
      <c r="F84" s="87" t="s">
        <v>25</v>
      </c>
      <c r="G84" s="87" t="s">
        <v>26</v>
      </c>
      <c r="H84" s="87" t="s">
        <v>25</v>
      </c>
      <c r="I84" s="87" t="s">
        <v>26</v>
      </c>
    </row>
    <row r="85" spans="1:9" s="1" customFormat="1" ht="16.5" x14ac:dyDescent="0.25">
      <c r="A85" s="426"/>
      <c r="B85" s="253">
        <v>8.3299999999999999E-2</v>
      </c>
      <c r="C85" s="43"/>
      <c r="D85" s="253">
        <v>0.1</v>
      </c>
      <c r="E85" s="43"/>
      <c r="F85" s="43"/>
      <c r="G85" s="44"/>
      <c r="H85" s="48"/>
      <c r="I85" s="44"/>
    </row>
    <row r="86" spans="1:9" s="1" customFormat="1" ht="49.5" x14ac:dyDescent="0.25">
      <c r="A86" s="41" t="s">
        <v>92</v>
      </c>
      <c r="B86" s="359"/>
      <c r="C86" s="359"/>
      <c r="D86" s="359"/>
      <c r="E86" s="359"/>
      <c r="F86" s="334"/>
      <c r="G86" s="335"/>
      <c r="H86" s="359"/>
      <c r="I86" s="359"/>
    </row>
    <row r="87" spans="1:9" s="1" customFormat="1" ht="16.5" x14ac:dyDescent="0.25">
      <c r="A87" s="41" t="s">
        <v>93</v>
      </c>
      <c r="B87" s="334"/>
      <c r="C87" s="335"/>
      <c r="D87" s="334"/>
      <c r="E87" s="335"/>
      <c r="F87" s="334"/>
      <c r="G87" s="335"/>
      <c r="H87" s="334"/>
      <c r="I87" s="335"/>
    </row>
    <row r="88" spans="1:9" s="1" customFormat="1" ht="16.5" x14ac:dyDescent="0.25">
      <c r="A88" s="425" t="s">
        <v>55</v>
      </c>
      <c r="B88" s="87" t="s">
        <v>25</v>
      </c>
      <c r="C88" s="87" t="s">
        <v>26</v>
      </c>
      <c r="D88" s="87" t="s">
        <v>25</v>
      </c>
      <c r="E88" s="87" t="s">
        <v>26</v>
      </c>
      <c r="F88" s="87" t="s">
        <v>25</v>
      </c>
      <c r="G88" s="87" t="s">
        <v>26</v>
      </c>
      <c r="H88" s="87" t="s">
        <v>25</v>
      </c>
      <c r="I88" s="87" t="s">
        <v>26</v>
      </c>
    </row>
    <row r="89" spans="1:9" s="1" customFormat="1" ht="16.5" x14ac:dyDescent="0.25">
      <c r="A89" s="426"/>
      <c r="B89" s="253">
        <v>8.3299999999999999E-2</v>
      </c>
      <c r="C89" s="43"/>
      <c r="D89" s="253">
        <v>0.1</v>
      </c>
      <c r="E89" s="43"/>
      <c r="F89" s="43"/>
      <c r="G89" s="44"/>
      <c r="H89" s="48"/>
      <c r="I89" s="44"/>
    </row>
    <row r="90" spans="1:9" s="1" customFormat="1" ht="49.5" x14ac:dyDescent="0.25">
      <c r="A90" s="41" t="s">
        <v>92</v>
      </c>
      <c r="B90" s="333"/>
      <c r="C90" s="333"/>
      <c r="D90" s="333"/>
      <c r="E90" s="333"/>
      <c r="F90" s="438"/>
      <c r="G90" s="439"/>
      <c r="H90" s="333"/>
      <c r="I90" s="333"/>
    </row>
    <row r="91" spans="1:9" s="1" customFormat="1" ht="16.5" x14ac:dyDescent="0.25">
      <c r="A91" s="41" t="s">
        <v>93</v>
      </c>
      <c r="B91" s="334"/>
      <c r="C91" s="335"/>
      <c r="D91" s="334"/>
      <c r="E91" s="335"/>
      <c r="F91" s="334"/>
      <c r="G91" s="335"/>
      <c r="H91" s="334"/>
      <c r="I91" s="335"/>
    </row>
    <row r="92" spans="1:9" s="1" customFormat="1" ht="16.5" x14ac:dyDescent="0.25">
      <c r="A92" s="425" t="s">
        <v>56</v>
      </c>
      <c r="B92" s="87" t="s">
        <v>25</v>
      </c>
      <c r="C92" s="87" t="s">
        <v>26</v>
      </c>
      <c r="D92" s="87" t="s">
        <v>25</v>
      </c>
      <c r="E92" s="87" t="s">
        <v>26</v>
      </c>
      <c r="F92" s="87" t="s">
        <v>25</v>
      </c>
      <c r="G92" s="87" t="s">
        <v>26</v>
      </c>
      <c r="H92" s="87" t="s">
        <v>25</v>
      </c>
      <c r="I92" s="87" t="s">
        <v>26</v>
      </c>
    </row>
    <row r="93" spans="1:9" s="1" customFormat="1" ht="16.5" x14ac:dyDescent="0.25">
      <c r="A93" s="426"/>
      <c r="B93" s="253">
        <v>8.3299999999999999E-2</v>
      </c>
      <c r="C93" s="43"/>
      <c r="D93" s="253">
        <v>0.1</v>
      </c>
      <c r="E93" s="43"/>
      <c r="F93" s="43"/>
      <c r="G93" s="44"/>
      <c r="H93" s="48"/>
      <c r="I93" s="44"/>
    </row>
    <row r="94" spans="1:9" s="1" customFormat="1" ht="49.5" x14ac:dyDescent="0.25">
      <c r="A94" s="41" t="s">
        <v>92</v>
      </c>
      <c r="B94" s="333"/>
      <c r="C94" s="333"/>
      <c r="D94" s="333"/>
      <c r="E94" s="333"/>
      <c r="F94" s="438"/>
      <c r="G94" s="439"/>
      <c r="H94" s="333"/>
      <c r="I94" s="333"/>
    </row>
    <row r="95" spans="1:9" s="1" customFormat="1" ht="16.5" x14ac:dyDescent="0.25">
      <c r="A95" s="41" t="s">
        <v>93</v>
      </c>
      <c r="B95" s="334"/>
      <c r="C95" s="335"/>
      <c r="D95" s="334"/>
      <c r="E95" s="335"/>
      <c r="F95" s="334"/>
      <c r="G95" s="335"/>
      <c r="H95" s="334"/>
      <c r="I95" s="335"/>
    </row>
    <row r="96" spans="1:9" s="1" customFormat="1" ht="16.5" x14ac:dyDescent="0.25">
      <c r="A96" s="425" t="s">
        <v>57</v>
      </c>
      <c r="B96" s="87" t="s">
        <v>25</v>
      </c>
      <c r="C96" s="87" t="s">
        <v>26</v>
      </c>
      <c r="D96" s="87" t="s">
        <v>25</v>
      </c>
      <c r="E96" s="87" t="s">
        <v>26</v>
      </c>
      <c r="F96" s="87" t="s">
        <v>25</v>
      </c>
      <c r="G96" s="87" t="s">
        <v>26</v>
      </c>
      <c r="H96" s="87" t="s">
        <v>25</v>
      </c>
      <c r="I96" s="87" t="s">
        <v>26</v>
      </c>
    </row>
    <row r="97" spans="1:9" s="1" customFormat="1" ht="16.5" x14ac:dyDescent="0.25">
      <c r="A97" s="426"/>
      <c r="B97" s="253">
        <v>8.3299999999999999E-2</v>
      </c>
      <c r="C97" s="43"/>
      <c r="D97" s="253">
        <v>0.1</v>
      </c>
      <c r="E97" s="43"/>
      <c r="F97" s="43"/>
      <c r="G97" s="44"/>
      <c r="H97" s="48"/>
      <c r="I97" s="44"/>
    </row>
    <row r="98" spans="1:9" s="1" customFormat="1" ht="49.5" x14ac:dyDescent="0.25">
      <c r="A98" s="41" t="s">
        <v>92</v>
      </c>
      <c r="B98" s="333"/>
      <c r="C98" s="333"/>
      <c r="D98" s="333"/>
      <c r="E98" s="333"/>
      <c r="F98" s="333"/>
      <c r="G98" s="333"/>
      <c r="H98" s="333"/>
      <c r="I98" s="333"/>
    </row>
    <row r="99" spans="1:9" s="1" customFormat="1" ht="16.5" x14ac:dyDescent="0.25">
      <c r="A99" s="41" t="s">
        <v>93</v>
      </c>
      <c r="B99" s="334"/>
      <c r="C99" s="335"/>
      <c r="D99" s="334"/>
      <c r="E99" s="335"/>
      <c r="F99" s="334"/>
      <c r="G99" s="335"/>
      <c r="H99" s="334"/>
      <c r="I99" s="335"/>
    </row>
    <row r="100" spans="1:9" s="1" customFormat="1" ht="16.5" x14ac:dyDescent="0.25">
      <c r="A100" s="425" t="s">
        <v>59</v>
      </c>
      <c r="B100" s="87" t="s">
        <v>25</v>
      </c>
      <c r="C100" s="87" t="s">
        <v>26</v>
      </c>
      <c r="D100" s="87" t="s">
        <v>25</v>
      </c>
      <c r="E100" s="87" t="s">
        <v>26</v>
      </c>
      <c r="F100" s="87" t="s">
        <v>25</v>
      </c>
      <c r="G100" s="87" t="s">
        <v>26</v>
      </c>
      <c r="H100" s="87" t="s">
        <v>25</v>
      </c>
      <c r="I100" s="87" t="s">
        <v>26</v>
      </c>
    </row>
    <row r="101" spans="1:9" s="1" customFormat="1" ht="16.5" x14ac:dyDescent="0.25">
      <c r="A101" s="426"/>
      <c r="B101" s="253">
        <v>8.3299999999999999E-2</v>
      </c>
      <c r="C101" s="43"/>
      <c r="D101" s="253">
        <v>0.15</v>
      </c>
      <c r="E101" s="43"/>
      <c r="F101" s="43"/>
      <c r="G101" s="44"/>
      <c r="H101" s="48"/>
      <c r="I101" s="44"/>
    </row>
    <row r="102" spans="1:9" s="1" customFormat="1" ht="49.5" x14ac:dyDescent="0.25">
      <c r="A102" s="41" t="s">
        <v>92</v>
      </c>
      <c r="B102" s="333"/>
      <c r="C102" s="333"/>
      <c r="D102" s="333"/>
      <c r="E102" s="333"/>
      <c r="F102" s="333"/>
      <c r="G102" s="333"/>
      <c r="H102" s="333"/>
      <c r="I102" s="333"/>
    </row>
    <row r="103" spans="1:9" s="1" customFormat="1" ht="16.5" x14ac:dyDescent="0.25">
      <c r="A103" s="41" t="s">
        <v>93</v>
      </c>
      <c r="B103" s="334"/>
      <c r="C103" s="335"/>
      <c r="D103" s="334"/>
      <c r="E103" s="335"/>
      <c r="F103" s="334"/>
      <c r="G103" s="335"/>
      <c r="H103" s="334"/>
      <c r="I103" s="335"/>
    </row>
    <row r="104" spans="1:9" s="1" customFormat="1" ht="16.5" x14ac:dyDescent="0.25">
      <c r="A104" s="425" t="s">
        <v>60</v>
      </c>
      <c r="B104" s="87" t="s">
        <v>25</v>
      </c>
      <c r="C104" s="87" t="s">
        <v>26</v>
      </c>
      <c r="D104" s="87" t="s">
        <v>25</v>
      </c>
      <c r="E104" s="87" t="s">
        <v>26</v>
      </c>
      <c r="F104" s="87" t="s">
        <v>25</v>
      </c>
      <c r="G104" s="87" t="s">
        <v>26</v>
      </c>
      <c r="H104" s="87" t="s">
        <v>25</v>
      </c>
      <c r="I104" s="87" t="s">
        <v>26</v>
      </c>
    </row>
    <row r="105" spans="1:9" s="1" customFormat="1" ht="16.5" x14ac:dyDescent="0.25">
      <c r="A105" s="426"/>
      <c r="B105" s="253">
        <v>8.3299999999999999E-2</v>
      </c>
      <c r="C105" s="43"/>
      <c r="D105" s="253">
        <v>0.15</v>
      </c>
      <c r="E105" s="43"/>
      <c r="F105" s="43"/>
      <c r="G105" s="44"/>
      <c r="H105" s="48"/>
      <c r="I105" s="44"/>
    </row>
    <row r="106" spans="1:9" s="1" customFormat="1" ht="49.5" x14ac:dyDescent="0.25">
      <c r="A106" s="41" t="s">
        <v>92</v>
      </c>
      <c r="B106" s="333"/>
      <c r="C106" s="333"/>
      <c r="D106" s="333"/>
      <c r="E106" s="333"/>
      <c r="F106" s="333"/>
      <c r="G106" s="333"/>
      <c r="H106" s="333"/>
      <c r="I106" s="333"/>
    </row>
    <row r="107" spans="1:9" s="1" customFormat="1" ht="16.5" x14ac:dyDescent="0.25">
      <c r="A107" s="41" t="s">
        <v>93</v>
      </c>
      <c r="B107" s="334"/>
      <c r="C107" s="335"/>
      <c r="D107" s="334"/>
      <c r="E107" s="335"/>
      <c r="F107" s="334"/>
      <c r="G107" s="335"/>
      <c r="H107" s="334"/>
      <c r="I107" s="335"/>
    </row>
    <row r="108" spans="1:9" s="1" customFormat="1" ht="16.5" x14ac:dyDescent="0.25">
      <c r="A108" s="425" t="s">
        <v>61</v>
      </c>
      <c r="B108" s="87" t="s">
        <v>25</v>
      </c>
      <c r="C108" s="87" t="s">
        <v>26</v>
      </c>
      <c r="D108" s="87" t="s">
        <v>25</v>
      </c>
      <c r="E108" s="87" t="s">
        <v>26</v>
      </c>
      <c r="F108" s="87" t="s">
        <v>25</v>
      </c>
      <c r="G108" s="87" t="s">
        <v>26</v>
      </c>
      <c r="H108" s="87" t="s">
        <v>25</v>
      </c>
      <c r="I108" s="87" t="s">
        <v>26</v>
      </c>
    </row>
    <row r="109" spans="1:9" s="1" customFormat="1" ht="16.5" x14ac:dyDescent="0.25">
      <c r="A109" s="426"/>
      <c r="B109" s="253">
        <v>8.3299999999999999E-2</v>
      </c>
      <c r="C109" s="43"/>
      <c r="D109" s="253">
        <v>0.15</v>
      </c>
      <c r="E109" s="43"/>
      <c r="F109" s="43"/>
      <c r="G109" s="44"/>
      <c r="H109" s="48"/>
      <c r="I109" s="44"/>
    </row>
    <row r="110" spans="1:9" s="1" customFormat="1" ht="49.5" x14ac:dyDescent="0.25">
      <c r="A110" s="41" t="s">
        <v>92</v>
      </c>
      <c r="B110" s="333"/>
      <c r="C110" s="333"/>
      <c r="D110" s="333"/>
      <c r="E110" s="333"/>
      <c r="F110" s="333"/>
      <c r="G110" s="333"/>
      <c r="H110" s="333"/>
      <c r="I110" s="333"/>
    </row>
    <row r="111" spans="1:9" s="1" customFormat="1" ht="16.5" x14ac:dyDescent="0.25">
      <c r="A111" s="41" t="s">
        <v>93</v>
      </c>
      <c r="B111" s="334"/>
      <c r="C111" s="335"/>
      <c r="D111" s="334"/>
      <c r="E111" s="335"/>
      <c r="F111" s="334"/>
      <c r="G111" s="335"/>
      <c r="H111" s="334"/>
      <c r="I111" s="335"/>
    </row>
    <row r="112" spans="1:9" s="1" customFormat="1" ht="16.5" x14ac:dyDescent="0.25">
      <c r="A112" s="425" t="s">
        <v>62</v>
      </c>
      <c r="B112" s="87" t="s">
        <v>25</v>
      </c>
      <c r="C112" s="87" t="s">
        <v>26</v>
      </c>
      <c r="D112" s="87" t="s">
        <v>25</v>
      </c>
      <c r="E112" s="87" t="s">
        <v>26</v>
      </c>
      <c r="F112" s="87" t="s">
        <v>25</v>
      </c>
      <c r="G112" s="87" t="s">
        <v>26</v>
      </c>
      <c r="H112" s="87" t="s">
        <v>25</v>
      </c>
      <c r="I112" s="87" t="s">
        <v>26</v>
      </c>
    </row>
    <row r="113" spans="1:9" s="1" customFormat="1" ht="16.5" x14ac:dyDescent="0.25">
      <c r="A113" s="426"/>
      <c r="B113" s="253">
        <v>8.3299999999999999E-2</v>
      </c>
      <c r="C113" s="43"/>
      <c r="D113" s="253">
        <v>0</v>
      </c>
      <c r="E113" s="43"/>
      <c r="F113" s="43"/>
      <c r="G113" s="167"/>
      <c r="H113" s="166"/>
      <c r="I113" s="167"/>
    </row>
    <row r="114" spans="1:9" s="1" customFormat="1" ht="49.5" x14ac:dyDescent="0.25">
      <c r="A114" s="41" t="s">
        <v>92</v>
      </c>
      <c r="B114" s="336"/>
      <c r="C114" s="336"/>
      <c r="D114" s="336"/>
      <c r="E114" s="336"/>
      <c r="F114" s="336"/>
      <c r="G114" s="336"/>
      <c r="H114" s="336"/>
      <c r="I114" s="336"/>
    </row>
    <row r="115" spans="1:9" s="1" customFormat="1" ht="16.5" x14ac:dyDescent="0.25">
      <c r="A115" s="41" t="s">
        <v>93</v>
      </c>
      <c r="B115" s="334"/>
      <c r="C115" s="335"/>
      <c r="D115" s="334"/>
      <c r="E115" s="335"/>
      <c r="F115" s="334"/>
      <c r="G115" s="335"/>
      <c r="H115" s="334"/>
      <c r="I115" s="335"/>
    </row>
    <row r="116" spans="1:9" s="1" customFormat="1" ht="16.5" x14ac:dyDescent="0.25">
      <c r="A116" s="42" t="s">
        <v>94</v>
      </c>
      <c r="B116" s="45">
        <f t="shared" ref="B116:I116" si="1">(B69+B73+B77+B81+B85+B89+B93+B97+B101+B105+B109+B113)</f>
        <v>0.99960000000000016</v>
      </c>
      <c r="C116" s="45">
        <f t="shared" si="1"/>
        <v>0.3332</v>
      </c>
      <c r="D116" s="45">
        <f t="shared" si="1"/>
        <v>1</v>
      </c>
      <c r="E116" s="45">
        <f t="shared" si="1"/>
        <v>0.2</v>
      </c>
      <c r="F116" s="45">
        <f t="shared" si="1"/>
        <v>0</v>
      </c>
      <c r="G116" s="45">
        <f t="shared" si="1"/>
        <v>0</v>
      </c>
      <c r="H116" s="45">
        <f t="shared" si="1"/>
        <v>0</v>
      </c>
      <c r="I116" s="45">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s>
  <pageMargins left="0.7" right="0.7" top="0.75" bottom="0.75" header="0.3" footer="0.3"/>
  <drawing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zoomScale="70" zoomScaleNormal="70" workbookViewId="0">
      <selection activeCell="F29" sqref="F29"/>
    </sheetView>
  </sheetViews>
  <sheetFormatPr baseColWidth="10" defaultRowHeight="15" x14ac:dyDescent="0.25"/>
  <cols>
    <col min="1" max="1" width="38" bestFit="1" customWidth="1"/>
    <col min="2" max="2" width="51.85546875" customWidth="1"/>
    <col min="3" max="3" width="50.28515625" customWidth="1"/>
    <col min="4" max="4" width="38.42578125" customWidth="1"/>
    <col min="5" max="5" width="54" customWidth="1"/>
    <col min="6" max="6" width="20.7109375" bestFit="1" customWidth="1"/>
    <col min="7" max="7" width="54.42578125" customWidth="1"/>
    <col min="8" max="8" width="76.7109375" bestFit="1" customWidth="1"/>
    <col min="9" max="9" width="61.42578125" customWidth="1"/>
    <col min="10" max="10" width="10.7109375" bestFit="1" customWidth="1"/>
    <col min="11" max="11" width="8.28515625" customWidth="1"/>
    <col min="12" max="12" width="15.85546875" bestFit="1" customWidth="1"/>
    <col min="13" max="13" width="10" bestFit="1" customWidth="1"/>
    <col min="14" max="14" width="18.5703125" customWidth="1"/>
    <col min="15" max="15" width="19" customWidth="1"/>
  </cols>
  <sheetData>
    <row r="1" spans="1:15" s="76" customFormat="1" ht="22.35" customHeight="1" thickBot="1" x14ac:dyDescent="0.3">
      <c r="A1" s="408"/>
      <c r="B1" s="386" t="s">
        <v>43</v>
      </c>
      <c r="C1" s="387"/>
      <c r="D1" s="387"/>
      <c r="E1" s="387"/>
      <c r="F1" s="387"/>
      <c r="G1" s="387"/>
      <c r="H1" s="387"/>
      <c r="I1" s="387"/>
      <c r="J1" s="387"/>
      <c r="K1" s="387"/>
      <c r="L1" s="388"/>
      <c r="M1" s="383" t="s">
        <v>161</v>
      </c>
      <c r="N1" s="384"/>
      <c r="O1" s="385"/>
    </row>
    <row r="2" spans="1:15" s="76" customFormat="1" ht="18" customHeight="1" thickBot="1" x14ac:dyDescent="0.3">
      <c r="A2" s="409"/>
      <c r="B2" s="389" t="s">
        <v>44</v>
      </c>
      <c r="C2" s="390"/>
      <c r="D2" s="390"/>
      <c r="E2" s="390"/>
      <c r="F2" s="390"/>
      <c r="G2" s="390"/>
      <c r="H2" s="390"/>
      <c r="I2" s="390"/>
      <c r="J2" s="390"/>
      <c r="K2" s="390"/>
      <c r="L2" s="391"/>
      <c r="M2" s="383" t="s">
        <v>162</v>
      </c>
      <c r="N2" s="384"/>
      <c r="O2" s="385"/>
    </row>
    <row r="3" spans="1:15" s="76" customFormat="1" ht="16.5" thickBot="1" x14ac:dyDescent="0.3">
      <c r="A3" s="409"/>
      <c r="B3" s="389" t="s">
        <v>0</v>
      </c>
      <c r="C3" s="390"/>
      <c r="D3" s="390"/>
      <c r="E3" s="390"/>
      <c r="F3" s="390"/>
      <c r="G3" s="390"/>
      <c r="H3" s="390"/>
      <c r="I3" s="390"/>
      <c r="J3" s="390"/>
      <c r="K3" s="390"/>
      <c r="L3" s="391"/>
      <c r="M3" s="383" t="s">
        <v>163</v>
      </c>
      <c r="N3" s="384"/>
      <c r="O3" s="385"/>
    </row>
    <row r="4" spans="1:15" s="76" customFormat="1" ht="21.75" customHeight="1" thickBot="1" x14ac:dyDescent="0.3">
      <c r="A4" s="410"/>
      <c r="B4" s="392" t="s">
        <v>45</v>
      </c>
      <c r="C4" s="393"/>
      <c r="D4" s="393"/>
      <c r="E4" s="393"/>
      <c r="F4" s="393"/>
      <c r="G4" s="393"/>
      <c r="H4" s="393"/>
      <c r="I4" s="393"/>
      <c r="J4" s="393"/>
      <c r="K4" s="393"/>
      <c r="L4" s="394"/>
      <c r="M4" s="383" t="s">
        <v>164</v>
      </c>
      <c r="N4" s="384"/>
      <c r="O4" s="385"/>
    </row>
    <row r="5" spans="1:15" s="76" customFormat="1" ht="16.350000000000001" customHeight="1" thickBot="1" x14ac:dyDescent="0.3">
      <c r="A5" s="77"/>
      <c r="B5" s="78"/>
      <c r="C5" s="78"/>
      <c r="D5" s="78"/>
      <c r="E5" s="78"/>
      <c r="F5" s="78"/>
      <c r="G5" s="78"/>
      <c r="H5" s="78"/>
      <c r="I5" s="78"/>
      <c r="J5" s="78"/>
      <c r="K5" s="78"/>
      <c r="L5" s="78"/>
      <c r="M5" s="79"/>
      <c r="N5" s="79"/>
      <c r="O5" s="79"/>
    </row>
    <row r="6" spans="1:15" s="1" customFormat="1" ht="40.35" customHeight="1" thickBot="1" x14ac:dyDescent="0.3">
      <c r="A6" s="50" t="s">
        <v>47</v>
      </c>
      <c r="B6" s="419" t="s">
        <v>171</v>
      </c>
      <c r="C6" s="420"/>
      <c r="D6" s="420"/>
      <c r="E6" s="420"/>
      <c r="F6" s="420"/>
      <c r="G6" s="420"/>
      <c r="H6" s="420"/>
      <c r="I6" s="420"/>
      <c r="J6" s="420"/>
      <c r="K6" s="421"/>
      <c r="L6" s="154" t="s">
        <v>48</v>
      </c>
      <c r="M6" s="422" t="s">
        <v>172</v>
      </c>
      <c r="N6" s="423"/>
      <c r="O6" s="424"/>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12" t="s">
        <v>2</v>
      </c>
      <c r="B8" s="154" t="s">
        <v>49</v>
      </c>
      <c r="C8" s="205">
        <v>45688</v>
      </c>
      <c r="D8" s="154" t="s">
        <v>50</v>
      </c>
      <c r="E8" s="206">
        <v>45716</v>
      </c>
      <c r="F8" s="154" t="s">
        <v>51</v>
      </c>
      <c r="G8" s="205">
        <v>45747</v>
      </c>
      <c r="H8" s="154" t="s">
        <v>52</v>
      </c>
      <c r="I8" s="207">
        <v>45777</v>
      </c>
      <c r="J8" s="397" t="s">
        <v>3</v>
      </c>
      <c r="K8" s="411"/>
      <c r="L8" s="153" t="s">
        <v>53</v>
      </c>
      <c r="M8" s="427"/>
      <c r="N8" s="427"/>
      <c r="O8" s="427"/>
    </row>
    <row r="9" spans="1:15" s="76" customFormat="1" ht="21.75" customHeight="1" thickBot="1" x14ac:dyDescent="0.3">
      <c r="A9" s="412"/>
      <c r="B9" s="155" t="s">
        <v>54</v>
      </c>
      <c r="C9" s="124"/>
      <c r="D9" s="154" t="s">
        <v>55</v>
      </c>
      <c r="E9" s="125"/>
      <c r="F9" s="154" t="s">
        <v>56</v>
      </c>
      <c r="G9" s="125"/>
      <c r="H9" s="154" t="s">
        <v>57</v>
      </c>
      <c r="I9" s="123"/>
      <c r="J9" s="397"/>
      <c r="K9" s="411"/>
      <c r="L9" s="153" t="s">
        <v>58</v>
      </c>
      <c r="M9" s="427"/>
      <c r="N9" s="427"/>
      <c r="O9" s="427"/>
    </row>
    <row r="10" spans="1:15" s="76" customFormat="1" ht="21.75" customHeight="1" thickBot="1" x14ac:dyDescent="0.3">
      <c r="A10" s="412"/>
      <c r="B10" s="154" t="s">
        <v>59</v>
      </c>
      <c r="C10" s="121"/>
      <c r="D10" s="154" t="s">
        <v>60</v>
      </c>
      <c r="E10" s="125"/>
      <c r="F10" s="154" t="s">
        <v>61</v>
      </c>
      <c r="G10" s="125"/>
      <c r="H10" s="154" t="s">
        <v>62</v>
      </c>
      <c r="I10" s="123"/>
      <c r="J10" s="397"/>
      <c r="K10" s="411"/>
      <c r="L10" s="153" t="s">
        <v>63</v>
      </c>
      <c r="M10" s="427" t="s">
        <v>173</v>
      </c>
      <c r="N10" s="427"/>
      <c r="O10" s="427"/>
    </row>
    <row r="11" spans="1:15" s="1" customFormat="1" ht="15" customHeight="1" thickBot="1" x14ac:dyDescent="0.3">
      <c r="A11" s="6"/>
      <c r="B11" s="7"/>
      <c r="C11" s="7"/>
      <c r="D11" s="9"/>
      <c r="E11" s="8"/>
      <c r="F11" s="8"/>
      <c r="G11" s="198"/>
      <c r="H11" s="198"/>
      <c r="I11" s="10"/>
      <c r="J11" s="10"/>
      <c r="K11" s="7"/>
      <c r="L11" s="7"/>
      <c r="M11" s="7"/>
      <c r="N11" s="7"/>
      <c r="O11" s="7"/>
    </row>
    <row r="12" spans="1:15" s="1" customFormat="1" ht="15" customHeight="1" x14ac:dyDescent="0.25">
      <c r="A12" s="416" t="s">
        <v>64</v>
      </c>
      <c r="B12" s="398" t="s">
        <v>236</v>
      </c>
      <c r="C12" s="399"/>
      <c r="D12" s="399"/>
      <c r="E12" s="399"/>
      <c r="F12" s="399"/>
      <c r="G12" s="399"/>
      <c r="H12" s="399"/>
      <c r="I12" s="399"/>
      <c r="J12" s="399"/>
      <c r="K12" s="399"/>
      <c r="L12" s="399"/>
      <c r="M12" s="399"/>
      <c r="N12" s="399"/>
      <c r="O12" s="400"/>
    </row>
    <row r="13" spans="1:15" s="1" customFormat="1" ht="15" customHeight="1" x14ac:dyDescent="0.25">
      <c r="A13" s="417"/>
      <c r="B13" s="401"/>
      <c r="C13" s="402"/>
      <c r="D13" s="402"/>
      <c r="E13" s="402"/>
      <c r="F13" s="402"/>
      <c r="G13" s="402"/>
      <c r="H13" s="402"/>
      <c r="I13" s="402"/>
      <c r="J13" s="402"/>
      <c r="K13" s="402"/>
      <c r="L13" s="402"/>
      <c r="M13" s="402"/>
      <c r="N13" s="402"/>
      <c r="O13" s="403"/>
    </row>
    <row r="14" spans="1:15" s="1" customFormat="1" ht="15" customHeight="1" thickBot="1" x14ac:dyDescent="0.3">
      <c r="A14" s="418"/>
      <c r="B14" s="404"/>
      <c r="C14" s="405"/>
      <c r="D14" s="405"/>
      <c r="E14" s="405"/>
      <c r="F14" s="405"/>
      <c r="G14" s="405"/>
      <c r="H14" s="405"/>
      <c r="I14" s="405"/>
      <c r="J14" s="405"/>
      <c r="K14" s="405"/>
      <c r="L14" s="405"/>
      <c r="M14" s="405"/>
      <c r="N14" s="405"/>
      <c r="O14" s="406"/>
    </row>
    <row r="15" spans="1:15" s="1" customFormat="1"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0" t="s">
        <v>4</v>
      </c>
      <c r="B16" s="450" t="s">
        <v>175</v>
      </c>
      <c r="C16" s="450"/>
      <c r="D16" s="450"/>
      <c r="E16" s="450"/>
      <c r="F16" s="450"/>
      <c r="G16" s="412" t="s">
        <v>5</v>
      </c>
      <c r="H16" s="412"/>
      <c r="I16" s="407" t="s">
        <v>237</v>
      </c>
      <c r="J16" s="407"/>
      <c r="K16" s="407"/>
      <c r="L16" s="407"/>
      <c r="M16" s="407"/>
      <c r="N16" s="407"/>
      <c r="O16" s="407"/>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56.25" customHeight="1" thickBot="1" x14ac:dyDescent="0.3">
      <c r="A18" s="50" t="s">
        <v>6</v>
      </c>
      <c r="B18" s="451" t="s">
        <v>176</v>
      </c>
      <c r="C18" s="451"/>
      <c r="D18" s="451"/>
      <c r="E18" s="451"/>
      <c r="F18" s="50" t="s">
        <v>7</v>
      </c>
      <c r="G18" s="452" t="s">
        <v>178</v>
      </c>
      <c r="H18" s="452"/>
      <c r="I18" s="452"/>
      <c r="J18" s="50" t="s">
        <v>8</v>
      </c>
      <c r="K18" s="450" t="s">
        <v>179</v>
      </c>
      <c r="L18" s="450"/>
      <c r="M18" s="450"/>
      <c r="N18" s="450"/>
      <c r="O18" s="450"/>
    </row>
    <row r="19" spans="1:15" s="1" customFormat="1" ht="9" customHeight="1" x14ac:dyDescent="0.25">
      <c r="A19" s="5"/>
      <c r="B19" s="2"/>
      <c r="C19" s="415"/>
      <c r="D19" s="415"/>
      <c r="E19" s="415"/>
      <c r="F19" s="415"/>
      <c r="G19" s="415"/>
      <c r="H19" s="415"/>
      <c r="I19" s="415"/>
      <c r="J19" s="415"/>
      <c r="K19" s="415"/>
      <c r="L19" s="415"/>
      <c r="M19" s="415"/>
      <c r="N19" s="415"/>
      <c r="O19" s="415"/>
    </row>
    <row r="20" spans="1:15" s="1" customFormat="1" ht="16.5" customHeight="1" thickBot="1" x14ac:dyDescent="0.3">
      <c r="A20" s="73"/>
      <c r="B20" s="74"/>
      <c r="C20" s="74"/>
      <c r="D20" s="74"/>
      <c r="E20" s="74"/>
      <c r="F20" s="74"/>
      <c r="G20" s="74"/>
      <c r="H20" s="74"/>
      <c r="I20" s="74"/>
      <c r="J20" s="74"/>
      <c r="K20" s="74"/>
      <c r="L20" s="74"/>
      <c r="M20" s="74"/>
      <c r="N20" s="74"/>
      <c r="O20" s="74"/>
    </row>
    <row r="21" spans="1:15" s="1" customFormat="1" ht="32.1" customHeight="1" thickBot="1" x14ac:dyDescent="0.3">
      <c r="A21" s="395" t="s">
        <v>9</v>
      </c>
      <c r="B21" s="396"/>
      <c r="C21" s="396"/>
      <c r="D21" s="396"/>
      <c r="E21" s="396"/>
      <c r="F21" s="396"/>
      <c r="G21" s="396"/>
      <c r="H21" s="396"/>
      <c r="I21" s="396"/>
      <c r="J21" s="396"/>
      <c r="K21" s="396"/>
      <c r="L21" s="396"/>
      <c r="M21" s="396"/>
      <c r="N21" s="396"/>
      <c r="O21" s="397"/>
    </row>
    <row r="22" spans="1:15" s="1" customFormat="1" ht="32.1" customHeight="1" thickBot="1" x14ac:dyDescent="0.3">
      <c r="A22" s="395" t="s">
        <v>65</v>
      </c>
      <c r="B22" s="396"/>
      <c r="C22" s="396"/>
      <c r="D22" s="396"/>
      <c r="E22" s="396"/>
      <c r="F22" s="396"/>
      <c r="G22" s="396"/>
      <c r="H22" s="396"/>
      <c r="I22" s="396"/>
      <c r="J22" s="396"/>
      <c r="K22" s="396"/>
      <c r="L22" s="396"/>
      <c r="M22" s="396"/>
      <c r="N22" s="396"/>
      <c r="O22" s="397"/>
    </row>
    <row r="23" spans="1:15" s="1" customFormat="1"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1" customHeight="1" x14ac:dyDescent="0.25">
      <c r="A24" s="21" t="s">
        <v>10</v>
      </c>
      <c r="B24" s="222">
        <v>605746070</v>
      </c>
      <c r="C24" s="222">
        <v>1727000</v>
      </c>
      <c r="D24" s="222">
        <v>61371000</v>
      </c>
      <c r="E24" s="222">
        <v>134723625</v>
      </c>
      <c r="F24" s="222"/>
      <c r="G24" s="222">
        <v>1080000</v>
      </c>
      <c r="H24" s="222"/>
      <c r="I24" s="222"/>
      <c r="J24" s="222">
        <v>382000</v>
      </c>
      <c r="K24" s="222">
        <v>191200</v>
      </c>
      <c r="L24" s="222"/>
      <c r="M24" s="222"/>
      <c r="N24" s="254">
        <f>B24+C24+D24+E24+F24+G24+H24+I24+J24+K24+L24+M24</f>
        <v>805220895</v>
      </c>
      <c r="O24" s="255"/>
    </row>
    <row r="25" spans="1:15" s="1" customFormat="1" ht="32.1" customHeight="1" x14ac:dyDescent="0.25">
      <c r="A25" s="21" t="s">
        <v>11</v>
      </c>
      <c r="B25" s="222">
        <v>287192365</v>
      </c>
      <c r="C25" s="222">
        <f>556085211-B25</f>
        <v>268892846</v>
      </c>
      <c r="D25" s="222">
        <f>556757806-B25-C25</f>
        <v>672595</v>
      </c>
      <c r="E25" s="222">
        <f>545070425-B25-C25-D25</f>
        <v>-11687381</v>
      </c>
      <c r="F25" s="222"/>
      <c r="G25" s="222"/>
      <c r="H25" s="222"/>
      <c r="I25" s="222"/>
      <c r="J25" s="222"/>
      <c r="K25" s="222"/>
      <c r="L25" s="222"/>
      <c r="M25" s="222"/>
      <c r="N25" s="254">
        <f t="shared" ref="N25:N29" si="0">B25+C25+D25+E25+F25+G25+H25+I25+J25+K25+L25+M25</f>
        <v>545070425</v>
      </c>
      <c r="O25" s="256">
        <f>N25/N24</f>
        <v>0.67692036854061022</v>
      </c>
    </row>
    <row r="26" spans="1:15" s="1" customFormat="1" ht="32.1" customHeight="1" x14ac:dyDescent="0.25">
      <c r="A26" s="21" t="s">
        <v>12</v>
      </c>
      <c r="B26" s="222"/>
      <c r="C26" s="222">
        <f>3555095</f>
        <v>3555095</v>
      </c>
      <c r="D26" s="222">
        <f>39502633-B26-C26</f>
        <v>35947538</v>
      </c>
      <c r="E26" s="222">
        <f>85180852-B26-C26-D26</f>
        <v>45678219</v>
      </c>
      <c r="F26" s="222"/>
      <c r="G26" s="222"/>
      <c r="H26" s="222"/>
      <c r="I26" s="222"/>
      <c r="J26" s="222"/>
      <c r="K26" s="222"/>
      <c r="L26" s="222"/>
      <c r="M26" s="222"/>
      <c r="N26" s="254">
        <f t="shared" si="0"/>
        <v>85180852</v>
      </c>
      <c r="O26" s="257"/>
    </row>
    <row r="27" spans="1:15" s="1" customFormat="1" ht="32.1" customHeight="1" x14ac:dyDescent="0.25">
      <c r="A27" s="21" t="s">
        <v>68</v>
      </c>
      <c r="B27" s="222">
        <v>17126227</v>
      </c>
      <c r="C27" s="222">
        <v>40697664</v>
      </c>
      <c r="D27" s="222">
        <v>13901764</v>
      </c>
      <c r="E27" s="222"/>
      <c r="F27" s="222"/>
      <c r="G27" s="222"/>
      <c r="H27" s="222"/>
      <c r="I27" s="222"/>
      <c r="J27" s="222"/>
      <c r="K27" s="222"/>
      <c r="L27" s="222"/>
      <c r="M27" s="222"/>
      <c r="N27" s="254">
        <f t="shared" si="0"/>
        <v>71725655</v>
      </c>
      <c r="O27" s="257"/>
    </row>
    <row r="28" spans="1:15" s="1" customFormat="1" ht="32.1" customHeight="1" x14ac:dyDescent="0.25">
      <c r="A28" s="21" t="s">
        <v>69</v>
      </c>
      <c r="B28" s="222">
        <v>0</v>
      </c>
      <c r="C28" s="222"/>
      <c r="D28" s="222"/>
      <c r="E28" s="222"/>
      <c r="F28" s="222"/>
      <c r="G28" s="222"/>
      <c r="H28" s="222"/>
      <c r="I28" s="222"/>
      <c r="J28" s="222"/>
      <c r="K28" s="222"/>
      <c r="L28" s="222"/>
      <c r="M28" s="222"/>
      <c r="N28" s="254">
        <f t="shared" si="0"/>
        <v>0</v>
      </c>
      <c r="O28" s="257"/>
    </row>
    <row r="29" spans="1:15" s="1" customFormat="1" ht="32.1" customHeight="1" thickBot="1" x14ac:dyDescent="0.3">
      <c r="A29" s="22" t="s">
        <v>13</v>
      </c>
      <c r="B29" s="258">
        <v>18360525</v>
      </c>
      <c r="C29" s="258">
        <f>44174148-B29</f>
        <v>25813623</v>
      </c>
      <c r="D29" s="258">
        <v>124701</v>
      </c>
      <c r="E29" s="258">
        <f>69360788-B29-C29-D29</f>
        <v>25061939</v>
      </c>
      <c r="F29" s="258"/>
      <c r="G29" s="258"/>
      <c r="H29" s="258"/>
      <c r="I29" s="258"/>
      <c r="J29" s="258"/>
      <c r="K29" s="258"/>
      <c r="L29" s="258"/>
      <c r="M29" s="258"/>
      <c r="N29" s="259">
        <f t="shared" si="0"/>
        <v>69360788</v>
      </c>
      <c r="O29" s="260">
        <f>N29/N27</f>
        <v>0.96702899401894626</v>
      </c>
    </row>
    <row r="30" spans="1:15" s="23" customFormat="1" ht="16.5" customHeight="1" x14ac:dyDescent="0.2"/>
    <row r="31" spans="1:15" s="23" customFormat="1" ht="17.25" customHeight="1" x14ac:dyDescent="0.2"/>
    <row r="32" spans="1:15" s="1" customFormat="1" ht="5.25" customHeight="1" thickBot="1" x14ac:dyDescent="0.3"/>
    <row r="33" spans="1:13" s="1" customFormat="1" ht="48" customHeight="1" thickBot="1" x14ac:dyDescent="0.3">
      <c r="A33" s="366" t="s">
        <v>70</v>
      </c>
      <c r="B33" s="367"/>
      <c r="C33" s="367"/>
      <c r="D33" s="367"/>
      <c r="E33" s="367"/>
      <c r="F33" s="367"/>
      <c r="G33" s="367"/>
      <c r="H33" s="367"/>
      <c r="I33" s="368"/>
      <c r="J33" s="27"/>
    </row>
    <row r="34" spans="1:13" s="1" customFormat="1" ht="50.25" customHeight="1" thickBot="1" x14ac:dyDescent="0.3">
      <c r="A34" s="36" t="s">
        <v>71</v>
      </c>
      <c r="B34" s="369" t="str">
        <f>+B12</f>
        <v>Realizar el 100% de atenciones en intervención de trabajo social a mujeres que realizan actividades sexuales pagadas.</v>
      </c>
      <c r="C34" s="370"/>
      <c r="D34" s="370"/>
      <c r="E34" s="370"/>
      <c r="F34" s="370"/>
      <c r="G34" s="370"/>
      <c r="H34" s="370"/>
      <c r="I34" s="371"/>
      <c r="J34" s="25"/>
      <c r="M34" s="186"/>
    </row>
    <row r="35" spans="1:13" s="1" customFormat="1" ht="18.75" customHeight="1" thickBot="1" x14ac:dyDescent="0.3">
      <c r="A35" s="360" t="s">
        <v>14</v>
      </c>
      <c r="B35" s="82">
        <v>2024</v>
      </c>
      <c r="C35" s="82">
        <v>2025</v>
      </c>
      <c r="D35" s="82">
        <v>2026</v>
      </c>
      <c r="E35" s="82">
        <v>2027</v>
      </c>
      <c r="F35" s="82" t="s">
        <v>72</v>
      </c>
      <c r="G35" s="380" t="s">
        <v>15</v>
      </c>
      <c r="H35" s="380" t="s">
        <v>192</v>
      </c>
      <c r="I35" s="380"/>
      <c r="J35" s="25"/>
      <c r="M35" s="186"/>
    </row>
    <row r="36" spans="1:13" s="1" customFormat="1" ht="50.25" customHeight="1" thickBot="1" x14ac:dyDescent="0.3">
      <c r="A36" s="361"/>
      <c r="B36" s="247">
        <v>1</v>
      </c>
      <c r="C36" s="247">
        <v>1</v>
      </c>
      <c r="D36" s="247">
        <v>1</v>
      </c>
      <c r="E36" s="247">
        <v>1</v>
      </c>
      <c r="F36" s="248">
        <v>1</v>
      </c>
      <c r="G36" s="380"/>
      <c r="H36" s="380"/>
      <c r="I36" s="380"/>
      <c r="J36" s="25"/>
      <c r="M36" s="187"/>
    </row>
    <row r="37" spans="1:13" s="1" customFormat="1" ht="52.5" customHeight="1" thickBot="1" x14ac:dyDescent="0.3">
      <c r="A37" s="37" t="s">
        <v>16</v>
      </c>
      <c r="B37" s="372">
        <v>0.4</v>
      </c>
      <c r="C37" s="373"/>
      <c r="D37" s="376" t="s">
        <v>73</v>
      </c>
      <c r="E37" s="377"/>
      <c r="F37" s="377"/>
      <c r="G37" s="377"/>
      <c r="H37" s="377"/>
      <c r="I37" s="378"/>
    </row>
    <row r="38" spans="1:13" s="26" customFormat="1" ht="48" customHeight="1" thickBot="1" x14ac:dyDescent="0.3">
      <c r="A38" s="360" t="s">
        <v>74</v>
      </c>
      <c r="B38" s="37" t="s">
        <v>75</v>
      </c>
      <c r="C38" s="36" t="s">
        <v>26</v>
      </c>
      <c r="D38" s="343" t="s">
        <v>27</v>
      </c>
      <c r="E38" s="344"/>
      <c r="F38" s="343" t="s">
        <v>28</v>
      </c>
      <c r="G38" s="344"/>
      <c r="H38" s="38" t="s">
        <v>29</v>
      </c>
      <c r="I38" s="40" t="s">
        <v>30</v>
      </c>
      <c r="M38" s="188"/>
    </row>
    <row r="39" spans="1:13" s="1" customFormat="1" ht="168" customHeight="1" thickBot="1" x14ac:dyDescent="0.3">
      <c r="A39" s="361"/>
      <c r="B39" s="229">
        <v>1</v>
      </c>
      <c r="C39" s="235">
        <v>1</v>
      </c>
      <c r="D39" s="362" t="s">
        <v>238</v>
      </c>
      <c r="E39" s="363"/>
      <c r="F39" s="362" t="s">
        <v>239</v>
      </c>
      <c r="G39" s="363"/>
      <c r="H39" s="28" t="s">
        <v>182</v>
      </c>
      <c r="I39" s="29" t="s">
        <v>240</v>
      </c>
      <c r="M39" s="186"/>
    </row>
    <row r="40" spans="1:13" s="26" customFormat="1" ht="54" customHeight="1" thickBot="1" x14ac:dyDescent="0.3">
      <c r="A40" s="360" t="s">
        <v>76</v>
      </c>
      <c r="B40" s="39" t="s">
        <v>75</v>
      </c>
      <c r="C40" s="38" t="s">
        <v>26</v>
      </c>
      <c r="D40" s="343" t="s">
        <v>27</v>
      </c>
      <c r="E40" s="344"/>
      <c r="F40" s="343" t="s">
        <v>28</v>
      </c>
      <c r="G40" s="344"/>
      <c r="H40" s="38" t="s">
        <v>29</v>
      </c>
      <c r="I40" s="40" t="s">
        <v>30</v>
      </c>
    </row>
    <row r="41" spans="1:13" s="1" customFormat="1" ht="213" customHeight="1" thickBot="1" x14ac:dyDescent="0.3">
      <c r="A41" s="361"/>
      <c r="B41" s="229">
        <v>1</v>
      </c>
      <c r="C41" s="235">
        <v>1</v>
      </c>
      <c r="D41" s="362" t="s">
        <v>241</v>
      </c>
      <c r="E41" s="363"/>
      <c r="F41" s="362" t="s">
        <v>242</v>
      </c>
      <c r="G41" s="363"/>
      <c r="H41" s="28" t="s">
        <v>182</v>
      </c>
      <c r="I41" s="29" t="s">
        <v>240</v>
      </c>
    </row>
    <row r="42" spans="1:13" s="26" customFormat="1" ht="45" customHeight="1" thickBot="1" x14ac:dyDescent="0.3">
      <c r="A42" s="360" t="s">
        <v>77</v>
      </c>
      <c r="B42" s="39" t="s">
        <v>75</v>
      </c>
      <c r="C42" s="38" t="s">
        <v>26</v>
      </c>
      <c r="D42" s="343" t="s">
        <v>27</v>
      </c>
      <c r="E42" s="344"/>
      <c r="F42" s="343" t="s">
        <v>28</v>
      </c>
      <c r="G42" s="344"/>
      <c r="H42" s="38" t="s">
        <v>29</v>
      </c>
      <c r="I42" s="40" t="s">
        <v>30</v>
      </c>
    </row>
    <row r="43" spans="1:13" s="1" customFormat="1" ht="270.95" customHeight="1" thickBot="1" x14ac:dyDescent="0.3">
      <c r="A43" s="361"/>
      <c r="B43" s="229">
        <v>1</v>
      </c>
      <c r="C43" s="235">
        <v>1</v>
      </c>
      <c r="D43" s="362" t="s">
        <v>243</v>
      </c>
      <c r="E43" s="363"/>
      <c r="F43" s="362" t="s">
        <v>244</v>
      </c>
      <c r="G43" s="363"/>
      <c r="H43" s="28" t="s">
        <v>182</v>
      </c>
      <c r="I43" s="29" t="s">
        <v>240</v>
      </c>
    </row>
    <row r="44" spans="1:13" s="26" customFormat="1" ht="44.25" customHeight="1" thickBot="1" x14ac:dyDescent="0.3">
      <c r="A44" s="360" t="s">
        <v>78</v>
      </c>
      <c r="B44" s="39" t="s">
        <v>75</v>
      </c>
      <c r="C44" s="39" t="s">
        <v>26</v>
      </c>
      <c r="D44" s="343" t="s">
        <v>27</v>
      </c>
      <c r="E44" s="344"/>
      <c r="F44" s="343" t="s">
        <v>28</v>
      </c>
      <c r="G44" s="344"/>
      <c r="H44" s="38" t="s">
        <v>29</v>
      </c>
      <c r="I44" s="38" t="s">
        <v>30</v>
      </c>
    </row>
    <row r="45" spans="1:13" s="1" customFormat="1" ht="408" customHeight="1" thickBot="1" x14ac:dyDescent="0.3">
      <c r="A45" s="361"/>
      <c r="B45" s="229">
        <v>1</v>
      </c>
      <c r="C45" s="235">
        <v>1</v>
      </c>
      <c r="D45" s="364" t="s">
        <v>245</v>
      </c>
      <c r="E45" s="365"/>
      <c r="F45" s="364" t="s">
        <v>246</v>
      </c>
      <c r="G45" s="457"/>
      <c r="H45" s="261" t="s">
        <v>182</v>
      </c>
      <c r="I45" s="29" t="s">
        <v>240</v>
      </c>
    </row>
    <row r="46" spans="1:13" s="26" customFormat="1" ht="47.25" customHeight="1" thickBot="1" x14ac:dyDescent="0.3">
      <c r="A46" s="360" t="s">
        <v>79</v>
      </c>
      <c r="B46" s="39" t="s">
        <v>75</v>
      </c>
      <c r="C46" s="38" t="s">
        <v>26</v>
      </c>
      <c r="D46" s="343" t="s">
        <v>27</v>
      </c>
      <c r="E46" s="344"/>
      <c r="F46" s="343" t="s">
        <v>28</v>
      </c>
      <c r="G46" s="344"/>
      <c r="H46" s="38" t="s">
        <v>29</v>
      </c>
      <c r="I46" s="40" t="s">
        <v>30</v>
      </c>
    </row>
    <row r="47" spans="1:13" s="1" customFormat="1" ht="120.75" customHeight="1" thickBot="1" x14ac:dyDescent="0.3">
      <c r="A47" s="361"/>
      <c r="B47" s="229">
        <v>1</v>
      </c>
      <c r="C47" s="31"/>
      <c r="D47" s="345"/>
      <c r="E47" s="347"/>
      <c r="F47" s="345"/>
      <c r="G47" s="347"/>
      <c r="H47" s="28"/>
      <c r="I47" s="30"/>
    </row>
    <row r="48" spans="1:13" s="26" customFormat="1" ht="52.5" customHeight="1" thickBot="1" x14ac:dyDescent="0.3">
      <c r="A48" s="360" t="s">
        <v>80</v>
      </c>
      <c r="B48" s="39" t="s">
        <v>75</v>
      </c>
      <c r="C48" s="38" t="s">
        <v>26</v>
      </c>
      <c r="D48" s="343" t="s">
        <v>27</v>
      </c>
      <c r="E48" s="344"/>
      <c r="F48" s="343" t="s">
        <v>28</v>
      </c>
      <c r="G48" s="344"/>
      <c r="H48" s="38" t="s">
        <v>29</v>
      </c>
      <c r="I48" s="40" t="s">
        <v>30</v>
      </c>
    </row>
    <row r="49" spans="1:9" s="1" customFormat="1" ht="120.75" customHeight="1" thickBot="1" x14ac:dyDescent="0.3">
      <c r="A49" s="361"/>
      <c r="B49" s="252">
        <v>1</v>
      </c>
      <c r="C49" s="32"/>
      <c r="D49" s="345"/>
      <c r="E49" s="347"/>
      <c r="F49" s="345"/>
      <c r="G49" s="347"/>
      <c r="H49" s="28"/>
      <c r="I49" s="30"/>
    </row>
    <row r="50" spans="1:9" s="1" customFormat="1" ht="35.1" customHeight="1" thickBot="1" x14ac:dyDescent="0.3">
      <c r="A50" s="360" t="s">
        <v>81</v>
      </c>
      <c r="B50" s="37" t="s">
        <v>75</v>
      </c>
      <c r="C50" s="36" t="s">
        <v>26</v>
      </c>
      <c r="D50" s="343" t="s">
        <v>27</v>
      </c>
      <c r="E50" s="344"/>
      <c r="F50" s="343" t="s">
        <v>28</v>
      </c>
      <c r="G50" s="344"/>
      <c r="H50" s="38" t="s">
        <v>29</v>
      </c>
      <c r="I50" s="40" t="s">
        <v>30</v>
      </c>
    </row>
    <row r="51" spans="1:9" s="1" customFormat="1" ht="120.75" customHeight="1" thickBot="1" x14ac:dyDescent="0.3">
      <c r="A51" s="361"/>
      <c r="B51" s="252">
        <v>1</v>
      </c>
      <c r="C51" s="32"/>
      <c r="D51" s="345"/>
      <c r="E51" s="346"/>
      <c r="F51" s="345"/>
      <c r="G51" s="347"/>
      <c r="H51" s="28"/>
      <c r="I51" s="30"/>
    </row>
    <row r="52" spans="1:9" s="1" customFormat="1" ht="35.1" customHeight="1" thickBot="1" x14ac:dyDescent="0.3">
      <c r="A52" s="360" t="s">
        <v>82</v>
      </c>
      <c r="B52" s="37" t="s">
        <v>75</v>
      </c>
      <c r="C52" s="36" t="s">
        <v>26</v>
      </c>
      <c r="D52" s="343" t="s">
        <v>27</v>
      </c>
      <c r="E52" s="344"/>
      <c r="F52" s="343" t="s">
        <v>28</v>
      </c>
      <c r="G52" s="344"/>
      <c r="H52" s="38" t="s">
        <v>29</v>
      </c>
      <c r="I52" s="40" t="s">
        <v>30</v>
      </c>
    </row>
    <row r="53" spans="1:9" s="1" customFormat="1" ht="120.75" customHeight="1" thickBot="1" x14ac:dyDescent="0.3">
      <c r="A53" s="361"/>
      <c r="B53" s="252">
        <v>1</v>
      </c>
      <c r="C53" s="32"/>
      <c r="D53" s="345"/>
      <c r="E53" s="346"/>
      <c r="F53" s="345"/>
      <c r="G53" s="347"/>
      <c r="H53" s="47"/>
      <c r="I53" s="30"/>
    </row>
    <row r="54" spans="1:9" s="1" customFormat="1" ht="35.1" customHeight="1" thickBot="1" x14ac:dyDescent="0.3">
      <c r="A54" s="360" t="s">
        <v>83</v>
      </c>
      <c r="B54" s="37" t="s">
        <v>75</v>
      </c>
      <c r="C54" s="36" t="s">
        <v>26</v>
      </c>
      <c r="D54" s="343" t="s">
        <v>27</v>
      </c>
      <c r="E54" s="344"/>
      <c r="F54" s="343" t="s">
        <v>28</v>
      </c>
      <c r="G54" s="344"/>
      <c r="H54" s="38" t="s">
        <v>29</v>
      </c>
      <c r="I54" s="40" t="s">
        <v>30</v>
      </c>
    </row>
    <row r="55" spans="1:9" s="1" customFormat="1" ht="120.75" customHeight="1" thickBot="1" x14ac:dyDescent="0.3">
      <c r="A55" s="361"/>
      <c r="B55" s="252">
        <v>1</v>
      </c>
      <c r="C55" s="32"/>
      <c r="D55" s="345"/>
      <c r="E55" s="347"/>
      <c r="F55" s="345"/>
      <c r="G55" s="347"/>
      <c r="H55" s="28"/>
      <c r="I55" s="28"/>
    </row>
    <row r="56" spans="1:9" s="1" customFormat="1" ht="35.1" customHeight="1" thickBot="1" x14ac:dyDescent="0.3">
      <c r="A56" s="360" t="s">
        <v>84</v>
      </c>
      <c r="B56" s="37" t="s">
        <v>75</v>
      </c>
      <c r="C56" s="36" t="s">
        <v>26</v>
      </c>
      <c r="D56" s="343" t="s">
        <v>27</v>
      </c>
      <c r="E56" s="344"/>
      <c r="F56" s="343" t="s">
        <v>28</v>
      </c>
      <c r="G56" s="344"/>
      <c r="H56" s="38" t="s">
        <v>29</v>
      </c>
      <c r="I56" s="40" t="s">
        <v>30</v>
      </c>
    </row>
    <row r="57" spans="1:9" s="1" customFormat="1" ht="120.75" customHeight="1" thickBot="1" x14ac:dyDescent="0.3">
      <c r="A57" s="361"/>
      <c r="B57" s="252">
        <v>1</v>
      </c>
      <c r="C57" s="32"/>
      <c r="D57" s="345"/>
      <c r="E57" s="347"/>
      <c r="F57" s="345"/>
      <c r="G57" s="347"/>
      <c r="H57" s="28"/>
      <c r="I57" s="30"/>
    </row>
    <row r="58" spans="1:9" s="1" customFormat="1" ht="35.1" customHeight="1" thickBot="1" x14ac:dyDescent="0.3">
      <c r="A58" s="360" t="s">
        <v>85</v>
      </c>
      <c r="B58" s="37" t="s">
        <v>75</v>
      </c>
      <c r="C58" s="36" t="s">
        <v>26</v>
      </c>
      <c r="D58" s="343" t="s">
        <v>27</v>
      </c>
      <c r="E58" s="344"/>
      <c r="F58" s="343" t="s">
        <v>28</v>
      </c>
      <c r="G58" s="344"/>
      <c r="H58" s="38" t="s">
        <v>29</v>
      </c>
      <c r="I58" s="40" t="s">
        <v>30</v>
      </c>
    </row>
    <row r="59" spans="1:9" s="1" customFormat="1" ht="120.75" customHeight="1" thickBot="1" x14ac:dyDescent="0.3">
      <c r="A59" s="361"/>
      <c r="B59" s="252">
        <v>1</v>
      </c>
      <c r="C59" s="32"/>
      <c r="D59" s="345"/>
      <c r="E59" s="347"/>
      <c r="F59" s="346"/>
      <c r="G59" s="346"/>
      <c r="H59" s="28"/>
      <c r="I59" s="28"/>
    </row>
    <row r="60" spans="1:9" s="1" customFormat="1" ht="35.1" customHeight="1" thickBot="1" x14ac:dyDescent="0.3">
      <c r="A60" s="360" t="s">
        <v>86</v>
      </c>
      <c r="B60" s="37" t="s">
        <v>75</v>
      </c>
      <c r="C60" s="36" t="s">
        <v>26</v>
      </c>
      <c r="D60" s="343" t="s">
        <v>27</v>
      </c>
      <c r="E60" s="344"/>
      <c r="F60" s="343" t="s">
        <v>28</v>
      </c>
      <c r="G60" s="344"/>
      <c r="H60" s="38" t="s">
        <v>29</v>
      </c>
      <c r="I60" s="40" t="s">
        <v>30</v>
      </c>
    </row>
    <row r="61" spans="1:9" s="1" customFormat="1" ht="120.75" customHeight="1" thickBot="1" x14ac:dyDescent="0.3">
      <c r="A61" s="361"/>
      <c r="B61" s="293">
        <v>1</v>
      </c>
      <c r="C61" s="32"/>
      <c r="D61" s="345"/>
      <c r="E61" s="347"/>
      <c r="F61" s="345"/>
      <c r="G61" s="347"/>
      <c r="H61" s="28"/>
      <c r="I61" s="28"/>
    </row>
    <row r="62" spans="1:9" s="1" customFormat="1" ht="14.25" x14ac:dyDescent="0.25">
      <c r="B62" s="177"/>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428" t="s">
        <v>17</v>
      </c>
      <c r="B65" s="428"/>
      <c r="C65" s="428"/>
      <c r="D65" s="428"/>
      <c r="E65" s="428"/>
      <c r="F65" s="428"/>
      <c r="G65" s="428"/>
      <c r="H65" s="428"/>
      <c r="I65" s="428"/>
    </row>
    <row r="66" spans="1:9" s="1" customFormat="1" ht="102.95" customHeight="1" x14ac:dyDescent="0.25">
      <c r="A66" s="41" t="s">
        <v>18</v>
      </c>
      <c r="B66" s="357" t="s">
        <v>247</v>
      </c>
      <c r="C66" s="358"/>
      <c r="D66" s="357" t="s">
        <v>248</v>
      </c>
      <c r="E66" s="358"/>
      <c r="F66" s="357" t="s">
        <v>249</v>
      </c>
      <c r="G66" s="358"/>
      <c r="H66" s="357"/>
      <c r="I66" s="358"/>
    </row>
    <row r="67" spans="1:9" s="1" customFormat="1" ht="45.75" customHeight="1" x14ac:dyDescent="0.25">
      <c r="A67" s="41" t="s">
        <v>91</v>
      </c>
      <c r="B67" s="433">
        <v>0.2</v>
      </c>
      <c r="C67" s="434"/>
      <c r="D67" s="433">
        <v>0.1</v>
      </c>
      <c r="E67" s="434"/>
      <c r="F67" s="433">
        <v>0.1</v>
      </c>
      <c r="G67" s="434"/>
      <c r="H67" s="455"/>
      <c r="I67" s="456"/>
    </row>
    <row r="68" spans="1:9" s="1" customFormat="1" ht="30" customHeight="1" x14ac:dyDescent="0.25">
      <c r="A68" s="425" t="s">
        <v>49</v>
      </c>
      <c r="B68" s="87" t="s">
        <v>25</v>
      </c>
      <c r="C68" s="87" t="s">
        <v>26</v>
      </c>
      <c r="D68" s="87" t="s">
        <v>25</v>
      </c>
      <c r="E68" s="87" t="s">
        <v>26</v>
      </c>
      <c r="F68" s="87" t="s">
        <v>25</v>
      </c>
      <c r="G68" s="87" t="s">
        <v>26</v>
      </c>
      <c r="H68" s="87" t="s">
        <v>25</v>
      </c>
      <c r="I68" s="87" t="s">
        <v>26</v>
      </c>
    </row>
    <row r="69" spans="1:9" s="1" customFormat="1" ht="30" customHeight="1" x14ac:dyDescent="0.25">
      <c r="A69" s="426"/>
      <c r="B69" s="253">
        <v>8.3299999999999999E-2</v>
      </c>
      <c r="C69" s="253">
        <v>8.3299999999999999E-2</v>
      </c>
      <c r="D69" s="253">
        <v>0</v>
      </c>
      <c r="E69" s="43">
        <v>0</v>
      </c>
      <c r="F69" s="48">
        <v>0.02</v>
      </c>
      <c r="G69" s="43">
        <v>0.02</v>
      </c>
      <c r="H69" s="48"/>
      <c r="I69" s="43"/>
    </row>
    <row r="70" spans="1:9" s="1" customFormat="1" ht="351.95" customHeight="1" x14ac:dyDescent="0.25">
      <c r="A70" s="41" t="s">
        <v>92</v>
      </c>
      <c r="B70" s="352" t="s">
        <v>250</v>
      </c>
      <c r="C70" s="353"/>
      <c r="D70" s="339" t="s">
        <v>251</v>
      </c>
      <c r="E70" s="340"/>
      <c r="F70" s="339" t="s">
        <v>252</v>
      </c>
      <c r="G70" s="356"/>
      <c r="H70" s="431"/>
      <c r="I70" s="432"/>
    </row>
    <row r="71" spans="1:9" s="1" customFormat="1" ht="105" customHeight="1" x14ac:dyDescent="0.25">
      <c r="A71" s="41" t="s">
        <v>93</v>
      </c>
      <c r="B71" s="348" t="s">
        <v>253</v>
      </c>
      <c r="C71" s="349"/>
      <c r="D71" s="350"/>
      <c r="E71" s="447"/>
      <c r="F71" s="348" t="s">
        <v>254</v>
      </c>
      <c r="G71" s="338"/>
      <c r="H71" s="337"/>
      <c r="I71" s="338"/>
    </row>
    <row r="72" spans="1:9" s="1" customFormat="1" ht="30.75" customHeight="1" x14ac:dyDescent="0.25">
      <c r="A72" s="425" t="s">
        <v>50</v>
      </c>
      <c r="B72" s="87" t="s">
        <v>25</v>
      </c>
      <c r="C72" s="87" t="s">
        <v>26</v>
      </c>
      <c r="D72" s="87" t="s">
        <v>25</v>
      </c>
      <c r="E72" s="87" t="s">
        <v>26</v>
      </c>
      <c r="F72" s="87" t="s">
        <v>25</v>
      </c>
      <c r="G72" s="87" t="s">
        <v>26</v>
      </c>
      <c r="H72" s="87" t="s">
        <v>25</v>
      </c>
      <c r="I72" s="87" t="s">
        <v>26</v>
      </c>
    </row>
    <row r="73" spans="1:9" s="1" customFormat="1" ht="30.75" customHeight="1" x14ac:dyDescent="0.25">
      <c r="A73" s="426"/>
      <c r="B73" s="253">
        <v>8.3299999999999999E-2</v>
      </c>
      <c r="C73" s="253">
        <v>8.3299999999999999E-2</v>
      </c>
      <c r="D73" s="253">
        <v>0</v>
      </c>
      <c r="E73" s="43">
        <v>0.05</v>
      </c>
      <c r="F73" s="48">
        <v>0.03</v>
      </c>
      <c r="G73" s="43">
        <v>0.03</v>
      </c>
      <c r="H73" s="48"/>
      <c r="I73" s="44"/>
    </row>
    <row r="74" spans="1:9" s="1" customFormat="1" ht="341.1" customHeight="1" x14ac:dyDescent="0.25">
      <c r="A74" s="41" t="s">
        <v>92</v>
      </c>
      <c r="B74" s="352" t="s">
        <v>255</v>
      </c>
      <c r="C74" s="353"/>
      <c r="D74" s="444" t="s">
        <v>256</v>
      </c>
      <c r="E74" s="382"/>
      <c r="F74" s="339" t="s">
        <v>257</v>
      </c>
      <c r="G74" s="340"/>
      <c r="H74" s="381"/>
      <c r="I74" s="382"/>
    </row>
    <row r="75" spans="1:9" s="1" customFormat="1" ht="90.95" customHeight="1" x14ac:dyDescent="0.25">
      <c r="A75" s="41" t="s">
        <v>93</v>
      </c>
      <c r="B75" s="348" t="s">
        <v>258</v>
      </c>
      <c r="C75" s="349"/>
      <c r="D75" s="350" t="s">
        <v>259</v>
      </c>
      <c r="E75" s="447"/>
      <c r="F75" s="348" t="s">
        <v>260</v>
      </c>
      <c r="G75" s="338"/>
      <c r="H75" s="337"/>
      <c r="I75" s="338"/>
    </row>
    <row r="76" spans="1:9" s="1" customFormat="1" ht="30.75" customHeight="1" x14ac:dyDescent="0.25">
      <c r="A76" s="425" t="s">
        <v>51</v>
      </c>
      <c r="B76" s="87" t="s">
        <v>25</v>
      </c>
      <c r="C76" s="87" t="s">
        <v>26</v>
      </c>
      <c r="D76" s="87" t="s">
        <v>25</v>
      </c>
      <c r="E76" s="87" t="s">
        <v>26</v>
      </c>
      <c r="F76" s="87" t="s">
        <v>25</v>
      </c>
      <c r="G76" s="87" t="s">
        <v>26</v>
      </c>
      <c r="H76" s="87" t="s">
        <v>25</v>
      </c>
      <c r="I76" s="87" t="s">
        <v>26</v>
      </c>
    </row>
    <row r="77" spans="1:9" s="1" customFormat="1" ht="30.75" customHeight="1" x14ac:dyDescent="0.25">
      <c r="A77" s="426"/>
      <c r="B77" s="253">
        <v>8.3299999999999999E-2</v>
      </c>
      <c r="C77" s="253">
        <v>8.3299999999999999E-2</v>
      </c>
      <c r="D77" s="253">
        <v>0.05</v>
      </c>
      <c r="E77" s="43">
        <v>0.05</v>
      </c>
      <c r="F77" s="48">
        <v>0.05</v>
      </c>
      <c r="G77" s="43">
        <v>0.05</v>
      </c>
      <c r="H77" s="48"/>
      <c r="I77" s="44"/>
    </row>
    <row r="78" spans="1:9" s="1" customFormat="1" ht="408" customHeight="1" x14ac:dyDescent="0.25">
      <c r="A78" s="41" t="s">
        <v>92</v>
      </c>
      <c r="B78" s="352" t="s">
        <v>261</v>
      </c>
      <c r="C78" s="353"/>
      <c r="D78" s="354" t="s">
        <v>262</v>
      </c>
      <c r="E78" s="349"/>
      <c r="F78" s="352" t="s">
        <v>263</v>
      </c>
      <c r="G78" s="356"/>
      <c r="H78" s="337"/>
      <c r="I78" s="338"/>
    </row>
    <row r="79" spans="1:9" s="1" customFormat="1" ht="89.1" customHeight="1" x14ac:dyDescent="0.25">
      <c r="A79" s="41" t="s">
        <v>93</v>
      </c>
      <c r="B79" s="348" t="s">
        <v>264</v>
      </c>
      <c r="C79" s="349"/>
      <c r="D79" s="348" t="s">
        <v>265</v>
      </c>
      <c r="E79" s="349"/>
      <c r="F79" s="348" t="s">
        <v>266</v>
      </c>
      <c r="G79" s="338"/>
      <c r="H79" s="337"/>
      <c r="I79" s="338"/>
    </row>
    <row r="80" spans="1:9" s="1" customFormat="1" ht="30.75" customHeight="1" x14ac:dyDescent="0.25">
      <c r="A80" s="425" t="s">
        <v>52</v>
      </c>
      <c r="B80" s="87" t="s">
        <v>25</v>
      </c>
      <c r="C80" s="87" t="s">
        <v>26</v>
      </c>
      <c r="D80" s="87" t="s">
        <v>25</v>
      </c>
      <c r="E80" s="87" t="s">
        <v>26</v>
      </c>
      <c r="F80" s="87" t="s">
        <v>25</v>
      </c>
      <c r="G80" s="87" t="s">
        <v>26</v>
      </c>
      <c r="H80" s="87" t="s">
        <v>25</v>
      </c>
      <c r="I80" s="87" t="s">
        <v>26</v>
      </c>
    </row>
    <row r="81" spans="1:9" s="1" customFormat="1" ht="30.75" customHeight="1" x14ac:dyDescent="0.25">
      <c r="A81" s="426"/>
      <c r="B81" s="253">
        <v>8.3299999999999999E-2</v>
      </c>
      <c r="C81" s="253">
        <v>8.3299999999999999E-2</v>
      </c>
      <c r="D81" s="253">
        <v>0.1</v>
      </c>
      <c r="E81" s="253">
        <v>0.1</v>
      </c>
      <c r="F81" s="48">
        <v>0.1</v>
      </c>
      <c r="G81" s="253">
        <v>0.1</v>
      </c>
      <c r="H81" s="48"/>
      <c r="I81" s="44"/>
    </row>
    <row r="82" spans="1:9" s="1" customFormat="1" ht="324.95" customHeight="1" x14ac:dyDescent="0.25">
      <c r="A82" s="41" t="s">
        <v>92</v>
      </c>
      <c r="B82" s="453" t="s">
        <v>267</v>
      </c>
      <c r="C82" s="454"/>
      <c r="D82" s="341" t="s">
        <v>330</v>
      </c>
      <c r="E82" s="342"/>
      <c r="F82" s="339" t="s">
        <v>268</v>
      </c>
      <c r="G82" s="340"/>
      <c r="H82" s="337"/>
      <c r="I82" s="338"/>
    </row>
    <row r="83" spans="1:9" s="1" customFormat="1" ht="81" customHeight="1" x14ac:dyDescent="0.25">
      <c r="A83" s="41" t="s">
        <v>93</v>
      </c>
      <c r="B83" s="348" t="s">
        <v>328</v>
      </c>
      <c r="C83" s="437"/>
      <c r="D83" s="440" t="s">
        <v>331</v>
      </c>
      <c r="E83" s="349"/>
      <c r="F83" s="348" t="s">
        <v>329</v>
      </c>
      <c r="G83" s="338"/>
      <c r="H83" s="337"/>
      <c r="I83" s="338"/>
    </row>
    <row r="84" spans="1:9" s="1" customFormat="1" ht="30" customHeight="1" x14ac:dyDescent="0.25">
      <c r="A84" s="425" t="s">
        <v>54</v>
      </c>
      <c r="B84" s="87" t="s">
        <v>25</v>
      </c>
      <c r="C84" s="87" t="s">
        <v>26</v>
      </c>
      <c r="D84" s="87" t="s">
        <v>25</v>
      </c>
      <c r="E84" s="87" t="s">
        <v>26</v>
      </c>
      <c r="F84" s="87" t="s">
        <v>25</v>
      </c>
      <c r="G84" s="87" t="s">
        <v>26</v>
      </c>
      <c r="H84" s="87" t="s">
        <v>25</v>
      </c>
      <c r="I84" s="87" t="s">
        <v>26</v>
      </c>
    </row>
    <row r="85" spans="1:9" s="1" customFormat="1" ht="30" customHeight="1" x14ac:dyDescent="0.25">
      <c r="A85" s="426"/>
      <c r="B85" s="253">
        <v>8.3299999999999999E-2</v>
      </c>
      <c r="C85" s="43"/>
      <c r="D85" s="253">
        <v>0.1</v>
      </c>
      <c r="E85" s="43"/>
      <c r="F85" s="48">
        <v>0.1</v>
      </c>
      <c r="G85" s="43"/>
      <c r="H85" s="48"/>
      <c r="I85" s="44"/>
    </row>
    <row r="86" spans="1:9" s="1" customFormat="1" ht="80.25" customHeight="1" x14ac:dyDescent="0.25">
      <c r="A86" s="41" t="s">
        <v>92</v>
      </c>
      <c r="B86" s="359"/>
      <c r="C86" s="359"/>
      <c r="D86" s="359"/>
      <c r="E86" s="359"/>
      <c r="F86" s="359"/>
      <c r="G86" s="359"/>
      <c r="H86" s="359"/>
      <c r="I86" s="359"/>
    </row>
    <row r="87" spans="1:9" s="1" customFormat="1" ht="80.25" customHeight="1" x14ac:dyDescent="0.25">
      <c r="A87" s="41" t="s">
        <v>93</v>
      </c>
      <c r="B87" s="334"/>
      <c r="C87" s="335"/>
      <c r="D87" s="334"/>
      <c r="E87" s="335"/>
      <c r="F87" s="334"/>
      <c r="G87" s="335"/>
      <c r="H87" s="334"/>
      <c r="I87" s="335"/>
    </row>
    <row r="88" spans="1:9" s="1" customFormat="1" ht="29.25" customHeight="1" x14ac:dyDescent="0.25">
      <c r="A88" s="425" t="s">
        <v>55</v>
      </c>
      <c r="B88" s="87" t="s">
        <v>25</v>
      </c>
      <c r="C88" s="87" t="s">
        <v>26</v>
      </c>
      <c r="D88" s="87" t="s">
        <v>25</v>
      </c>
      <c r="E88" s="87" t="s">
        <v>26</v>
      </c>
      <c r="F88" s="87" t="s">
        <v>25</v>
      </c>
      <c r="G88" s="87" t="s">
        <v>26</v>
      </c>
      <c r="H88" s="87" t="s">
        <v>25</v>
      </c>
      <c r="I88" s="87" t="s">
        <v>26</v>
      </c>
    </row>
    <row r="89" spans="1:9" s="1" customFormat="1" ht="29.25" customHeight="1" x14ac:dyDescent="0.25">
      <c r="A89" s="426"/>
      <c r="B89" s="253">
        <v>8.3299999999999999E-2</v>
      </c>
      <c r="C89" s="43"/>
      <c r="D89" s="253">
        <v>0.1</v>
      </c>
      <c r="E89" s="43"/>
      <c r="F89" s="48">
        <v>0.1</v>
      </c>
      <c r="G89" s="43"/>
      <c r="H89" s="48"/>
      <c r="I89" s="44"/>
    </row>
    <row r="90" spans="1:9" s="1" customFormat="1" ht="80.25" customHeight="1" x14ac:dyDescent="0.25">
      <c r="A90" s="41" t="s">
        <v>92</v>
      </c>
      <c r="B90" s="333"/>
      <c r="C90" s="333"/>
      <c r="D90" s="333"/>
      <c r="E90" s="333"/>
      <c r="F90" s="333"/>
      <c r="G90" s="333"/>
      <c r="H90" s="333"/>
      <c r="I90" s="333"/>
    </row>
    <row r="91" spans="1:9" s="1" customFormat="1" ht="80.25" customHeight="1" x14ac:dyDescent="0.25">
      <c r="A91" s="41" t="s">
        <v>93</v>
      </c>
      <c r="B91" s="334"/>
      <c r="C91" s="335"/>
      <c r="D91" s="334"/>
      <c r="E91" s="335"/>
      <c r="F91" s="334"/>
      <c r="G91" s="335"/>
      <c r="H91" s="334"/>
      <c r="I91" s="335"/>
    </row>
    <row r="92" spans="1:9" s="1" customFormat="1" ht="24.95" customHeight="1" x14ac:dyDescent="0.25">
      <c r="A92" s="425" t="s">
        <v>56</v>
      </c>
      <c r="B92" s="87" t="s">
        <v>25</v>
      </c>
      <c r="C92" s="87" t="s">
        <v>26</v>
      </c>
      <c r="D92" s="87" t="s">
        <v>25</v>
      </c>
      <c r="E92" s="87" t="s">
        <v>26</v>
      </c>
      <c r="F92" s="87" t="s">
        <v>25</v>
      </c>
      <c r="G92" s="87" t="s">
        <v>26</v>
      </c>
      <c r="H92" s="87" t="s">
        <v>25</v>
      </c>
      <c r="I92" s="87" t="s">
        <v>26</v>
      </c>
    </row>
    <row r="93" spans="1:9" s="1" customFormat="1" ht="24.95" customHeight="1" x14ac:dyDescent="0.25">
      <c r="A93" s="426"/>
      <c r="B93" s="253">
        <v>8.3299999999999999E-2</v>
      </c>
      <c r="C93" s="43"/>
      <c r="D93" s="253">
        <v>0.1</v>
      </c>
      <c r="E93" s="43"/>
      <c r="F93" s="48">
        <v>0.1</v>
      </c>
      <c r="G93" s="43"/>
      <c r="H93" s="48"/>
      <c r="I93" s="44"/>
    </row>
    <row r="94" spans="1:9" s="1" customFormat="1" ht="80.25" customHeight="1" x14ac:dyDescent="0.25">
      <c r="A94" s="41" t="s">
        <v>92</v>
      </c>
      <c r="B94" s="333"/>
      <c r="C94" s="333"/>
      <c r="D94" s="333"/>
      <c r="E94" s="333"/>
      <c r="F94" s="333"/>
      <c r="G94" s="333"/>
      <c r="H94" s="333"/>
      <c r="I94" s="333"/>
    </row>
    <row r="95" spans="1:9" s="1" customFormat="1" ht="80.25" customHeight="1" x14ac:dyDescent="0.25">
      <c r="A95" s="41" t="s">
        <v>93</v>
      </c>
      <c r="B95" s="334"/>
      <c r="C95" s="335"/>
      <c r="D95" s="334"/>
      <c r="E95" s="335"/>
      <c r="F95" s="334"/>
      <c r="G95" s="335"/>
      <c r="H95" s="334"/>
      <c r="I95" s="335"/>
    </row>
    <row r="96" spans="1:9" s="1" customFormat="1" ht="24.95" customHeight="1" x14ac:dyDescent="0.25">
      <c r="A96" s="425" t="s">
        <v>57</v>
      </c>
      <c r="B96" s="87" t="s">
        <v>25</v>
      </c>
      <c r="C96" s="87" t="s">
        <v>26</v>
      </c>
      <c r="D96" s="87" t="s">
        <v>25</v>
      </c>
      <c r="E96" s="87" t="s">
        <v>26</v>
      </c>
      <c r="F96" s="87" t="s">
        <v>25</v>
      </c>
      <c r="G96" s="87" t="s">
        <v>26</v>
      </c>
      <c r="H96" s="87" t="s">
        <v>25</v>
      </c>
      <c r="I96" s="87" t="s">
        <v>26</v>
      </c>
    </row>
    <row r="97" spans="1:9" s="1" customFormat="1" ht="24.95" customHeight="1" x14ac:dyDescent="0.25">
      <c r="A97" s="426"/>
      <c r="B97" s="253">
        <v>8.3299999999999999E-2</v>
      </c>
      <c r="C97" s="43"/>
      <c r="D97" s="253">
        <v>0.1</v>
      </c>
      <c r="E97" s="43"/>
      <c r="F97" s="48">
        <v>0.1</v>
      </c>
      <c r="G97" s="43"/>
      <c r="H97" s="48"/>
      <c r="I97" s="44"/>
    </row>
    <row r="98" spans="1:9" s="1" customFormat="1" ht="80.25" customHeight="1" x14ac:dyDescent="0.25">
      <c r="A98" s="41" t="s">
        <v>92</v>
      </c>
      <c r="B98" s="333"/>
      <c r="C98" s="333"/>
      <c r="D98" s="333"/>
      <c r="E98" s="333"/>
      <c r="F98" s="333"/>
      <c r="G98" s="333"/>
      <c r="H98" s="333"/>
      <c r="I98" s="333"/>
    </row>
    <row r="99" spans="1:9" s="1" customFormat="1" ht="80.25" customHeight="1" x14ac:dyDescent="0.25">
      <c r="A99" s="41" t="s">
        <v>93</v>
      </c>
      <c r="B99" s="334"/>
      <c r="C99" s="335"/>
      <c r="D99" s="334"/>
      <c r="E99" s="335"/>
      <c r="F99" s="334"/>
      <c r="G99" s="335"/>
      <c r="H99" s="334"/>
      <c r="I99" s="335"/>
    </row>
    <row r="100" spans="1:9" s="1" customFormat="1" ht="24.95" customHeight="1" x14ac:dyDescent="0.25">
      <c r="A100" s="425" t="s">
        <v>59</v>
      </c>
      <c r="B100" s="87" t="s">
        <v>25</v>
      </c>
      <c r="C100" s="87" t="s">
        <v>26</v>
      </c>
      <c r="D100" s="87" t="s">
        <v>25</v>
      </c>
      <c r="E100" s="87" t="s">
        <v>26</v>
      </c>
      <c r="F100" s="87" t="s">
        <v>25</v>
      </c>
      <c r="G100" s="87" t="s">
        <v>26</v>
      </c>
      <c r="H100" s="87" t="s">
        <v>25</v>
      </c>
      <c r="I100" s="87" t="s">
        <v>26</v>
      </c>
    </row>
    <row r="101" spans="1:9" s="1" customFormat="1" ht="24.95" customHeight="1" x14ac:dyDescent="0.25">
      <c r="A101" s="426"/>
      <c r="B101" s="253">
        <v>8.3299999999999999E-2</v>
      </c>
      <c r="C101" s="43"/>
      <c r="D101" s="253">
        <v>0.15</v>
      </c>
      <c r="E101" s="43"/>
      <c r="F101" s="48">
        <v>0.1</v>
      </c>
      <c r="G101" s="43"/>
      <c r="H101" s="48"/>
      <c r="I101" s="44"/>
    </row>
    <row r="102" spans="1:9" s="1" customFormat="1" ht="80.25" customHeight="1" x14ac:dyDescent="0.25">
      <c r="A102" s="41" t="s">
        <v>92</v>
      </c>
      <c r="B102" s="333"/>
      <c r="C102" s="333"/>
      <c r="D102" s="333"/>
      <c r="E102" s="333"/>
      <c r="F102" s="333"/>
      <c r="G102" s="333"/>
      <c r="H102" s="333"/>
      <c r="I102" s="333"/>
    </row>
    <row r="103" spans="1:9" s="1" customFormat="1" ht="80.25" customHeight="1" x14ac:dyDescent="0.25">
      <c r="A103" s="41" t="s">
        <v>93</v>
      </c>
      <c r="B103" s="334"/>
      <c r="C103" s="335"/>
      <c r="D103" s="334"/>
      <c r="E103" s="335"/>
      <c r="F103" s="334"/>
      <c r="G103" s="335"/>
      <c r="H103" s="334"/>
      <c r="I103" s="335"/>
    </row>
    <row r="104" spans="1:9" s="1" customFormat="1" ht="24.95" customHeight="1" x14ac:dyDescent="0.25">
      <c r="A104" s="425" t="s">
        <v>60</v>
      </c>
      <c r="B104" s="87" t="s">
        <v>25</v>
      </c>
      <c r="C104" s="87" t="s">
        <v>26</v>
      </c>
      <c r="D104" s="87" t="s">
        <v>25</v>
      </c>
      <c r="E104" s="87" t="s">
        <v>26</v>
      </c>
      <c r="F104" s="87" t="s">
        <v>25</v>
      </c>
      <c r="G104" s="87" t="s">
        <v>26</v>
      </c>
      <c r="H104" s="87" t="s">
        <v>25</v>
      </c>
      <c r="I104" s="87" t="s">
        <v>26</v>
      </c>
    </row>
    <row r="105" spans="1:9" s="1" customFormat="1" ht="24.95" customHeight="1" x14ac:dyDescent="0.25">
      <c r="A105" s="426"/>
      <c r="B105" s="253">
        <v>8.3299999999999999E-2</v>
      </c>
      <c r="C105" s="43"/>
      <c r="D105" s="253">
        <v>0.15</v>
      </c>
      <c r="E105" s="43"/>
      <c r="F105" s="48">
        <v>0.1</v>
      </c>
      <c r="G105" s="43"/>
      <c r="H105" s="48"/>
      <c r="I105" s="44"/>
    </row>
    <row r="106" spans="1:9" s="1" customFormat="1" ht="80.25" customHeight="1" x14ac:dyDescent="0.25">
      <c r="A106" s="41" t="s">
        <v>92</v>
      </c>
      <c r="B106" s="333"/>
      <c r="C106" s="333"/>
      <c r="D106" s="333"/>
      <c r="E106" s="333"/>
      <c r="F106" s="333"/>
      <c r="G106" s="333"/>
      <c r="H106" s="333"/>
      <c r="I106" s="333"/>
    </row>
    <row r="107" spans="1:9" s="1" customFormat="1" ht="80.25" customHeight="1" x14ac:dyDescent="0.25">
      <c r="A107" s="41" t="s">
        <v>93</v>
      </c>
      <c r="B107" s="334"/>
      <c r="C107" s="335"/>
      <c r="D107" s="334"/>
      <c r="E107" s="335"/>
      <c r="F107" s="334"/>
      <c r="G107" s="335"/>
      <c r="H107" s="334"/>
      <c r="I107" s="335"/>
    </row>
    <row r="108" spans="1:9" s="1" customFormat="1" ht="24.95" customHeight="1" x14ac:dyDescent="0.25">
      <c r="A108" s="425" t="s">
        <v>61</v>
      </c>
      <c r="B108" s="87" t="s">
        <v>25</v>
      </c>
      <c r="C108" s="87" t="s">
        <v>26</v>
      </c>
      <c r="D108" s="87" t="s">
        <v>25</v>
      </c>
      <c r="E108" s="87" t="s">
        <v>26</v>
      </c>
      <c r="F108" s="87" t="s">
        <v>25</v>
      </c>
      <c r="G108" s="87" t="s">
        <v>26</v>
      </c>
      <c r="H108" s="87" t="s">
        <v>25</v>
      </c>
      <c r="I108" s="87" t="s">
        <v>26</v>
      </c>
    </row>
    <row r="109" spans="1:9" s="1" customFormat="1" ht="24.95" customHeight="1" x14ac:dyDescent="0.25">
      <c r="A109" s="426"/>
      <c r="B109" s="253">
        <v>8.3299999999999999E-2</v>
      </c>
      <c r="C109" s="43"/>
      <c r="D109" s="253">
        <v>0.15</v>
      </c>
      <c r="E109" s="43"/>
      <c r="F109" s="48">
        <v>0.1</v>
      </c>
      <c r="G109" s="43"/>
      <c r="H109" s="48"/>
      <c r="I109" s="44"/>
    </row>
    <row r="110" spans="1:9" s="1" customFormat="1" ht="80.25" customHeight="1" x14ac:dyDescent="0.25">
      <c r="A110" s="41" t="s">
        <v>92</v>
      </c>
      <c r="B110" s="333"/>
      <c r="C110" s="333"/>
      <c r="D110" s="333"/>
      <c r="E110" s="333"/>
      <c r="F110" s="333"/>
      <c r="G110" s="333"/>
      <c r="H110" s="333"/>
      <c r="I110" s="333"/>
    </row>
    <row r="111" spans="1:9" s="1" customFormat="1" ht="80.25" customHeight="1" x14ac:dyDescent="0.25">
      <c r="A111" s="41" t="s">
        <v>93</v>
      </c>
      <c r="B111" s="334"/>
      <c r="C111" s="335"/>
      <c r="D111" s="334"/>
      <c r="E111" s="335"/>
      <c r="F111" s="334"/>
      <c r="G111" s="335"/>
      <c r="H111" s="334"/>
      <c r="I111" s="335"/>
    </row>
    <row r="112" spans="1:9" s="1" customFormat="1" ht="24.95" customHeight="1" x14ac:dyDescent="0.25">
      <c r="A112" s="425" t="s">
        <v>62</v>
      </c>
      <c r="B112" s="87" t="s">
        <v>25</v>
      </c>
      <c r="C112" s="87" t="s">
        <v>26</v>
      </c>
      <c r="D112" s="87" t="s">
        <v>25</v>
      </c>
      <c r="E112" s="87" t="s">
        <v>26</v>
      </c>
      <c r="F112" s="87" t="s">
        <v>25</v>
      </c>
      <c r="G112" s="87" t="s">
        <v>26</v>
      </c>
      <c r="H112" s="87" t="s">
        <v>25</v>
      </c>
      <c r="I112" s="87" t="s">
        <v>26</v>
      </c>
    </row>
    <row r="113" spans="1:9" s="1" customFormat="1" ht="24.95" customHeight="1" x14ac:dyDescent="0.25">
      <c r="A113" s="426"/>
      <c r="B113" s="253">
        <v>8.3299999999999999E-2</v>
      </c>
      <c r="C113" s="43"/>
      <c r="D113" s="253">
        <v>0</v>
      </c>
      <c r="E113" s="43"/>
      <c r="F113" s="48">
        <v>0.1</v>
      </c>
      <c r="G113" s="43"/>
      <c r="H113" s="166"/>
      <c r="I113" s="167"/>
    </row>
    <row r="114" spans="1:9" s="1" customFormat="1" ht="80.25" customHeight="1" x14ac:dyDescent="0.25">
      <c r="A114" s="41" t="s">
        <v>92</v>
      </c>
      <c r="B114" s="336"/>
      <c r="C114" s="336"/>
      <c r="D114" s="336"/>
      <c r="E114" s="336"/>
      <c r="F114" s="336"/>
      <c r="G114" s="336"/>
      <c r="H114" s="336"/>
      <c r="I114" s="336"/>
    </row>
    <row r="115" spans="1:9" s="1" customFormat="1" ht="80.25" customHeight="1" x14ac:dyDescent="0.25">
      <c r="A115" s="41" t="s">
        <v>93</v>
      </c>
      <c r="B115" s="334"/>
      <c r="C115" s="335"/>
      <c r="D115" s="334"/>
      <c r="E115" s="335"/>
      <c r="F115" s="334"/>
      <c r="G115" s="335"/>
      <c r="H115" s="334"/>
      <c r="I115" s="335"/>
    </row>
    <row r="116" spans="1:9" s="1" customFormat="1" ht="16.5" x14ac:dyDescent="0.25">
      <c r="A116" s="42" t="s">
        <v>94</v>
      </c>
      <c r="B116" s="45">
        <f t="shared" ref="B116:I116" si="1">(B69+B73+B77+B81+B85+B89+B93+B97+B101+B105+B109+B113)</f>
        <v>0.99960000000000016</v>
      </c>
      <c r="C116" s="45">
        <f t="shared" si="1"/>
        <v>0.3332</v>
      </c>
      <c r="D116" s="45">
        <f t="shared" si="1"/>
        <v>1</v>
      </c>
      <c r="E116" s="45">
        <f t="shared" si="1"/>
        <v>0.2</v>
      </c>
      <c r="F116" s="45">
        <f t="shared" si="1"/>
        <v>0.99999999999999989</v>
      </c>
      <c r="G116" s="45">
        <f t="shared" si="1"/>
        <v>0.2</v>
      </c>
      <c r="H116" s="45">
        <f t="shared" si="1"/>
        <v>0</v>
      </c>
      <c r="I116" s="45">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s>
  <pageMargins left="0.7" right="0.7" top="0.75" bottom="0.75" header="0.3" footer="0.3"/>
  <drawing r:id="rId12"/>
  <legacyDrawing r:id="rId1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50" zoomScaleNormal="80" workbookViewId="0">
      <selection activeCell="F31" sqref="F31:G31"/>
    </sheetView>
  </sheetViews>
  <sheetFormatPr baseColWidth="10" defaultColWidth="10.85546875" defaultRowHeight="14.25" x14ac:dyDescent="0.25"/>
  <cols>
    <col min="1" max="1" width="42.42578125" style="1" customWidth="1"/>
    <col min="2" max="3" width="35.7109375" style="1" customWidth="1"/>
    <col min="4" max="4" width="50.7109375" style="1" customWidth="1"/>
    <col min="5" max="7" width="50.85546875" style="1" customWidth="1"/>
    <col min="8" max="8" width="35.7109375" style="1" customWidth="1"/>
    <col min="9" max="9" width="49.855468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66"/>
      <c r="B1" s="386" t="s">
        <v>43</v>
      </c>
      <c r="C1" s="387"/>
      <c r="D1" s="387"/>
      <c r="E1" s="387"/>
      <c r="F1" s="387"/>
      <c r="G1" s="387"/>
      <c r="H1" s="388"/>
      <c r="I1" s="50" t="s">
        <v>95</v>
      </c>
      <c r="J1" s="383" t="s">
        <v>161</v>
      </c>
      <c r="K1" s="384"/>
      <c r="L1" s="385"/>
      <c r="M1" s="81"/>
    </row>
    <row r="2" spans="1:25" ht="24" customHeight="1" thickBot="1" x14ac:dyDescent="0.3">
      <c r="A2" s="467"/>
      <c r="B2" s="389" t="s">
        <v>44</v>
      </c>
      <c r="C2" s="390"/>
      <c r="D2" s="390"/>
      <c r="E2" s="390"/>
      <c r="F2" s="390"/>
      <c r="G2" s="390"/>
      <c r="H2" s="391"/>
      <c r="I2" s="50" t="s">
        <v>96</v>
      </c>
      <c r="J2" s="383" t="s">
        <v>162</v>
      </c>
      <c r="K2" s="384"/>
      <c r="L2" s="385"/>
      <c r="M2" s="81"/>
    </row>
    <row r="3" spans="1:25" ht="24" customHeight="1" thickBot="1" x14ac:dyDescent="0.3">
      <c r="A3" s="467"/>
      <c r="B3" s="389" t="s">
        <v>0</v>
      </c>
      <c r="C3" s="390"/>
      <c r="D3" s="390"/>
      <c r="E3" s="390"/>
      <c r="F3" s="390"/>
      <c r="G3" s="390"/>
      <c r="H3" s="391"/>
      <c r="I3" s="50" t="s">
        <v>97</v>
      </c>
      <c r="J3" s="383" t="s">
        <v>163</v>
      </c>
      <c r="K3" s="384"/>
      <c r="L3" s="385"/>
      <c r="M3" s="81"/>
    </row>
    <row r="4" spans="1:25" ht="24" customHeight="1" thickBot="1" x14ac:dyDescent="0.3">
      <c r="A4" s="468"/>
      <c r="B4" s="392" t="s">
        <v>98</v>
      </c>
      <c r="C4" s="393"/>
      <c r="D4" s="393"/>
      <c r="E4" s="393"/>
      <c r="F4" s="393"/>
      <c r="G4" s="393"/>
      <c r="H4" s="394"/>
      <c r="I4" s="50" t="s">
        <v>46</v>
      </c>
      <c r="J4" s="383" t="s">
        <v>165</v>
      </c>
      <c r="K4" s="384"/>
      <c r="L4" s="385"/>
      <c r="M4" s="81"/>
    </row>
    <row r="6" spans="1:25" ht="15" customHeight="1" thickBot="1" x14ac:dyDescent="0.3">
      <c r="A6" s="6"/>
      <c r="B6" s="7"/>
      <c r="C6" s="7"/>
      <c r="D6" s="9"/>
      <c r="E6" s="8"/>
      <c r="F6" s="8"/>
      <c r="G6" s="198"/>
      <c r="H6" s="198"/>
      <c r="I6" s="10"/>
      <c r="J6" s="10"/>
      <c r="K6" s="7"/>
      <c r="L6" s="7"/>
      <c r="M6" s="7"/>
      <c r="N6" s="7"/>
      <c r="O6" s="7"/>
      <c r="P6" s="7"/>
      <c r="Q6" s="7"/>
      <c r="R6" s="7"/>
      <c r="S6" s="7"/>
      <c r="T6" s="11"/>
      <c r="U6" s="7"/>
      <c r="V6" s="7"/>
      <c r="X6" s="12"/>
      <c r="Y6" s="13"/>
    </row>
    <row r="7" spans="1:25" ht="15" customHeight="1" x14ac:dyDescent="0.25">
      <c r="A7" s="474" t="s">
        <v>1</v>
      </c>
      <c r="B7" s="484" t="s">
        <v>171</v>
      </c>
      <c r="C7" s="484"/>
      <c r="D7" s="484"/>
      <c r="E7" s="484"/>
      <c r="F7" s="484"/>
      <c r="G7" s="484"/>
      <c r="H7" s="484"/>
      <c r="I7" s="481" t="s">
        <v>48</v>
      </c>
      <c r="J7" s="482">
        <v>2024110010308</v>
      </c>
      <c r="K7" s="7"/>
      <c r="L7" s="7"/>
      <c r="M7" s="7"/>
      <c r="N7" s="7"/>
      <c r="O7" s="7"/>
      <c r="P7" s="7"/>
      <c r="Q7" s="7"/>
      <c r="R7" s="7"/>
      <c r="S7" s="7"/>
      <c r="T7" s="7"/>
      <c r="U7" s="7"/>
      <c r="V7" s="7"/>
      <c r="W7" s="7"/>
      <c r="X7" s="7"/>
      <c r="Y7" s="7"/>
    </row>
    <row r="8" spans="1:25" ht="15" customHeight="1" x14ac:dyDescent="0.25">
      <c r="A8" s="475"/>
      <c r="B8" s="484"/>
      <c r="C8" s="484"/>
      <c r="D8" s="484"/>
      <c r="E8" s="484"/>
      <c r="F8" s="484"/>
      <c r="G8" s="484"/>
      <c r="H8" s="484"/>
      <c r="I8" s="481"/>
      <c r="J8" s="482"/>
      <c r="K8" s="7"/>
      <c r="L8" s="7"/>
      <c r="M8" s="7"/>
      <c r="N8" s="7"/>
      <c r="O8" s="7"/>
      <c r="P8" s="7"/>
      <c r="Q8" s="7"/>
      <c r="R8" s="7"/>
      <c r="S8" s="7"/>
      <c r="T8" s="7"/>
      <c r="U8" s="7"/>
      <c r="V8" s="7"/>
      <c r="W8" s="7"/>
      <c r="X8" s="7"/>
      <c r="Y8" s="7"/>
    </row>
    <row r="9" spans="1:25" ht="15" customHeight="1" x14ac:dyDescent="0.25">
      <c r="A9" s="475"/>
      <c r="B9" s="484"/>
      <c r="C9" s="484"/>
      <c r="D9" s="484"/>
      <c r="E9" s="484"/>
      <c r="F9" s="484"/>
      <c r="G9" s="484"/>
      <c r="H9" s="484"/>
      <c r="I9" s="481"/>
      <c r="J9" s="482"/>
      <c r="K9" s="7"/>
      <c r="L9" s="7"/>
      <c r="M9" s="7"/>
      <c r="N9" s="7"/>
      <c r="O9" s="7"/>
      <c r="P9" s="7"/>
      <c r="Q9" s="7"/>
      <c r="R9" s="7"/>
      <c r="S9" s="7"/>
      <c r="T9" s="7"/>
      <c r="U9" s="7"/>
      <c r="V9" s="7"/>
      <c r="W9" s="7"/>
      <c r="X9" s="7"/>
      <c r="Y9" s="7"/>
    </row>
    <row r="10" spans="1:25" ht="15" customHeight="1" thickBot="1" x14ac:dyDescent="0.3">
      <c r="A10" s="476"/>
      <c r="B10" s="484"/>
      <c r="C10" s="484"/>
      <c r="D10" s="484"/>
      <c r="E10" s="484"/>
      <c r="F10" s="484"/>
      <c r="G10" s="484"/>
      <c r="H10" s="484"/>
      <c r="I10" s="481"/>
      <c r="J10" s="482"/>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12" t="s">
        <v>2</v>
      </c>
      <c r="B12" s="154" t="s">
        <v>49</v>
      </c>
      <c r="C12" s="205">
        <v>45688</v>
      </c>
      <c r="D12" s="154" t="s">
        <v>50</v>
      </c>
      <c r="E12" s="206">
        <v>45716</v>
      </c>
      <c r="F12" s="154" t="s">
        <v>51</v>
      </c>
      <c r="G12" s="205">
        <v>45747</v>
      </c>
      <c r="H12" s="154" t="s">
        <v>52</v>
      </c>
      <c r="I12" s="207">
        <v>45777</v>
      </c>
    </row>
    <row r="13" spans="1:25" s="76" customFormat="1" ht="21.75" customHeight="1" thickBot="1" x14ac:dyDescent="0.3">
      <c r="A13" s="412"/>
      <c r="B13" s="140" t="s">
        <v>54</v>
      </c>
      <c r="C13" s="83"/>
      <c r="D13" s="138" t="s">
        <v>55</v>
      </c>
      <c r="E13" s="51"/>
      <c r="F13" s="138" t="s">
        <v>56</v>
      </c>
      <c r="G13" s="51"/>
      <c r="H13" s="138" t="s">
        <v>57</v>
      </c>
      <c r="I13" s="157"/>
    </row>
    <row r="14" spans="1:25" s="76" customFormat="1" ht="21.75" customHeight="1" thickBot="1" x14ac:dyDescent="0.3">
      <c r="A14" s="412"/>
      <c r="B14" s="138" t="s">
        <v>59</v>
      </c>
      <c r="C14" s="156"/>
      <c r="D14" s="138" t="s">
        <v>60</v>
      </c>
      <c r="E14" s="51"/>
      <c r="F14" s="138" t="s">
        <v>61</v>
      </c>
      <c r="G14" s="51"/>
      <c r="H14" s="138" t="s">
        <v>62</v>
      </c>
      <c r="I14" s="157"/>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11" t="s">
        <v>3</v>
      </c>
      <c r="B16" s="411"/>
      <c r="C16" s="153" t="s">
        <v>53</v>
      </c>
      <c r="D16" s="480"/>
      <c r="E16" s="480"/>
      <c r="F16" s="480"/>
      <c r="G16" s="1"/>
      <c r="H16" s="1"/>
      <c r="I16" s="1"/>
      <c r="J16" s="1"/>
      <c r="K16" s="1"/>
      <c r="L16" s="88"/>
      <c r="M16" s="89"/>
      <c r="N16" s="89"/>
      <c r="O16" s="89"/>
    </row>
    <row r="17" spans="1:15" s="76" customFormat="1" ht="21.75" customHeight="1" thickBot="1" x14ac:dyDescent="0.3">
      <c r="A17" s="411"/>
      <c r="B17" s="411"/>
      <c r="C17" s="153" t="s">
        <v>58</v>
      </c>
      <c r="D17" s="427"/>
      <c r="E17" s="427"/>
      <c r="F17" s="427"/>
      <c r="G17" s="1"/>
      <c r="H17" s="1"/>
      <c r="I17" s="1"/>
      <c r="J17" s="1"/>
      <c r="K17" s="1"/>
      <c r="L17" s="88"/>
      <c r="M17" s="89"/>
      <c r="N17" s="89"/>
      <c r="O17" s="89"/>
    </row>
    <row r="18" spans="1:15" s="76" customFormat="1" ht="21.75" customHeight="1" thickBot="1" x14ac:dyDescent="0.3">
      <c r="A18" s="411"/>
      <c r="B18" s="411"/>
      <c r="C18" s="153" t="s">
        <v>63</v>
      </c>
      <c r="D18" s="427" t="s">
        <v>173</v>
      </c>
      <c r="E18" s="427"/>
      <c r="F18" s="427"/>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3" customFormat="1" ht="16.5" customHeight="1" x14ac:dyDescent="0.2"/>
    <row r="21" spans="1:15" ht="5.25" customHeight="1" thickBot="1" x14ac:dyDescent="0.3"/>
    <row r="22" spans="1:15" ht="48" customHeight="1" thickBot="1" x14ac:dyDescent="0.3">
      <c r="A22" s="483" t="s">
        <v>99</v>
      </c>
      <c r="B22" s="483"/>
      <c r="C22" s="483"/>
      <c r="D22" s="483"/>
      <c r="E22" s="483"/>
      <c r="F22" s="483"/>
      <c r="G22" s="483"/>
      <c r="H22" s="483"/>
      <c r="I22" s="483"/>
      <c r="J22" s="483"/>
    </row>
    <row r="23" spans="1:15" ht="69.95" customHeight="1" thickBot="1" x14ac:dyDescent="0.3">
      <c r="A23" s="144" t="s">
        <v>8</v>
      </c>
      <c r="B23" s="477" t="s">
        <v>179</v>
      </c>
      <c r="C23" s="478"/>
      <c r="D23" s="479"/>
      <c r="E23" s="145" t="s">
        <v>19</v>
      </c>
      <c r="F23" s="262" t="s">
        <v>269</v>
      </c>
      <c r="G23" s="145" t="s">
        <v>20</v>
      </c>
      <c r="H23" s="477" t="s">
        <v>270</v>
      </c>
      <c r="I23" s="478"/>
      <c r="J23" s="479"/>
    </row>
    <row r="24" spans="1:15" ht="50.25" customHeight="1" thickBot="1" x14ac:dyDescent="0.3">
      <c r="A24" s="116" t="s">
        <v>21</v>
      </c>
      <c r="B24" s="469" t="s">
        <v>271</v>
      </c>
      <c r="C24" s="470"/>
      <c r="D24" s="470"/>
      <c r="E24" s="470"/>
      <c r="F24" s="470"/>
      <c r="G24" s="470"/>
      <c r="H24" s="470"/>
      <c r="I24" s="470"/>
      <c r="J24" s="471"/>
    </row>
    <row r="25" spans="1:15" ht="50.25" customHeight="1" thickBot="1" x14ac:dyDescent="0.3">
      <c r="A25" s="459" t="s">
        <v>22</v>
      </c>
      <c r="B25" s="146">
        <v>2024</v>
      </c>
      <c r="C25" s="147">
        <v>2025</v>
      </c>
      <c r="D25" s="147">
        <v>2026</v>
      </c>
      <c r="E25" s="147">
        <v>2027</v>
      </c>
      <c r="F25" s="148" t="s">
        <v>100</v>
      </c>
      <c r="G25" s="149" t="s">
        <v>23</v>
      </c>
      <c r="H25" s="485" t="s">
        <v>24</v>
      </c>
      <c r="I25" s="486"/>
      <c r="J25" s="487"/>
    </row>
    <row r="26" spans="1:15" ht="50.25" customHeight="1" thickBot="1" x14ac:dyDescent="0.3">
      <c r="A26" s="460"/>
      <c r="B26" s="263">
        <v>1</v>
      </c>
      <c r="C26" s="264">
        <v>2</v>
      </c>
      <c r="D26" s="264">
        <v>2</v>
      </c>
      <c r="E26" s="264">
        <v>2</v>
      </c>
      <c r="F26" s="265">
        <v>2</v>
      </c>
      <c r="G26" s="266">
        <v>1</v>
      </c>
      <c r="H26" s="477" t="s">
        <v>272</v>
      </c>
      <c r="I26" s="478"/>
      <c r="J26" s="479"/>
    </row>
    <row r="27" spans="1:15" ht="52.5" customHeight="1" thickBot="1" x14ac:dyDescent="0.3">
      <c r="A27" s="116"/>
      <c r="B27" s="488" t="s">
        <v>273</v>
      </c>
      <c r="C27" s="489"/>
      <c r="D27" s="489"/>
      <c r="E27" s="489"/>
      <c r="F27" s="489"/>
      <c r="G27" s="489"/>
      <c r="H27" s="489"/>
      <c r="I27" s="489"/>
      <c r="J27" s="490"/>
    </row>
    <row r="28" spans="1:15" s="26" customFormat="1" ht="56.25" customHeight="1" thickBot="1" x14ac:dyDescent="0.3">
      <c r="A28" s="459" t="s">
        <v>74</v>
      </c>
      <c r="B28" s="116" t="s">
        <v>75</v>
      </c>
      <c r="C28" s="144" t="s">
        <v>26</v>
      </c>
      <c r="D28" s="461" t="s">
        <v>27</v>
      </c>
      <c r="E28" s="462"/>
      <c r="F28" s="461" t="s">
        <v>28</v>
      </c>
      <c r="G28" s="462"/>
      <c r="H28" s="117" t="s">
        <v>29</v>
      </c>
      <c r="I28" s="115" t="s">
        <v>30</v>
      </c>
      <c r="J28" s="115" t="s">
        <v>31</v>
      </c>
    </row>
    <row r="29" spans="1:15" ht="234" customHeight="1" thickBot="1" x14ac:dyDescent="0.3">
      <c r="A29" s="460"/>
      <c r="B29" s="267">
        <v>1</v>
      </c>
      <c r="C29" s="85">
        <v>1</v>
      </c>
      <c r="D29" s="469" t="s">
        <v>274</v>
      </c>
      <c r="E29" s="471"/>
      <c r="F29" s="469" t="s">
        <v>275</v>
      </c>
      <c r="G29" s="471"/>
      <c r="H29" s="84" t="s">
        <v>182</v>
      </c>
      <c r="I29" s="150" t="s">
        <v>183</v>
      </c>
      <c r="J29" s="268" t="s">
        <v>276</v>
      </c>
    </row>
    <row r="30" spans="1:15" s="26" customFormat="1" ht="45" customHeight="1" thickBot="1" x14ac:dyDescent="0.3">
      <c r="A30" s="459" t="s">
        <v>76</v>
      </c>
      <c r="B30" s="114" t="s">
        <v>75</v>
      </c>
      <c r="C30" s="117" t="s">
        <v>26</v>
      </c>
      <c r="D30" s="461" t="s">
        <v>27</v>
      </c>
      <c r="E30" s="462"/>
      <c r="F30" s="461" t="s">
        <v>28</v>
      </c>
      <c r="G30" s="462"/>
      <c r="H30" s="117" t="s">
        <v>29</v>
      </c>
      <c r="I30" s="115" t="s">
        <v>30</v>
      </c>
      <c r="J30" s="115" t="s">
        <v>31</v>
      </c>
    </row>
    <row r="31" spans="1:15" ht="243.95" customHeight="1" thickBot="1" x14ac:dyDescent="0.3">
      <c r="A31" s="460"/>
      <c r="B31" s="267">
        <v>1.0900000000000001</v>
      </c>
      <c r="C31" s="85">
        <v>1.0900000000000001</v>
      </c>
      <c r="D31" s="469" t="s">
        <v>277</v>
      </c>
      <c r="E31" s="471"/>
      <c r="F31" s="469" t="s">
        <v>278</v>
      </c>
      <c r="G31" s="471"/>
      <c r="H31" s="84" t="s">
        <v>182</v>
      </c>
      <c r="I31" s="150" t="s">
        <v>183</v>
      </c>
      <c r="J31" s="268" t="s">
        <v>276</v>
      </c>
    </row>
    <row r="32" spans="1:15" s="26" customFormat="1" ht="54" customHeight="1" thickBot="1" x14ac:dyDescent="0.3">
      <c r="A32" s="459" t="s">
        <v>77</v>
      </c>
      <c r="B32" s="114" t="s">
        <v>75</v>
      </c>
      <c r="C32" s="117" t="s">
        <v>26</v>
      </c>
      <c r="D32" s="461" t="s">
        <v>27</v>
      </c>
      <c r="E32" s="462"/>
      <c r="F32" s="461" t="s">
        <v>28</v>
      </c>
      <c r="G32" s="462"/>
      <c r="H32" s="117" t="s">
        <v>29</v>
      </c>
      <c r="I32" s="115" t="s">
        <v>30</v>
      </c>
      <c r="J32" s="115" t="s">
        <v>31</v>
      </c>
    </row>
    <row r="33" spans="1:10" ht="305.10000000000002" customHeight="1" thickBot="1" x14ac:dyDescent="0.3">
      <c r="A33" s="460"/>
      <c r="B33" s="267">
        <v>1.18</v>
      </c>
      <c r="C33" s="85">
        <v>1.18</v>
      </c>
      <c r="D33" s="469" t="s">
        <v>228</v>
      </c>
      <c r="E33" s="471"/>
      <c r="F33" s="469" t="s">
        <v>279</v>
      </c>
      <c r="G33" s="471"/>
      <c r="H33" s="84" t="s">
        <v>182</v>
      </c>
      <c r="I33" s="150" t="s">
        <v>280</v>
      </c>
      <c r="J33" s="268" t="s">
        <v>281</v>
      </c>
    </row>
    <row r="34" spans="1:10" s="26" customFormat="1" ht="47.25" customHeight="1" thickBot="1" x14ac:dyDescent="0.3">
      <c r="A34" s="459" t="s">
        <v>78</v>
      </c>
      <c r="B34" s="114" t="s">
        <v>75</v>
      </c>
      <c r="C34" s="114" t="s">
        <v>26</v>
      </c>
      <c r="D34" s="461" t="s">
        <v>27</v>
      </c>
      <c r="E34" s="462"/>
      <c r="F34" s="461" t="s">
        <v>28</v>
      </c>
      <c r="G34" s="462"/>
      <c r="H34" s="117" t="s">
        <v>29</v>
      </c>
      <c r="I34" s="117" t="s">
        <v>30</v>
      </c>
      <c r="J34" s="115" t="s">
        <v>31</v>
      </c>
    </row>
    <row r="35" spans="1:10" ht="374.1" customHeight="1" thickBot="1" x14ac:dyDescent="0.3">
      <c r="A35" s="460"/>
      <c r="B35" s="267">
        <v>1.27</v>
      </c>
      <c r="C35" s="85">
        <v>1.27</v>
      </c>
      <c r="D35" s="472" t="s">
        <v>282</v>
      </c>
      <c r="E35" s="473"/>
      <c r="F35" s="472" t="s">
        <v>283</v>
      </c>
      <c r="G35" s="473"/>
      <c r="H35" s="269" t="s">
        <v>182</v>
      </c>
      <c r="I35" s="150" t="s">
        <v>280</v>
      </c>
      <c r="J35" s="268" t="s">
        <v>284</v>
      </c>
    </row>
    <row r="36" spans="1:10" s="26" customFormat="1" ht="47.25" customHeight="1" thickBot="1" x14ac:dyDescent="0.3">
      <c r="A36" s="459" t="s">
        <v>79</v>
      </c>
      <c r="B36" s="114" t="s">
        <v>75</v>
      </c>
      <c r="C36" s="117" t="s">
        <v>26</v>
      </c>
      <c r="D36" s="461" t="s">
        <v>27</v>
      </c>
      <c r="E36" s="462"/>
      <c r="F36" s="461" t="s">
        <v>28</v>
      </c>
      <c r="G36" s="462"/>
      <c r="H36" s="117" t="s">
        <v>29</v>
      </c>
      <c r="I36" s="115" t="s">
        <v>30</v>
      </c>
      <c r="J36" s="115" t="s">
        <v>31</v>
      </c>
    </row>
    <row r="37" spans="1:10" ht="77.099999999999994" customHeight="1" thickBot="1" x14ac:dyDescent="0.3">
      <c r="A37" s="460"/>
      <c r="B37" s="267">
        <v>1.36</v>
      </c>
      <c r="C37" s="85">
        <f>+F59</f>
        <v>0</v>
      </c>
      <c r="D37" s="463"/>
      <c r="E37" s="464"/>
      <c r="F37" s="463"/>
      <c r="G37" s="464"/>
      <c r="H37" s="84"/>
      <c r="I37" s="151"/>
      <c r="J37" s="151"/>
    </row>
    <row r="38" spans="1:10" s="26" customFormat="1" ht="48.75" customHeight="1" thickBot="1" x14ac:dyDescent="0.3">
      <c r="A38" s="459" t="s">
        <v>80</v>
      </c>
      <c r="B38" s="114" t="s">
        <v>75</v>
      </c>
      <c r="C38" s="117" t="s">
        <v>26</v>
      </c>
      <c r="D38" s="461" t="s">
        <v>27</v>
      </c>
      <c r="E38" s="462"/>
      <c r="F38" s="461" t="s">
        <v>28</v>
      </c>
      <c r="G38" s="462"/>
      <c r="H38" s="117" t="s">
        <v>29</v>
      </c>
      <c r="I38" s="115" t="s">
        <v>30</v>
      </c>
      <c r="J38" s="115" t="s">
        <v>31</v>
      </c>
    </row>
    <row r="39" spans="1:10" ht="80.099999999999994" customHeight="1" thickBot="1" x14ac:dyDescent="0.3">
      <c r="A39" s="460"/>
      <c r="B39" s="267">
        <v>1.45</v>
      </c>
      <c r="C39" s="86" t="str">
        <f>+G59</f>
        <v>Revisó (Oficina Asesora de Planeación)</v>
      </c>
      <c r="D39" s="463"/>
      <c r="E39" s="464"/>
      <c r="F39" s="463"/>
      <c r="G39" s="464"/>
      <c r="H39" s="84"/>
      <c r="I39" s="151"/>
      <c r="J39" s="151"/>
    </row>
    <row r="40" spans="1:10" ht="46.5" customHeight="1" thickBot="1" x14ac:dyDescent="0.3">
      <c r="A40" s="459" t="s">
        <v>81</v>
      </c>
      <c r="B40" s="116" t="s">
        <v>75</v>
      </c>
      <c r="C40" s="144" t="s">
        <v>26</v>
      </c>
      <c r="D40" s="461" t="s">
        <v>27</v>
      </c>
      <c r="E40" s="462"/>
      <c r="F40" s="461" t="s">
        <v>28</v>
      </c>
      <c r="G40" s="462"/>
      <c r="H40" s="117" t="s">
        <v>29</v>
      </c>
      <c r="I40" s="115" t="s">
        <v>30</v>
      </c>
      <c r="J40" s="115" t="s">
        <v>31</v>
      </c>
    </row>
    <row r="41" spans="1:10" ht="72" customHeight="1" thickBot="1" x14ac:dyDescent="0.3">
      <c r="A41" s="460"/>
      <c r="B41" s="270">
        <v>1.54</v>
      </c>
      <c r="C41" s="86" t="str">
        <f>+H59</f>
        <v>VoBo:</v>
      </c>
      <c r="D41" s="463"/>
      <c r="E41" s="465"/>
      <c r="F41" s="463"/>
      <c r="G41" s="464"/>
      <c r="H41" s="84"/>
      <c r="I41" s="151"/>
      <c r="J41" s="151"/>
    </row>
    <row r="42" spans="1:10" ht="48.75" customHeight="1" thickBot="1" x14ac:dyDescent="0.3">
      <c r="A42" s="459" t="s">
        <v>82</v>
      </c>
      <c r="B42" s="117" t="s">
        <v>75</v>
      </c>
      <c r="C42" s="144" t="s">
        <v>26</v>
      </c>
      <c r="D42" s="461" t="s">
        <v>27</v>
      </c>
      <c r="E42" s="462"/>
      <c r="F42" s="461" t="s">
        <v>28</v>
      </c>
      <c r="G42" s="462"/>
      <c r="H42" s="117" t="s">
        <v>29</v>
      </c>
      <c r="I42" s="115" t="s">
        <v>30</v>
      </c>
      <c r="J42" s="115" t="s">
        <v>31</v>
      </c>
    </row>
    <row r="43" spans="1:10" ht="87" customHeight="1" thickBot="1" x14ac:dyDescent="0.3">
      <c r="A43" s="460"/>
      <c r="B43" s="270">
        <v>1.63</v>
      </c>
      <c r="C43" s="86">
        <f>+I59</f>
        <v>0</v>
      </c>
      <c r="D43" s="463"/>
      <c r="E43" s="465"/>
      <c r="F43" s="463"/>
      <c r="G43" s="464"/>
      <c r="H43" s="152"/>
      <c r="I43" s="84"/>
      <c r="J43" s="151"/>
    </row>
    <row r="44" spans="1:10" ht="42.75" customHeight="1" thickBot="1" x14ac:dyDescent="0.3">
      <c r="A44" s="459" t="s">
        <v>83</v>
      </c>
      <c r="B44" s="117" t="s">
        <v>75</v>
      </c>
      <c r="C44" s="144" t="s">
        <v>26</v>
      </c>
      <c r="D44" s="461" t="s">
        <v>27</v>
      </c>
      <c r="E44" s="462"/>
      <c r="F44" s="461" t="s">
        <v>28</v>
      </c>
      <c r="G44" s="462"/>
      <c r="H44" s="117" t="s">
        <v>29</v>
      </c>
      <c r="I44" s="115" t="s">
        <v>30</v>
      </c>
      <c r="J44" s="115" t="s">
        <v>31</v>
      </c>
    </row>
    <row r="45" spans="1:10" ht="78.599999999999994" customHeight="1" thickBot="1" x14ac:dyDescent="0.3">
      <c r="A45" s="460"/>
      <c r="B45" s="270">
        <v>1.72</v>
      </c>
      <c r="C45" s="86">
        <f>+J59</f>
        <v>0</v>
      </c>
      <c r="D45" s="463"/>
      <c r="E45" s="464"/>
      <c r="F45" s="463"/>
      <c r="G45" s="464"/>
      <c r="H45" s="84"/>
      <c r="I45" s="84"/>
      <c r="J45" s="84"/>
    </row>
    <row r="46" spans="1:10" ht="45" customHeight="1" thickBot="1" x14ac:dyDescent="0.3">
      <c r="A46" s="459" t="s">
        <v>84</v>
      </c>
      <c r="B46" s="117" t="s">
        <v>75</v>
      </c>
      <c r="C46" s="144" t="s">
        <v>26</v>
      </c>
      <c r="D46" s="461" t="s">
        <v>27</v>
      </c>
      <c r="E46" s="462"/>
      <c r="F46" s="461" t="s">
        <v>28</v>
      </c>
      <c r="G46" s="462"/>
      <c r="H46" s="117" t="s">
        <v>29</v>
      </c>
      <c r="I46" s="115" t="s">
        <v>30</v>
      </c>
      <c r="J46" s="115" t="s">
        <v>31</v>
      </c>
    </row>
    <row r="47" spans="1:10" ht="75.599999999999994" customHeight="1" thickBot="1" x14ac:dyDescent="0.3">
      <c r="A47" s="460"/>
      <c r="B47" s="270">
        <v>1.81</v>
      </c>
      <c r="C47" s="86">
        <v>0</v>
      </c>
      <c r="D47" s="463"/>
      <c r="E47" s="464"/>
      <c r="F47" s="463"/>
      <c r="G47" s="464"/>
      <c r="H47" s="84"/>
      <c r="I47" s="151"/>
      <c r="J47" s="151"/>
    </row>
    <row r="48" spans="1:10" ht="46.5" customHeight="1" thickBot="1" x14ac:dyDescent="0.3">
      <c r="A48" s="459" t="s">
        <v>85</v>
      </c>
      <c r="B48" s="117" t="s">
        <v>75</v>
      </c>
      <c r="C48" s="144" t="s">
        <v>26</v>
      </c>
      <c r="D48" s="461" t="s">
        <v>27</v>
      </c>
      <c r="E48" s="462"/>
      <c r="F48" s="461" t="s">
        <v>28</v>
      </c>
      <c r="G48" s="462"/>
      <c r="H48" s="117" t="s">
        <v>29</v>
      </c>
      <c r="I48" s="115" t="s">
        <v>30</v>
      </c>
      <c r="J48" s="115" t="s">
        <v>31</v>
      </c>
    </row>
    <row r="49" spans="1:13" ht="72" customHeight="1" thickBot="1" x14ac:dyDescent="0.3">
      <c r="A49" s="460"/>
      <c r="B49" s="270">
        <v>1.9</v>
      </c>
      <c r="C49" s="86">
        <f>+L59</f>
        <v>0</v>
      </c>
      <c r="D49" s="463"/>
      <c r="E49" s="464"/>
      <c r="F49" s="465"/>
      <c r="G49" s="465"/>
      <c r="H49" s="84"/>
      <c r="I49" s="84"/>
      <c r="J49" s="84"/>
    </row>
    <row r="50" spans="1:13" ht="48.75" customHeight="1" thickBot="1" x14ac:dyDescent="0.3">
      <c r="A50" s="459" t="s">
        <v>86</v>
      </c>
      <c r="B50" s="117" t="s">
        <v>75</v>
      </c>
      <c r="C50" s="144" t="s">
        <v>26</v>
      </c>
      <c r="D50" s="461" t="s">
        <v>27</v>
      </c>
      <c r="E50" s="462"/>
      <c r="F50" s="461" t="s">
        <v>28</v>
      </c>
      <c r="G50" s="462"/>
      <c r="H50" s="117" t="s">
        <v>29</v>
      </c>
      <c r="I50" s="115" t="s">
        <v>30</v>
      </c>
      <c r="J50" s="115" t="s">
        <v>31</v>
      </c>
    </row>
    <row r="51" spans="1:13" ht="72.599999999999994" customHeight="1" thickBot="1" x14ac:dyDescent="0.3">
      <c r="A51" s="460"/>
      <c r="B51" s="270" t="s">
        <v>285</v>
      </c>
      <c r="C51" s="86">
        <f>+M59</f>
        <v>0</v>
      </c>
      <c r="D51" s="463"/>
      <c r="E51" s="464"/>
      <c r="F51" s="463"/>
      <c r="G51" s="464"/>
      <c r="H51" s="84"/>
      <c r="I51" s="84"/>
      <c r="J51" s="84"/>
    </row>
    <row r="53" spans="1:13" ht="18" x14ac:dyDescent="0.25">
      <c r="A53" s="49" t="s">
        <v>101</v>
      </c>
    </row>
    <row r="54" spans="1:13" ht="18" customHeight="1" x14ac:dyDescent="0.25">
      <c r="A54" s="33"/>
    </row>
    <row r="55" spans="1:13" ht="23.25" x14ac:dyDescent="0.25">
      <c r="A55" s="458" t="s">
        <v>102</v>
      </c>
      <c r="B55" s="34" t="s">
        <v>49</v>
      </c>
      <c r="C55" s="34" t="s">
        <v>50</v>
      </c>
      <c r="D55" s="34" t="s">
        <v>51</v>
      </c>
      <c r="E55" s="34" t="s">
        <v>52</v>
      </c>
      <c r="F55" s="34" t="s">
        <v>54</v>
      </c>
      <c r="G55" s="34" t="s">
        <v>55</v>
      </c>
      <c r="H55" s="34" t="s">
        <v>56</v>
      </c>
      <c r="I55" s="34" t="s">
        <v>57</v>
      </c>
      <c r="J55" s="34" t="s">
        <v>59</v>
      </c>
      <c r="K55" s="34" t="s">
        <v>60</v>
      </c>
      <c r="L55" s="34" t="s">
        <v>61</v>
      </c>
      <c r="M55" s="34" t="s">
        <v>62</v>
      </c>
    </row>
    <row r="56" spans="1:13" ht="24.75" customHeight="1" x14ac:dyDescent="0.25">
      <c r="A56" s="458"/>
      <c r="B56" s="35">
        <v>1</v>
      </c>
      <c r="C56" s="35">
        <v>1.0900000000000001</v>
      </c>
      <c r="D56" s="35">
        <v>1.18</v>
      </c>
      <c r="E56" s="35">
        <v>1.27</v>
      </c>
      <c r="F56" s="35"/>
      <c r="G56" s="35"/>
      <c r="H56" s="35"/>
      <c r="I56" s="35"/>
      <c r="J56" s="35"/>
      <c r="K56" s="35"/>
      <c r="L56" s="35"/>
      <c r="M56" s="35"/>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92" t="s">
        <v>103</v>
      </c>
      <c r="B59" s="178" t="s">
        <v>104</v>
      </c>
      <c r="C59" s="158"/>
      <c r="D59" s="193" t="s">
        <v>105</v>
      </c>
      <c r="E59" s="178" t="s">
        <v>104</v>
      </c>
      <c r="F59" s="158"/>
      <c r="G59" s="193" t="s">
        <v>106</v>
      </c>
      <c r="H59" s="178" t="s">
        <v>107</v>
      </c>
      <c r="I59" s="190"/>
      <c r="J59" s="151"/>
    </row>
    <row r="60" spans="1:13" ht="15.75" thickBot="1" x14ac:dyDescent="0.3">
      <c r="A60" s="194"/>
      <c r="B60" s="178" t="s">
        <v>108</v>
      </c>
      <c r="C60" s="158"/>
      <c r="D60" s="195"/>
      <c r="E60" s="178" t="s">
        <v>108</v>
      </c>
      <c r="F60" s="158"/>
      <c r="G60" s="195"/>
      <c r="H60" s="178" t="s">
        <v>109</v>
      </c>
      <c r="I60" s="199"/>
      <c r="J60" s="151"/>
    </row>
    <row r="61" spans="1:13" ht="15.75" thickBot="1" x14ac:dyDescent="0.3">
      <c r="A61" s="194"/>
      <c r="B61" s="178" t="s">
        <v>110</v>
      </c>
      <c r="C61" s="158"/>
      <c r="D61" s="195"/>
      <c r="E61" s="178" t="s">
        <v>110</v>
      </c>
      <c r="F61" s="158"/>
      <c r="G61" s="195"/>
      <c r="H61" s="178" t="s">
        <v>111</v>
      </c>
      <c r="I61" s="199"/>
      <c r="J61" s="151"/>
    </row>
    <row r="62" spans="1:13" ht="39.75" customHeight="1" thickBot="1" x14ac:dyDescent="0.3">
      <c r="A62" s="194"/>
      <c r="B62" s="178" t="s">
        <v>104</v>
      </c>
      <c r="C62" s="158"/>
      <c r="D62" s="195"/>
      <c r="E62" s="178" t="s">
        <v>104</v>
      </c>
      <c r="F62" s="158"/>
      <c r="G62" s="195"/>
      <c r="H62" s="178" t="s">
        <v>107</v>
      </c>
      <c r="I62" s="190"/>
      <c r="J62" s="151"/>
    </row>
    <row r="63" spans="1:13" ht="15.75" thickBot="1" x14ac:dyDescent="0.3">
      <c r="A63" s="194"/>
      <c r="B63" s="178" t="s">
        <v>108</v>
      </c>
      <c r="C63" s="158"/>
      <c r="D63" s="195"/>
      <c r="E63" s="178" t="s">
        <v>108</v>
      </c>
      <c r="F63" s="158"/>
      <c r="G63" s="195"/>
      <c r="H63" s="178" t="s">
        <v>109</v>
      </c>
      <c r="I63" s="190"/>
      <c r="J63" s="151"/>
    </row>
    <row r="64" spans="1:13" ht="34.5" customHeight="1" thickBot="1" x14ac:dyDescent="0.3">
      <c r="A64" s="196"/>
      <c r="B64" s="178" t="s">
        <v>110</v>
      </c>
      <c r="C64" s="158"/>
      <c r="D64" s="197"/>
      <c r="E64" s="178" t="s">
        <v>110</v>
      </c>
      <c r="F64" s="191"/>
      <c r="G64" s="197"/>
      <c r="H64" s="178" t="s">
        <v>111</v>
      </c>
      <c r="I64" s="190"/>
      <c r="J64" s="151"/>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s>
  <pageMargins left="0.25" right="0.25" top="0.75" bottom="0.75" header="0.3" footer="0.3"/>
  <pageSetup scale="21" orientation="landscape"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22" zoomScale="34" zoomScaleNormal="70" workbookViewId="0">
      <selection activeCell="B8" sqref="B8:I8"/>
    </sheetView>
  </sheetViews>
  <sheetFormatPr baseColWidth="10" defaultColWidth="10.85546875" defaultRowHeight="14.25" x14ac:dyDescent="0.25"/>
  <cols>
    <col min="1" max="1" width="49.7109375" style="1" customWidth="1"/>
    <col min="2" max="2" width="53.28515625" style="1" customWidth="1"/>
    <col min="3"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x14ac:dyDescent="0.3">
      <c r="A1" s="408"/>
      <c r="B1" s="386" t="s">
        <v>43</v>
      </c>
      <c r="C1" s="387"/>
      <c r="D1" s="387"/>
      <c r="E1" s="387"/>
      <c r="F1" s="387"/>
      <c r="G1" s="387"/>
      <c r="H1" s="387"/>
      <c r="I1" s="388"/>
      <c r="J1" s="383" t="s">
        <v>161</v>
      </c>
      <c r="K1" s="384"/>
      <c r="L1" s="385"/>
    </row>
    <row r="2" spans="1:15" s="76" customFormat="1" ht="30.75" customHeight="1" thickBot="1" x14ac:dyDescent="0.3">
      <c r="A2" s="409"/>
      <c r="B2" s="389" t="s">
        <v>44</v>
      </c>
      <c r="C2" s="390"/>
      <c r="D2" s="390"/>
      <c r="E2" s="390"/>
      <c r="F2" s="390"/>
      <c r="G2" s="390"/>
      <c r="H2" s="390"/>
      <c r="I2" s="391"/>
      <c r="J2" s="383" t="s">
        <v>162</v>
      </c>
      <c r="K2" s="384"/>
      <c r="L2" s="385"/>
    </row>
    <row r="3" spans="1:15" s="76" customFormat="1" ht="24" customHeight="1" thickBot="1" x14ac:dyDescent="0.3">
      <c r="A3" s="409"/>
      <c r="B3" s="389" t="s">
        <v>0</v>
      </c>
      <c r="C3" s="390"/>
      <c r="D3" s="390"/>
      <c r="E3" s="390"/>
      <c r="F3" s="390"/>
      <c r="G3" s="390"/>
      <c r="H3" s="390"/>
      <c r="I3" s="391"/>
      <c r="J3" s="383" t="s">
        <v>163</v>
      </c>
      <c r="K3" s="384"/>
      <c r="L3" s="385"/>
    </row>
    <row r="4" spans="1:15" s="76" customFormat="1" ht="21.75" customHeight="1" thickBot="1" x14ac:dyDescent="0.3">
      <c r="A4" s="410"/>
      <c r="B4" s="392" t="s">
        <v>112</v>
      </c>
      <c r="C4" s="393"/>
      <c r="D4" s="393"/>
      <c r="E4" s="393"/>
      <c r="F4" s="393"/>
      <c r="G4" s="393"/>
      <c r="H4" s="393"/>
      <c r="I4" s="394"/>
      <c r="J4" s="383" t="s">
        <v>166</v>
      </c>
      <c r="K4" s="384"/>
      <c r="L4" s="385"/>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50" t="s">
        <v>47</v>
      </c>
      <c r="B6" s="517"/>
      <c r="C6" s="518"/>
      <c r="D6" s="518"/>
      <c r="E6" s="518"/>
      <c r="F6" s="518"/>
      <c r="G6" s="518"/>
      <c r="H6" s="518"/>
      <c r="I6" s="519"/>
      <c r="J6" s="189" t="s">
        <v>48</v>
      </c>
      <c r="K6" s="520"/>
      <c r="L6" s="521"/>
      <c r="M6" s="522"/>
      <c r="N6" s="522"/>
      <c r="O6" s="522"/>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512" t="s">
        <v>2</v>
      </c>
      <c r="B8" s="154" t="s">
        <v>49</v>
      </c>
      <c r="C8" s="205">
        <v>45688</v>
      </c>
      <c r="D8" s="154" t="s">
        <v>50</v>
      </c>
      <c r="E8" s="206">
        <v>45716</v>
      </c>
      <c r="F8" s="154" t="s">
        <v>51</v>
      </c>
      <c r="G8" s="205">
        <v>45747</v>
      </c>
      <c r="H8" s="154" t="s">
        <v>52</v>
      </c>
      <c r="I8" s="207">
        <v>45777</v>
      </c>
      <c r="J8" s="516" t="s">
        <v>3</v>
      </c>
      <c r="K8" s="153" t="s">
        <v>53</v>
      </c>
      <c r="L8" s="80"/>
      <c r="M8" s="522"/>
      <c r="N8" s="522"/>
      <c r="O8" s="522"/>
    </row>
    <row r="9" spans="1:15" s="76" customFormat="1" ht="21.75" customHeight="1" thickBot="1" x14ac:dyDescent="0.3">
      <c r="A9" s="512"/>
      <c r="B9" s="155" t="s">
        <v>54</v>
      </c>
      <c r="C9" s="124"/>
      <c r="D9" s="154" t="s">
        <v>55</v>
      </c>
      <c r="E9" s="125"/>
      <c r="F9" s="154" t="s">
        <v>56</v>
      </c>
      <c r="G9" s="125"/>
      <c r="H9" s="154" t="s">
        <v>57</v>
      </c>
      <c r="I9" s="123"/>
      <c r="J9" s="516"/>
      <c r="K9" s="153" t="s">
        <v>58</v>
      </c>
      <c r="L9" s="80"/>
      <c r="M9" s="522"/>
      <c r="N9" s="522"/>
      <c r="O9" s="522"/>
    </row>
    <row r="10" spans="1:15" s="76" customFormat="1" ht="21.75" customHeight="1" thickBot="1" x14ac:dyDescent="0.3">
      <c r="A10" s="512"/>
      <c r="B10" s="154" t="s">
        <v>59</v>
      </c>
      <c r="C10" s="121"/>
      <c r="D10" s="154" t="s">
        <v>60</v>
      </c>
      <c r="E10" s="125"/>
      <c r="F10" s="154" t="s">
        <v>61</v>
      </c>
      <c r="G10" s="125"/>
      <c r="H10" s="154" t="s">
        <v>62</v>
      </c>
      <c r="I10" s="123"/>
      <c r="J10" s="516"/>
      <c r="K10" s="153" t="s">
        <v>63</v>
      </c>
      <c r="L10" s="80"/>
      <c r="M10" s="522"/>
      <c r="N10" s="522"/>
      <c r="O10" s="522"/>
    </row>
    <row r="11" spans="1:15" ht="15" thickBot="1" x14ac:dyDescent="0.3"/>
    <row r="12" spans="1:15" ht="32.1" customHeight="1" thickBot="1" x14ac:dyDescent="0.3">
      <c r="A12" s="513" t="s">
        <v>113</v>
      </c>
      <c r="B12" s="514"/>
      <c r="C12" s="514"/>
      <c r="D12" s="514"/>
      <c r="E12" s="514"/>
      <c r="F12" s="514"/>
      <c r="G12" s="514"/>
      <c r="H12" s="514"/>
      <c r="I12" s="514"/>
      <c r="J12" s="514"/>
      <c r="K12" s="514"/>
      <c r="L12" s="515"/>
    </row>
    <row r="13" spans="1:15" ht="32.1" customHeight="1" thickBot="1" x14ac:dyDescent="0.3">
      <c r="A13" s="503" t="s">
        <v>114</v>
      </c>
      <c r="B13" s="505" t="s">
        <v>32</v>
      </c>
      <c r="C13" s="507" t="s">
        <v>4</v>
      </c>
      <c r="D13" s="509" t="s">
        <v>74</v>
      </c>
      <c r="E13" s="510"/>
      <c r="F13" s="511"/>
      <c r="G13" s="509" t="s">
        <v>76</v>
      </c>
      <c r="H13" s="510"/>
      <c r="I13" s="511"/>
      <c r="J13" s="395" t="s">
        <v>77</v>
      </c>
      <c r="K13" s="396"/>
      <c r="L13" s="397"/>
    </row>
    <row r="14" spans="1:15" ht="32.1" customHeight="1" thickBot="1" x14ac:dyDescent="0.3">
      <c r="A14" s="504"/>
      <c r="B14" s="506"/>
      <c r="C14" s="508"/>
      <c r="D14" s="271" t="s">
        <v>11</v>
      </c>
      <c r="E14" s="272" t="s">
        <v>12</v>
      </c>
      <c r="F14" s="108" t="s">
        <v>33</v>
      </c>
      <c r="G14" s="109" t="s">
        <v>11</v>
      </c>
      <c r="H14" s="107" t="s">
        <v>12</v>
      </c>
      <c r="I14" s="108" t="s">
        <v>33</v>
      </c>
      <c r="J14" s="109" t="s">
        <v>11</v>
      </c>
      <c r="K14" s="107" t="s">
        <v>12</v>
      </c>
      <c r="L14" s="108" t="s">
        <v>33</v>
      </c>
    </row>
    <row r="15" spans="1:15" ht="91.5" customHeight="1" x14ac:dyDescent="0.2">
      <c r="A15" s="491" t="s">
        <v>286</v>
      </c>
      <c r="B15" s="273" t="s">
        <v>287</v>
      </c>
      <c r="C15" s="494" t="s">
        <v>288</v>
      </c>
      <c r="D15" s="274" t="str">
        <f>[1]ACTIVIDAD_1!B25</f>
        <v>Enero</v>
      </c>
      <c r="E15" s="221">
        <f>[1]ACTIVIDAD_1!B26</f>
        <v>656087070</v>
      </c>
      <c r="F15" s="497">
        <v>1</v>
      </c>
      <c r="G15" s="110" t="str">
        <f>[1]ACTIVIDAD_1!C25</f>
        <v>Febrero</v>
      </c>
      <c r="H15" s="106">
        <f>[1]ACTIVIDAD_1!C26</f>
        <v>0</v>
      </c>
      <c r="I15" s="497">
        <v>1</v>
      </c>
      <c r="J15" s="110">
        <v>620167426</v>
      </c>
      <c r="K15" s="106">
        <v>44932730</v>
      </c>
      <c r="L15" s="497">
        <v>1</v>
      </c>
    </row>
    <row r="16" spans="1:15" ht="90" customHeight="1" x14ac:dyDescent="0.2">
      <c r="A16" s="492"/>
      <c r="B16" s="273" t="s">
        <v>289</v>
      </c>
      <c r="C16" s="495"/>
      <c r="D16" s="274" t="str">
        <f>[1]ACTIVIDAD_2!B25</f>
        <v>Enero</v>
      </c>
      <c r="E16" s="221">
        <f>[1]ACTIVIDAD_2!B26</f>
        <v>554233861</v>
      </c>
      <c r="F16" s="498"/>
      <c r="G16" s="110" t="str">
        <f>[1]ACTIVIDAD_2!C25</f>
        <v>Febrero</v>
      </c>
      <c r="H16" s="106">
        <f>[1]ACTIVIDAD_2!C26</f>
        <v>1757000</v>
      </c>
      <c r="I16" s="498"/>
      <c r="J16" s="110">
        <v>519536101</v>
      </c>
      <c r="K16" s="106">
        <v>37590285</v>
      </c>
      <c r="L16" s="498"/>
    </row>
    <row r="17" spans="1:13" s="23" customFormat="1" ht="16.5" customHeight="1" thickBot="1" x14ac:dyDescent="0.25">
      <c r="A17" s="493"/>
      <c r="B17" s="275" t="s">
        <v>290</v>
      </c>
      <c r="C17" s="496"/>
      <c r="D17" s="276" t="str">
        <f>[1]ACTIVIDAD_3!B25</f>
        <v>Enero</v>
      </c>
      <c r="E17" s="277">
        <f>[1]ACTIVIDAD_3!B26</f>
        <v>605746070</v>
      </c>
      <c r="F17" s="499"/>
      <c r="G17" s="278" t="str">
        <f>[1]ACTIVIDAD_3!C25</f>
        <v>Febrero</v>
      </c>
      <c r="H17" s="279">
        <f>[1]ACTIVIDAD_3!C26</f>
        <v>1727000</v>
      </c>
      <c r="I17" s="499"/>
      <c r="J17" s="278">
        <v>556757806</v>
      </c>
      <c r="K17" s="279">
        <v>39502633</v>
      </c>
      <c r="L17" s="499"/>
      <c r="M17" s="1"/>
    </row>
    <row r="18" spans="1:13" ht="15" customHeight="1" x14ac:dyDescent="0.2">
      <c r="A18" s="23"/>
      <c r="B18" s="23"/>
      <c r="C18" s="23"/>
      <c r="D18" s="23"/>
      <c r="E18" s="23"/>
      <c r="F18" s="280"/>
      <c r="G18" s="23"/>
      <c r="H18" s="23"/>
      <c r="I18" s="23"/>
      <c r="J18" s="23"/>
      <c r="K18" s="23"/>
      <c r="L18" s="23"/>
    </row>
    <row r="19" spans="1:13" ht="35.1" customHeight="1" thickBot="1" x14ac:dyDescent="0.3"/>
    <row r="20" spans="1:13" ht="35.1" customHeight="1" thickBot="1" x14ac:dyDescent="0.3">
      <c r="A20" s="513" t="s">
        <v>115</v>
      </c>
      <c r="B20" s="514"/>
      <c r="C20" s="514"/>
      <c r="D20" s="514"/>
      <c r="E20" s="514"/>
      <c r="F20" s="514"/>
      <c r="G20" s="514"/>
      <c r="H20" s="514"/>
      <c r="I20" s="514"/>
      <c r="J20" s="514"/>
      <c r="K20" s="514"/>
      <c r="L20" s="515"/>
    </row>
    <row r="21" spans="1:13" ht="35.1" customHeight="1" x14ac:dyDescent="0.25">
      <c r="A21" s="503" t="s">
        <v>114</v>
      </c>
      <c r="B21" s="505" t="s">
        <v>32</v>
      </c>
      <c r="C21" s="507" t="s">
        <v>4</v>
      </c>
      <c r="D21" s="509" t="s">
        <v>78</v>
      </c>
      <c r="E21" s="510"/>
      <c r="F21" s="511"/>
      <c r="G21" s="509" t="s">
        <v>79</v>
      </c>
      <c r="H21" s="510"/>
      <c r="I21" s="511"/>
      <c r="J21" s="509" t="s">
        <v>80</v>
      </c>
      <c r="K21" s="510"/>
      <c r="L21" s="511"/>
    </row>
    <row r="22" spans="1:13" ht="90" customHeight="1" thickBot="1" x14ac:dyDescent="0.3">
      <c r="A22" s="504"/>
      <c r="B22" s="506"/>
      <c r="C22" s="508"/>
      <c r="D22" s="109" t="s">
        <v>11</v>
      </c>
      <c r="E22" s="107" t="s">
        <v>12</v>
      </c>
      <c r="F22" s="108" t="s">
        <v>33</v>
      </c>
      <c r="G22" s="109" t="s">
        <v>11</v>
      </c>
      <c r="H22" s="107" t="s">
        <v>12</v>
      </c>
      <c r="I22" s="108" t="s">
        <v>33</v>
      </c>
      <c r="J22" s="109" t="s">
        <v>11</v>
      </c>
      <c r="K22" s="107" t="s">
        <v>12</v>
      </c>
      <c r="L22" s="108" t="s">
        <v>33</v>
      </c>
    </row>
    <row r="23" spans="1:13" ht="90" customHeight="1" x14ac:dyDescent="0.2">
      <c r="A23" s="491" t="s">
        <v>286</v>
      </c>
      <c r="B23" s="273" t="s">
        <v>287</v>
      </c>
      <c r="C23" s="494" t="s">
        <v>288</v>
      </c>
      <c r="D23" s="274">
        <v>-13920659</v>
      </c>
      <c r="E23" s="221">
        <v>56122895</v>
      </c>
      <c r="F23" s="497">
        <v>1</v>
      </c>
      <c r="G23" s="110"/>
      <c r="H23" s="106"/>
      <c r="I23" s="497"/>
      <c r="J23" s="110"/>
      <c r="K23" s="106"/>
      <c r="L23" s="497"/>
    </row>
    <row r="24" spans="1:13" ht="42.75" x14ac:dyDescent="0.2">
      <c r="A24" s="492"/>
      <c r="B24" s="273" t="s">
        <v>289</v>
      </c>
      <c r="C24" s="495"/>
      <c r="D24" s="274">
        <v>-8123660</v>
      </c>
      <c r="E24" s="221">
        <v>56905769</v>
      </c>
      <c r="F24" s="498"/>
      <c r="G24" s="110"/>
      <c r="H24" s="106"/>
      <c r="I24" s="498"/>
      <c r="J24" s="110"/>
      <c r="K24" s="106"/>
      <c r="L24" s="498"/>
    </row>
    <row r="25" spans="1:13" ht="43.5" thickBot="1" x14ac:dyDescent="0.25">
      <c r="A25" s="493"/>
      <c r="B25" s="275" t="s">
        <v>290</v>
      </c>
      <c r="C25" s="496"/>
      <c r="D25" s="276">
        <v>-11687381</v>
      </c>
      <c r="E25" s="277">
        <v>45678219</v>
      </c>
      <c r="F25" s="499"/>
      <c r="G25" s="278"/>
      <c r="H25" s="279"/>
      <c r="I25" s="499"/>
      <c r="J25" s="278"/>
      <c r="K25" s="279"/>
      <c r="L25" s="499"/>
    </row>
    <row r="26" spans="1:13" ht="35.1" customHeight="1" x14ac:dyDescent="0.25"/>
    <row r="27" spans="1:13" ht="35.1" customHeight="1" thickBot="1" x14ac:dyDescent="0.3"/>
    <row r="28" spans="1:13" ht="35.1" customHeight="1" thickBot="1" x14ac:dyDescent="0.3">
      <c r="A28" s="500" t="s">
        <v>116</v>
      </c>
      <c r="B28" s="501"/>
      <c r="C28" s="501"/>
      <c r="D28" s="501"/>
      <c r="E28" s="501"/>
      <c r="F28" s="501"/>
      <c r="G28" s="501"/>
      <c r="H28" s="501"/>
      <c r="I28" s="501"/>
      <c r="J28" s="501"/>
      <c r="K28" s="501"/>
      <c r="L28" s="502"/>
    </row>
    <row r="29" spans="1:13" ht="81" customHeight="1" x14ac:dyDescent="0.25">
      <c r="A29" s="503" t="s">
        <v>114</v>
      </c>
      <c r="B29" s="505" t="s">
        <v>32</v>
      </c>
      <c r="C29" s="507" t="s">
        <v>4</v>
      </c>
      <c r="D29" s="509" t="s">
        <v>81</v>
      </c>
      <c r="E29" s="510"/>
      <c r="F29" s="511"/>
      <c r="G29" s="509" t="s">
        <v>82</v>
      </c>
      <c r="H29" s="510"/>
      <c r="I29" s="511"/>
      <c r="J29" s="509" t="s">
        <v>83</v>
      </c>
      <c r="K29" s="510"/>
      <c r="L29" s="511"/>
    </row>
    <row r="30" spans="1:13" ht="94.5" customHeight="1" thickBot="1" x14ac:dyDescent="0.3">
      <c r="A30" s="504"/>
      <c r="B30" s="506"/>
      <c r="C30" s="508"/>
      <c r="D30" s="109" t="s">
        <v>11</v>
      </c>
      <c r="E30" s="107" t="s">
        <v>12</v>
      </c>
      <c r="F30" s="108" t="s">
        <v>33</v>
      </c>
      <c r="G30" s="109" t="s">
        <v>11</v>
      </c>
      <c r="H30" s="107" t="s">
        <v>12</v>
      </c>
      <c r="I30" s="108" t="s">
        <v>33</v>
      </c>
      <c r="J30" s="109" t="s">
        <v>11</v>
      </c>
      <c r="K30" s="107" t="s">
        <v>12</v>
      </c>
      <c r="L30" s="108" t="s">
        <v>33</v>
      </c>
    </row>
    <row r="31" spans="1:13" ht="57" x14ac:dyDescent="0.2">
      <c r="A31" s="491" t="s">
        <v>286</v>
      </c>
      <c r="B31" s="273" t="s">
        <v>287</v>
      </c>
      <c r="C31" s="494" t="s">
        <v>288</v>
      </c>
      <c r="D31" s="274"/>
      <c r="E31" s="221"/>
      <c r="F31" s="497"/>
      <c r="G31" s="110"/>
      <c r="H31" s="106"/>
      <c r="I31" s="497"/>
      <c r="J31" s="110"/>
      <c r="K31" s="106"/>
      <c r="L31" s="497"/>
    </row>
    <row r="32" spans="1:13" ht="42.75" x14ac:dyDescent="0.2">
      <c r="A32" s="492"/>
      <c r="B32" s="273" t="s">
        <v>289</v>
      </c>
      <c r="C32" s="495"/>
      <c r="D32" s="274"/>
      <c r="E32" s="221"/>
      <c r="F32" s="498"/>
      <c r="G32" s="110"/>
      <c r="H32" s="106"/>
      <c r="I32" s="498"/>
      <c r="J32" s="110"/>
      <c r="K32" s="106"/>
      <c r="L32" s="498"/>
    </row>
    <row r="33" spans="1:12" ht="63.95" customHeight="1" thickBot="1" x14ac:dyDescent="0.25">
      <c r="A33" s="493"/>
      <c r="B33" s="275" t="s">
        <v>290</v>
      </c>
      <c r="C33" s="496"/>
      <c r="D33" s="276"/>
      <c r="E33" s="277"/>
      <c r="F33" s="499"/>
      <c r="G33" s="278"/>
      <c r="H33" s="279"/>
      <c r="I33" s="499"/>
      <c r="J33" s="278"/>
      <c r="K33" s="279"/>
      <c r="L33" s="499"/>
    </row>
    <row r="34" spans="1:12" ht="35.1" customHeight="1" x14ac:dyDescent="0.25"/>
    <row r="35" spans="1:12" ht="35.1" customHeight="1" thickBot="1" x14ac:dyDescent="0.3"/>
    <row r="36" spans="1:12" ht="99" customHeight="1" thickBot="1" x14ac:dyDescent="0.3">
      <c r="A36" s="500" t="s">
        <v>117</v>
      </c>
      <c r="B36" s="501"/>
      <c r="C36" s="501"/>
      <c r="D36" s="501"/>
      <c r="E36" s="501"/>
      <c r="F36" s="501"/>
      <c r="G36" s="501"/>
      <c r="H36" s="501"/>
      <c r="I36" s="501"/>
      <c r="J36" s="501"/>
      <c r="K36" s="501"/>
      <c r="L36" s="502"/>
    </row>
    <row r="37" spans="1:12" ht="93.75" customHeight="1" x14ac:dyDescent="0.25">
      <c r="A37" s="503" t="s">
        <v>114</v>
      </c>
      <c r="B37" s="505" t="s">
        <v>32</v>
      </c>
      <c r="C37" s="507" t="s">
        <v>4</v>
      </c>
      <c r="D37" s="509" t="s">
        <v>84</v>
      </c>
      <c r="E37" s="510"/>
      <c r="F37" s="511"/>
      <c r="G37" s="509" t="s">
        <v>118</v>
      </c>
      <c r="H37" s="510"/>
      <c r="I37" s="511"/>
      <c r="J37" s="509" t="s">
        <v>86</v>
      </c>
      <c r="K37" s="510"/>
      <c r="L37" s="511"/>
    </row>
    <row r="38" spans="1:12" ht="16.5" thickBot="1" x14ac:dyDescent="0.3">
      <c r="A38" s="504"/>
      <c r="B38" s="506"/>
      <c r="C38" s="508"/>
      <c r="D38" s="109" t="s">
        <v>11</v>
      </c>
      <c r="E38" s="107" t="s">
        <v>12</v>
      </c>
      <c r="F38" s="108" t="s">
        <v>33</v>
      </c>
      <c r="G38" s="109" t="s">
        <v>11</v>
      </c>
      <c r="H38" s="107" t="s">
        <v>12</v>
      </c>
      <c r="I38" s="108" t="s">
        <v>33</v>
      </c>
      <c r="J38" s="109" t="s">
        <v>11</v>
      </c>
      <c r="K38" s="107" t="s">
        <v>12</v>
      </c>
      <c r="L38" s="108" t="s">
        <v>33</v>
      </c>
    </row>
    <row r="39" spans="1:12" ht="57" x14ac:dyDescent="0.2">
      <c r="A39" s="491" t="s">
        <v>286</v>
      </c>
      <c r="B39" s="273" t="s">
        <v>287</v>
      </c>
      <c r="C39" s="494" t="s">
        <v>288</v>
      </c>
      <c r="D39" s="274"/>
      <c r="E39" s="221"/>
      <c r="F39" s="497"/>
      <c r="G39" s="110"/>
      <c r="H39" s="106"/>
      <c r="I39" s="497"/>
      <c r="J39" s="110"/>
      <c r="K39" s="106"/>
      <c r="L39" s="497"/>
    </row>
    <row r="40" spans="1:12" ht="42.75" x14ac:dyDescent="0.2">
      <c r="A40" s="492"/>
      <c r="B40" s="273" t="s">
        <v>289</v>
      </c>
      <c r="C40" s="495"/>
      <c r="D40" s="274"/>
      <c r="E40" s="221"/>
      <c r="F40" s="498"/>
      <c r="G40" s="110"/>
      <c r="H40" s="106"/>
      <c r="I40" s="498"/>
      <c r="J40" s="110"/>
      <c r="K40" s="106"/>
      <c r="L40" s="498"/>
    </row>
    <row r="41" spans="1:12" ht="43.5" thickBot="1" x14ac:dyDescent="0.25">
      <c r="A41" s="493"/>
      <c r="B41" s="275" t="s">
        <v>290</v>
      </c>
      <c r="C41" s="496"/>
      <c r="D41" s="276"/>
      <c r="E41" s="277"/>
      <c r="F41" s="499"/>
      <c r="G41" s="278"/>
      <c r="H41" s="279"/>
      <c r="I41" s="499"/>
      <c r="J41" s="278"/>
      <c r="K41" s="279"/>
      <c r="L41" s="499"/>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G15" sqref="AG15"/>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19.8554687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466"/>
      <c r="B1" s="533" t="s">
        <v>170</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5"/>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467"/>
      <c r="B2" s="536"/>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8"/>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467"/>
      <c r="B3" s="536"/>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8"/>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468"/>
      <c r="B4" s="539"/>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1"/>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19"/>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474" t="s">
        <v>1</v>
      </c>
      <c r="B8" s="554"/>
      <c r="C8" s="555"/>
      <c r="D8" s="555"/>
      <c r="E8" s="555"/>
      <c r="F8" s="555"/>
      <c r="G8" s="555"/>
      <c r="H8" s="555"/>
      <c r="I8" s="555"/>
      <c r="J8" s="555"/>
      <c r="K8" s="555"/>
      <c r="L8" s="555"/>
      <c r="M8" s="555"/>
      <c r="N8" s="555"/>
      <c r="O8" s="555"/>
      <c r="P8" s="555"/>
      <c r="Q8" s="555"/>
      <c r="R8" s="555"/>
      <c r="S8" s="555"/>
      <c r="T8" s="555"/>
      <c r="U8" s="555"/>
      <c r="V8" s="555"/>
      <c r="W8" s="555"/>
      <c r="X8" s="555"/>
      <c r="Y8" s="555"/>
      <c r="Z8" s="555"/>
      <c r="AA8" s="560" t="s">
        <v>48</v>
      </c>
      <c r="AB8" s="547"/>
      <c r="AC8" s="542" t="s">
        <v>95</v>
      </c>
      <c r="AD8" s="543"/>
      <c r="AE8" s="383" t="s">
        <v>161</v>
      </c>
      <c r="AF8" s="385"/>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475"/>
      <c r="B9" s="556"/>
      <c r="C9" s="557"/>
      <c r="D9" s="557"/>
      <c r="E9" s="557"/>
      <c r="F9" s="557"/>
      <c r="G9" s="557"/>
      <c r="H9" s="557"/>
      <c r="I9" s="557"/>
      <c r="J9" s="557"/>
      <c r="K9" s="557"/>
      <c r="L9" s="557"/>
      <c r="M9" s="557"/>
      <c r="N9" s="557"/>
      <c r="O9" s="557"/>
      <c r="P9" s="557"/>
      <c r="Q9" s="557"/>
      <c r="R9" s="557"/>
      <c r="S9" s="557"/>
      <c r="T9" s="557"/>
      <c r="U9" s="557"/>
      <c r="V9" s="557"/>
      <c r="W9" s="557"/>
      <c r="X9" s="557"/>
      <c r="Y9" s="557"/>
      <c r="Z9" s="557"/>
      <c r="AA9" s="561"/>
      <c r="AB9" s="548"/>
      <c r="AC9" s="542" t="s">
        <v>96</v>
      </c>
      <c r="AD9" s="543"/>
      <c r="AE9" s="383" t="s">
        <v>162</v>
      </c>
      <c r="AF9" s="385"/>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475"/>
      <c r="B10" s="556"/>
      <c r="C10" s="557"/>
      <c r="D10" s="557"/>
      <c r="E10" s="557"/>
      <c r="F10" s="557"/>
      <c r="G10" s="557"/>
      <c r="H10" s="557"/>
      <c r="I10" s="557"/>
      <c r="J10" s="557"/>
      <c r="K10" s="557"/>
      <c r="L10" s="557"/>
      <c r="M10" s="557"/>
      <c r="N10" s="557"/>
      <c r="O10" s="557"/>
      <c r="P10" s="557"/>
      <c r="Q10" s="557"/>
      <c r="R10" s="557"/>
      <c r="S10" s="557"/>
      <c r="T10" s="557"/>
      <c r="U10" s="557"/>
      <c r="V10" s="557"/>
      <c r="W10" s="557"/>
      <c r="X10" s="557"/>
      <c r="Y10" s="557"/>
      <c r="Z10" s="557"/>
      <c r="AA10" s="561"/>
      <c r="AB10" s="548"/>
      <c r="AC10" s="542" t="s">
        <v>97</v>
      </c>
      <c r="AD10" s="543"/>
      <c r="AE10" s="563" t="s">
        <v>163</v>
      </c>
      <c r="AF10" s="56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476"/>
      <c r="B11" s="558"/>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62"/>
      <c r="AB11" s="549"/>
      <c r="AC11" s="542" t="s">
        <v>46</v>
      </c>
      <c r="AD11" s="543"/>
      <c r="AE11" s="383" t="s">
        <v>167</v>
      </c>
      <c r="AF11" s="385"/>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3" customFormat="1" ht="16.5" customHeight="1" thickBot="1" x14ac:dyDescent="0.25">
      <c r="C13" s="93"/>
      <c r="D13" s="93"/>
      <c r="E13" s="93"/>
      <c r="F13" s="93"/>
      <c r="G13" s="93"/>
      <c r="H13" s="93"/>
      <c r="I13" s="93"/>
      <c r="J13" s="93"/>
      <c r="K13" s="92"/>
      <c r="L13" s="92"/>
      <c r="M13" s="92"/>
      <c r="N13" s="92"/>
      <c r="O13" s="92"/>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row>
    <row r="14" spans="1:62" s="76" customFormat="1" ht="21.75" customHeight="1" thickBot="1" x14ac:dyDescent="0.3">
      <c r="A14" s="412" t="s">
        <v>2</v>
      </c>
      <c r="B14" s="154" t="s">
        <v>49</v>
      </c>
      <c r="C14" s="121"/>
      <c r="D14" s="154" t="s">
        <v>50</v>
      </c>
      <c r="E14" s="122"/>
      <c r="F14" s="154" t="s">
        <v>51</v>
      </c>
      <c r="G14" s="122"/>
      <c r="H14" s="154" t="s">
        <v>52</v>
      </c>
      <c r="I14" s="123"/>
      <c r="J14" s="94"/>
      <c r="K14" s="411" t="s">
        <v>3</v>
      </c>
      <c r="L14" s="411"/>
      <c r="M14" s="544" t="s">
        <v>53</v>
      </c>
      <c r="N14" s="544"/>
      <c r="O14" s="544"/>
      <c r="P14" s="126"/>
      <c r="Q14" s="163"/>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row>
    <row r="15" spans="1:62" s="76" customFormat="1" ht="21.75" customHeight="1" thickBot="1" x14ac:dyDescent="0.3">
      <c r="A15" s="412"/>
      <c r="B15" s="155" t="s">
        <v>54</v>
      </c>
      <c r="C15" s="124"/>
      <c r="D15" s="154" t="s">
        <v>55</v>
      </c>
      <c r="E15" s="125"/>
      <c r="F15" s="154" t="s">
        <v>56</v>
      </c>
      <c r="G15" s="125"/>
      <c r="H15" s="154" t="s">
        <v>57</v>
      </c>
      <c r="I15" s="123"/>
      <c r="J15" s="94"/>
      <c r="K15" s="411"/>
      <c r="L15" s="411"/>
      <c r="M15" s="544" t="s">
        <v>58</v>
      </c>
      <c r="N15" s="544"/>
      <c r="O15" s="544"/>
      <c r="P15" s="126"/>
      <c r="Q15" s="163"/>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row>
    <row r="16" spans="1:62" s="76" customFormat="1" ht="21.75" customHeight="1" thickBot="1" x14ac:dyDescent="0.3">
      <c r="A16" s="412"/>
      <c r="B16" s="154" t="s">
        <v>59</v>
      </c>
      <c r="C16" s="121"/>
      <c r="D16" s="154" t="s">
        <v>60</v>
      </c>
      <c r="E16" s="125"/>
      <c r="F16" s="154" t="s">
        <v>61</v>
      </c>
      <c r="G16" s="125"/>
      <c r="H16" s="154" t="s">
        <v>62</v>
      </c>
      <c r="I16" s="123"/>
      <c r="K16" s="411"/>
      <c r="L16" s="411"/>
      <c r="M16" s="544" t="s">
        <v>63</v>
      </c>
      <c r="N16" s="544"/>
      <c r="O16" s="544"/>
      <c r="P16" s="126"/>
      <c r="Q16" s="163"/>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row>
    <row r="17" spans="1:62" s="76" customFormat="1" ht="21.75" customHeight="1" thickBot="1" x14ac:dyDescent="0.3">
      <c r="A17" s="1"/>
      <c r="B17" s="1"/>
      <c r="C17" s="1"/>
      <c r="D17" s="1"/>
      <c r="E17" s="1"/>
      <c r="F17" s="1"/>
      <c r="G17" s="94"/>
      <c r="H17" s="94"/>
      <c r="I17" s="94"/>
      <c r="J17" s="94"/>
      <c r="K17" s="95"/>
      <c r="L17" s="95"/>
      <c r="M17" s="93"/>
      <c r="N17" s="93"/>
      <c r="O17" s="93"/>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row>
    <row r="18" spans="1:62" s="1" customFormat="1" ht="48" customHeight="1" thickBot="1" x14ac:dyDescent="0.3">
      <c r="A18" s="366" t="s">
        <v>119</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8"/>
      <c r="AG18" s="112"/>
      <c r="AH18" s="112"/>
      <c r="AI18" s="112"/>
      <c r="AJ18" s="112"/>
      <c r="AK18" s="112"/>
      <c r="AL18" s="112"/>
      <c r="AM18" s="112"/>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343" t="s">
        <v>120</v>
      </c>
      <c r="B19" s="344"/>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2"/>
      <c r="AG19" s="112"/>
      <c r="AH19" s="112"/>
      <c r="AI19" s="112"/>
      <c r="AJ19" s="112"/>
      <c r="AK19" s="112"/>
      <c r="AL19" s="112"/>
      <c r="AM19" s="112"/>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6" customFormat="1" ht="21.75" customHeight="1" thickBot="1" x14ac:dyDescent="0.3">
      <c r="A20" s="360" t="s">
        <v>121</v>
      </c>
      <c r="B20" s="553" t="s">
        <v>122</v>
      </c>
      <c r="C20" s="461" t="s">
        <v>25</v>
      </c>
      <c r="D20" s="550"/>
      <c r="E20" s="550"/>
      <c r="F20" s="550"/>
      <c r="G20" s="550"/>
      <c r="H20" s="550"/>
      <c r="I20" s="550"/>
      <c r="J20" s="550"/>
      <c r="K20" s="550"/>
      <c r="L20" s="550"/>
      <c r="M20" s="550"/>
      <c r="N20" s="462"/>
      <c r="O20" s="526" t="s">
        <v>26</v>
      </c>
      <c r="P20" s="527"/>
      <c r="Q20" s="527"/>
      <c r="R20" s="527"/>
      <c r="S20" s="527"/>
      <c r="T20" s="527"/>
      <c r="U20" s="527"/>
      <c r="V20" s="527"/>
      <c r="W20" s="527"/>
      <c r="X20" s="527"/>
      <c r="Y20" s="527"/>
      <c r="Z20" s="527"/>
      <c r="AA20" s="527"/>
      <c r="AB20" s="527"/>
      <c r="AC20" s="527"/>
      <c r="AD20" s="527"/>
      <c r="AE20" s="527"/>
      <c r="AF20" s="528"/>
      <c r="AG20" s="112"/>
      <c r="AH20" s="112"/>
      <c r="AI20" s="112"/>
      <c r="AJ20" s="112"/>
      <c r="AK20" s="112"/>
      <c r="AL20" s="112"/>
      <c r="AM20" s="112"/>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row>
    <row r="21" spans="1:62" s="26" customFormat="1" ht="21.75" customHeight="1" thickBot="1" x14ac:dyDescent="0.3">
      <c r="A21" s="529"/>
      <c r="B21" s="553"/>
      <c r="C21" s="545" t="s">
        <v>74</v>
      </c>
      <c r="D21" s="546"/>
      <c r="E21" s="545" t="s">
        <v>76</v>
      </c>
      <c r="F21" s="546"/>
      <c r="G21" s="545" t="s">
        <v>77</v>
      </c>
      <c r="H21" s="546"/>
      <c r="I21" s="545" t="s">
        <v>78</v>
      </c>
      <c r="J21" s="546"/>
      <c r="K21" s="545" t="s">
        <v>79</v>
      </c>
      <c r="L21" s="546"/>
      <c r="M21" s="545" t="s">
        <v>80</v>
      </c>
      <c r="N21" s="546"/>
      <c r="O21" s="526" t="s">
        <v>74</v>
      </c>
      <c r="P21" s="527"/>
      <c r="Q21" s="528"/>
      <c r="R21" s="523" t="s">
        <v>76</v>
      </c>
      <c r="S21" s="524"/>
      <c r="T21" s="525"/>
      <c r="U21" s="523" t="s">
        <v>77</v>
      </c>
      <c r="V21" s="524"/>
      <c r="W21" s="525"/>
      <c r="X21" s="523" t="s">
        <v>78</v>
      </c>
      <c r="Y21" s="524"/>
      <c r="Z21" s="525"/>
      <c r="AA21" s="523" t="s">
        <v>79</v>
      </c>
      <c r="AB21" s="524"/>
      <c r="AC21" s="525"/>
      <c r="AD21" s="523" t="s">
        <v>80</v>
      </c>
      <c r="AE21" s="524"/>
      <c r="AF21" s="525"/>
      <c r="AG21" s="112"/>
      <c r="AH21" s="112"/>
      <c r="AI21" s="112"/>
      <c r="AJ21" s="112"/>
      <c r="AK21" s="112"/>
      <c r="AL21" s="112"/>
      <c r="AM21" s="112"/>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row>
    <row r="22" spans="1:62" s="26" customFormat="1" ht="28.5" customHeight="1" thickBot="1" x14ac:dyDescent="0.3">
      <c r="A22" s="529"/>
      <c r="B22" s="553"/>
      <c r="C22" s="117" t="s">
        <v>123</v>
      </c>
      <c r="D22" s="117" t="s">
        <v>124</v>
      </c>
      <c r="E22" s="117" t="s">
        <v>123</v>
      </c>
      <c r="F22" s="117" t="s">
        <v>124</v>
      </c>
      <c r="G22" s="117" t="s">
        <v>123</v>
      </c>
      <c r="H22" s="117" t="s">
        <v>124</v>
      </c>
      <c r="I22" s="117" t="s">
        <v>123</v>
      </c>
      <c r="J22" s="117" t="s">
        <v>124</v>
      </c>
      <c r="K22" s="117" t="s">
        <v>123</v>
      </c>
      <c r="L22" s="117" t="s">
        <v>124</v>
      </c>
      <c r="M22" s="117" t="s">
        <v>123</v>
      </c>
      <c r="N22" s="117" t="s">
        <v>124</v>
      </c>
      <c r="O22" s="118" t="s">
        <v>123</v>
      </c>
      <c r="P22" s="118" t="s">
        <v>125</v>
      </c>
      <c r="Q22" s="118" t="s">
        <v>12</v>
      </c>
      <c r="R22" s="118" t="s">
        <v>123</v>
      </c>
      <c r="S22" s="118" t="s">
        <v>125</v>
      </c>
      <c r="T22" s="118" t="s">
        <v>12</v>
      </c>
      <c r="U22" s="118" t="s">
        <v>123</v>
      </c>
      <c r="V22" s="118" t="s">
        <v>125</v>
      </c>
      <c r="W22" s="118" t="s">
        <v>12</v>
      </c>
      <c r="X22" s="118" t="s">
        <v>123</v>
      </c>
      <c r="Y22" s="118" t="s">
        <v>125</v>
      </c>
      <c r="Z22" s="118" t="s">
        <v>12</v>
      </c>
      <c r="AA22" s="118" t="s">
        <v>123</v>
      </c>
      <c r="AB22" s="118" t="s">
        <v>125</v>
      </c>
      <c r="AC22" s="118" t="s">
        <v>12</v>
      </c>
      <c r="AD22" s="118" t="s">
        <v>123</v>
      </c>
      <c r="AE22" s="118" t="s">
        <v>125</v>
      </c>
      <c r="AF22" s="118" t="s">
        <v>12</v>
      </c>
      <c r="AG22" s="112"/>
      <c r="AH22" s="112"/>
      <c r="AI22" s="112"/>
      <c r="AJ22" s="112"/>
      <c r="AK22" s="112"/>
      <c r="AL22" s="112"/>
      <c r="AM22" s="112"/>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row>
    <row r="23" spans="1:62" s="26" customFormat="1" ht="15.75" customHeight="1" x14ac:dyDescent="0.25">
      <c r="A23" s="529"/>
      <c r="B23" s="71" t="s">
        <v>126</v>
      </c>
      <c r="C23" s="130"/>
      <c r="D23" s="128"/>
      <c r="E23" s="130"/>
      <c r="F23" s="128"/>
      <c r="G23" s="130"/>
      <c r="H23" s="128"/>
      <c r="I23" s="130"/>
      <c r="J23" s="128"/>
      <c r="K23" s="130"/>
      <c r="L23" s="128"/>
      <c r="M23" s="130"/>
      <c r="N23" s="128"/>
      <c r="O23" s="69"/>
      <c r="P23" s="128"/>
      <c r="Q23" s="128"/>
      <c r="R23" s="69"/>
      <c r="S23" s="128"/>
      <c r="T23" s="128"/>
      <c r="U23" s="69"/>
      <c r="V23" s="128"/>
      <c r="W23" s="128"/>
      <c r="X23" s="69"/>
      <c r="Y23" s="128"/>
      <c r="Z23" s="128"/>
      <c r="AA23" s="69"/>
      <c r="AB23" s="128"/>
      <c r="AC23" s="128"/>
      <c r="AD23" s="69"/>
      <c r="AE23" s="164"/>
      <c r="AF23" s="131"/>
      <c r="AG23" s="112"/>
      <c r="AH23" s="112"/>
      <c r="AI23" s="112"/>
      <c r="AJ23" s="112"/>
      <c r="AK23" s="112"/>
      <c r="AL23" s="112"/>
      <c r="AM23" s="112"/>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row>
    <row r="24" spans="1:62" s="26" customFormat="1" ht="15.75" customHeight="1" x14ac:dyDescent="0.25">
      <c r="A24" s="529"/>
      <c r="B24" s="72" t="s">
        <v>127</v>
      </c>
      <c r="C24" s="69"/>
      <c r="D24" s="128"/>
      <c r="E24" s="69"/>
      <c r="F24" s="128"/>
      <c r="G24" s="69"/>
      <c r="H24" s="128"/>
      <c r="I24" s="69"/>
      <c r="J24" s="128"/>
      <c r="K24" s="69"/>
      <c r="L24" s="128"/>
      <c r="M24" s="69"/>
      <c r="N24" s="128"/>
      <c r="O24" s="69"/>
      <c r="P24" s="128"/>
      <c r="Q24" s="128"/>
      <c r="R24" s="69"/>
      <c r="S24" s="128"/>
      <c r="T24" s="128"/>
      <c r="U24" s="69"/>
      <c r="V24" s="128"/>
      <c r="W24" s="128"/>
      <c r="X24" s="69"/>
      <c r="Y24" s="128"/>
      <c r="Z24" s="128"/>
      <c r="AA24" s="69"/>
      <c r="AB24" s="128"/>
      <c r="AC24" s="128"/>
      <c r="AD24" s="69"/>
      <c r="AE24" s="164"/>
      <c r="AF24" s="131"/>
      <c r="AG24" s="112"/>
      <c r="AH24" s="112"/>
      <c r="AI24" s="112"/>
      <c r="AJ24" s="112"/>
      <c r="AK24" s="112"/>
      <c r="AL24" s="112"/>
      <c r="AM24" s="112"/>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row>
    <row r="25" spans="1:62" s="26" customFormat="1" ht="15.75" customHeight="1" x14ac:dyDescent="0.25">
      <c r="A25" s="529"/>
      <c r="B25" s="72" t="s">
        <v>128</v>
      </c>
      <c r="C25" s="69"/>
      <c r="D25" s="128"/>
      <c r="E25" s="69"/>
      <c r="F25" s="128"/>
      <c r="G25" s="69"/>
      <c r="H25" s="128"/>
      <c r="I25" s="69"/>
      <c r="J25" s="128"/>
      <c r="K25" s="69"/>
      <c r="L25" s="128"/>
      <c r="M25" s="69"/>
      <c r="N25" s="128"/>
      <c r="O25" s="69"/>
      <c r="P25" s="128"/>
      <c r="Q25" s="128"/>
      <c r="R25" s="69"/>
      <c r="S25" s="128"/>
      <c r="T25" s="128"/>
      <c r="U25" s="69"/>
      <c r="V25" s="128"/>
      <c r="W25" s="128"/>
      <c r="X25" s="69"/>
      <c r="Y25" s="128"/>
      <c r="Z25" s="128"/>
      <c r="AA25" s="69"/>
      <c r="AB25" s="128"/>
      <c r="AC25" s="128"/>
      <c r="AD25" s="69"/>
      <c r="AE25" s="164"/>
      <c r="AF25" s="131"/>
      <c r="AG25" s="112"/>
      <c r="AH25" s="112"/>
      <c r="AI25" s="112"/>
      <c r="AJ25" s="112"/>
      <c r="AK25" s="112"/>
      <c r="AL25" s="112"/>
      <c r="AM25" s="112"/>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row>
    <row r="26" spans="1:62" s="26" customFormat="1" ht="15.75" customHeight="1" x14ac:dyDescent="0.25">
      <c r="A26" s="529"/>
      <c r="B26" s="72" t="s">
        <v>129</v>
      </c>
      <c r="C26" s="69"/>
      <c r="D26" s="128"/>
      <c r="E26" s="69"/>
      <c r="F26" s="128"/>
      <c r="G26" s="69"/>
      <c r="H26" s="128"/>
      <c r="I26" s="69"/>
      <c r="J26" s="128"/>
      <c r="K26" s="69"/>
      <c r="L26" s="128"/>
      <c r="M26" s="69"/>
      <c r="N26" s="128"/>
      <c r="O26" s="69"/>
      <c r="P26" s="128"/>
      <c r="Q26" s="128"/>
      <c r="R26" s="69"/>
      <c r="S26" s="128"/>
      <c r="T26" s="128"/>
      <c r="U26" s="69"/>
      <c r="V26" s="128"/>
      <c r="W26" s="128"/>
      <c r="X26" s="69"/>
      <c r="Y26" s="128"/>
      <c r="Z26" s="128"/>
      <c r="AA26" s="69"/>
      <c r="AB26" s="128"/>
      <c r="AC26" s="128"/>
      <c r="AD26" s="69"/>
      <c r="AE26" s="164"/>
      <c r="AF26" s="131"/>
      <c r="AG26" s="112"/>
      <c r="AH26" s="112"/>
      <c r="AI26" s="112"/>
      <c r="AJ26" s="112"/>
      <c r="AK26" s="112"/>
      <c r="AL26" s="112"/>
      <c r="AM26" s="112"/>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row>
    <row r="27" spans="1:62" s="26" customFormat="1" ht="15.75" customHeight="1" x14ac:dyDescent="0.25">
      <c r="A27" s="529"/>
      <c r="B27" s="72" t="s">
        <v>130</v>
      </c>
      <c r="C27" s="69"/>
      <c r="D27" s="128"/>
      <c r="E27" s="69"/>
      <c r="F27" s="128"/>
      <c r="G27" s="69"/>
      <c r="H27" s="128"/>
      <c r="I27" s="69"/>
      <c r="J27" s="128"/>
      <c r="K27" s="69"/>
      <c r="L27" s="128"/>
      <c r="M27" s="69"/>
      <c r="N27" s="128"/>
      <c r="O27" s="69"/>
      <c r="P27" s="128"/>
      <c r="Q27" s="128"/>
      <c r="R27" s="69"/>
      <c r="S27" s="128"/>
      <c r="T27" s="128"/>
      <c r="U27" s="69"/>
      <c r="V27" s="128"/>
      <c r="W27" s="128"/>
      <c r="X27" s="69"/>
      <c r="Y27" s="128"/>
      <c r="Z27" s="128"/>
      <c r="AA27" s="69"/>
      <c r="AB27" s="128"/>
      <c r="AC27" s="128"/>
      <c r="AD27" s="69"/>
      <c r="AE27" s="164"/>
      <c r="AF27" s="131"/>
      <c r="AG27" s="112"/>
      <c r="AH27" s="112"/>
      <c r="AI27" s="112"/>
      <c r="AJ27" s="112"/>
      <c r="AK27" s="112"/>
      <c r="AL27" s="112"/>
      <c r="AM27" s="112"/>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row>
    <row r="28" spans="1:62" s="26" customFormat="1" ht="15.75" customHeight="1" x14ac:dyDescent="0.25">
      <c r="A28" s="529"/>
      <c r="B28" s="72" t="s">
        <v>131</v>
      </c>
      <c r="C28" s="69"/>
      <c r="D28" s="128"/>
      <c r="E28" s="69"/>
      <c r="F28" s="128"/>
      <c r="G28" s="69"/>
      <c r="H28" s="128"/>
      <c r="I28" s="69"/>
      <c r="J28" s="128"/>
      <c r="K28" s="69"/>
      <c r="L28" s="128"/>
      <c r="M28" s="69"/>
      <c r="N28" s="128"/>
      <c r="O28" s="69"/>
      <c r="P28" s="128"/>
      <c r="Q28" s="128"/>
      <c r="R28" s="69"/>
      <c r="S28" s="128"/>
      <c r="T28" s="128"/>
      <c r="U28" s="69"/>
      <c r="V28" s="128"/>
      <c r="W28" s="128"/>
      <c r="X28" s="69"/>
      <c r="Y28" s="128"/>
      <c r="Z28" s="128"/>
      <c r="AA28" s="69"/>
      <c r="AB28" s="128"/>
      <c r="AC28" s="128"/>
      <c r="AD28" s="69"/>
      <c r="AE28" s="164"/>
      <c r="AF28" s="131"/>
      <c r="AG28" s="112"/>
      <c r="AH28" s="112"/>
      <c r="AI28" s="112"/>
      <c r="AJ28" s="112"/>
      <c r="AK28" s="112"/>
      <c r="AL28" s="112"/>
      <c r="AM28" s="112"/>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row>
    <row r="29" spans="1:62" s="26" customFormat="1" ht="15.75" customHeight="1" x14ac:dyDescent="0.25">
      <c r="A29" s="529"/>
      <c r="B29" s="72" t="s">
        <v>132</v>
      </c>
      <c r="C29" s="69"/>
      <c r="D29" s="128"/>
      <c r="E29" s="69"/>
      <c r="F29" s="128"/>
      <c r="G29" s="69"/>
      <c r="H29" s="128"/>
      <c r="I29" s="69"/>
      <c r="J29" s="128"/>
      <c r="K29" s="69"/>
      <c r="L29" s="128"/>
      <c r="M29" s="69"/>
      <c r="N29" s="128"/>
      <c r="O29" s="69"/>
      <c r="P29" s="128"/>
      <c r="Q29" s="128"/>
      <c r="R29" s="69"/>
      <c r="S29" s="128"/>
      <c r="T29" s="128"/>
      <c r="U29" s="69"/>
      <c r="V29" s="128"/>
      <c r="W29" s="128"/>
      <c r="X29" s="69"/>
      <c r="Y29" s="128"/>
      <c r="Z29" s="128"/>
      <c r="AA29" s="69"/>
      <c r="AB29" s="128"/>
      <c r="AC29" s="128"/>
      <c r="AD29" s="69"/>
      <c r="AE29" s="164"/>
      <c r="AF29" s="131"/>
      <c r="AG29" s="112"/>
      <c r="AH29" s="112"/>
      <c r="AI29" s="112"/>
      <c r="AJ29" s="112"/>
      <c r="AK29" s="112"/>
      <c r="AL29" s="112"/>
      <c r="AM29" s="112"/>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row>
    <row r="30" spans="1:62" s="26" customFormat="1" ht="15.75" customHeight="1" x14ac:dyDescent="0.25">
      <c r="A30" s="529"/>
      <c r="B30" s="72" t="s">
        <v>133</v>
      </c>
      <c r="C30" s="69"/>
      <c r="D30" s="128"/>
      <c r="E30" s="69"/>
      <c r="F30" s="128"/>
      <c r="G30" s="69"/>
      <c r="H30" s="128"/>
      <c r="I30" s="69"/>
      <c r="J30" s="128"/>
      <c r="K30" s="69"/>
      <c r="L30" s="128"/>
      <c r="M30" s="69"/>
      <c r="N30" s="128"/>
      <c r="O30" s="69"/>
      <c r="P30" s="128"/>
      <c r="Q30" s="128"/>
      <c r="R30" s="69"/>
      <c r="S30" s="128"/>
      <c r="T30" s="128"/>
      <c r="U30" s="69"/>
      <c r="V30" s="128"/>
      <c r="W30" s="128"/>
      <c r="X30" s="69"/>
      <c r="Y30" s="128"/>
      <c r="Z30" s="128"/>
      <c r="AA30" s="69"/>
      <c r="AB30" s="128"/>
      <c r="AC30" s="128"/>
      <c r="AD30" s="69"/>
      <c r="AE30" s="164"/>
      <c r="AF30" s="131"/>
      <c r="AG30" s="112"/>
      <c r="AH30" s="112"/>
      <c r="AI30" s="112"/>
      <c r="AJ30" s="112"/>
      <c r="AK30" s="112"/>
      <c r="AL30" s="112"/>
      <c r="AM30" s="112"/>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row>
    <row r="31" spans="1:62" s="26" customFormat="1" ht="15.75" customHeight="1" x14ac:dyDescent="0.25">
      <c r="A31" s="529"/>
      <c r="B31" s="72" t="s">
        <v>134</v>
      </c>
      <c r="C31" s="69"/>
      <c r="D31" s="128"/>
      <c r="E31" s="69"/>
      <c r="F31" s="128"/>
      <c r="G31" s="69"/>
      <c r="H31" s="128"/>
      <c r="I31" s="69"/>
      <c r="J31" s="128"/>
      <c r="K31" s="69"/>
      <c r="L31" s="128"/>
      <c r="M31" s="69"/>
      <c r="N31" s="128"/>
      <c r="O31" s="69"/>
      <c r="P31" s="128"/>
      <c r="Q31" s="128"/>
      <c r="R31" s="69"/>
      <c r="S31" s="128"/>
      <c r="T31" s="128"/>
      <c r="U31" s="69"/>
      <c r="V31" s="128"/>
      <c r="W31" s="128"/>
      <c r="X31" s="69"/>
      <c r="Y31" s="128"/>
      <c r="Z31" s="128"/>
      <c r="AA31" s="69"/>
      <c r="AB31" s="128"/>
      <c r="AC31" s="128"/>
      <c r="AD31" s="69"/>
      <c r="AE31" s="164"/>
      <c r="AF31" s="131"/>
      <c r="AG31" s="112"/>
      <c r="AH31" s="112"/>
      <c r="AI31" s="112"/>
      <c r="AJ31" s="112"/>
      <c r="AK31" s="112"/>
      <c r="AL31" s="112"/>
      <c r="AM31" s="112"/>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row>
    <row r="32" spans="1:62" s="26" customFormat="1" ht="15.75" customHeight="1" x14ac:dyDescent="0.25">
      <c r="A32" s="529"/>
      <c r="B32" s="72" t="s">
        <v>135</v>
      </c>
      <c r="C32" s="69"/>
      <c r="D32" s="128"/>
      <c r="E32" s="69"/>
      <c r="F32" s="128"/>
      <c r="G32" s="69"/>
      <c r="H32" s="128"/>
      <c r="I32" s="69"/>
      <c r="J32" s="128"/>
      <c r="K32" s="69"/>
      <c r="L32" s="128"/>
      <c r="M32" s="69"/>
      <c r="N32" s="128"/>
      <c r="O32" s="69"/>
      <c r="P32" s="128"/>
      <c r="Q32" s="128"/>
      <c r="R32" s="69"/>
      <c r="S32" s="128"/>
      <c r="T32" s="128"/>
      <c r="U32" s="69"/>
      <c r="V32" s="128"/>
      <c r="W32" s="128"/>
      <c r="X32" s="69"/>
      <c r="Y32" s="128"/>
      <c r="Z32" s="128"/>
      <c r="AA32" s="69"/>
      <c r="AB32" s="128"/>
      <c r="AC32" s="128"/>
      <c r="AD32" s="69"/>
      <c r="AE32" s="164"/>
      <c r="AF32" s="131"/>
      <c r="AG32" s="112"/>
      <c r="AH32" s="112"/>
      <c r="AI32" s="112"/>
      <c r="AJ32" s="112"/>
      <c r="AK32" s="112"/>
      <c r="AL32" s="112"/>
      <c r="AM32" s="112"/>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row>
    <row r="33" spans="1:62" s="26" customFormat="1" ht="15.75" customHeight="1" x14ac:dyDescent="0.25">
      <c r="A33" s="529"/>
      <c r="B33" s="72" t="s">
        <v>136</v>
      </c>
      <c r="C33" s="69"/>
      <c r="D33" s="128"/>
      <c r="E33" s="69"/>
      <c r="F33" s="128"/>
      <c r="G33" s="69"/>
      <c r="H33" s="128"/>
      <c r="I33" s="69"/>
      <c r="J33" s="128"/>
      <c r="K33" s="69"/>
      <c r="L33" s="128"/>
      <c r="M33" s="69"/>
      <c r="N33" s="128"/>
      <c r="O33" s="69"/>
      <c r="P33" s="128"/>
      <c r="Q33" s="128"/>
      <c r="R33" s="69"/>
      <c r="S33" s="128"/>
      <c r="T33" s="128"/>
      <c r="U33" s="69"/>
      <c r="V33" s="128"/>
      <c r="W33" s="128"/>
      <c r="X33" s="69"/>
      <c r="Y33" s="128"/>
      <c r="Z33" s="128"/>
      <c r="AA33" s="69"/>
      <c r="AB33" s="128"/>
      <c r="AC33" s="128"/>
      <c r="AD33" s="69"/>
      <c r="AE33" s="164"/>
      <c r="AF33" s="131"/>
      <c r="AG33" s="112"/>
      <c r="AH33" s="112"/>
      <c r="AI33" s="112"/>
      <c r="AJ33" s="112"/>
      <c r="AK33" s="112"/>
      <c r="AL33" s="112"/>
      <c r="AM33" s="112"/>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row>
    <row r="34" spans="1:62" s="26" customFormat="1" ht="15.75" customHeight="1" x14ac:dyDescent="0.25">
      <c r="A34" s="529"/>
      <c r="B34" s="72" t="s">
        <v>137</v>
      </c>
      <c r="C34" s="69"/>
      <c r="D34" s="128"/>
      <c r="E34" s="69"/>
      <c r="F34" s="128"/>
      <c r="G34" s="69"/>
      <c r="H34" s="128"/>
      <c r="I34" s="69"/>
      <c r="J34" s="128"/>
      <c r="K34" s="69"/>
      <c r="L34" s="128"/>
      <c r="M34" s="69"/>
      <c r="N34" s="128"/>
      <c r="O34" s="69"/>
      <c r="P34" s="128"/>
      <c r="Q34" s="128"/>
      <c r="R34" s="69"/>
      <c r="S34" s="128"/>
      <c r="T34" s="128"/>
      <c r="U34" s="69"/>
      <c r="V34" s="128"/>
      <c r="W34" s="128"/>
      <c r="X34" s="69"/>
      <c r="Y34" s="128"/>
      <c r="Z34" s="128"/>
      <c r="AA34" s="69"/>
      <c r="AB34" s="128"/>
      <c r="AC34" s="128"/>
      <c r="AD34" s="69"/>
      <c r="AE34" s="164"/>
      <c r="AF34" s="131"/>
      <c r="AG34" s="112"/>
      <c r="AH34" s="112"/>
      <c r="AI34" s="112"/>
      <c r="AJ34" s="112"/>
      <c r="AK34" s="112"/>
      <c r="AL34" s="112"/>
      <c r="AM34" s="112"/>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row>
    <row r="35" spans="1:62" s="26" customFormat="1" ht="15.75" customHeight="1" x14ac:dyDescent="0.25">
      <c r="A35" s="529"/>
      <c r="B35" s="72" t="s">
        <v>138</v>
      </c>
      <c r="C35" s="69"/>
      <c r="D35" s="128"/>
      <c r="E35" s="69"/>
      <c r="F35" s="128"/>
      <c r="G35" s="69"/>
      <c r="H35" s="128"/>
      <c r="I35" s="69"/>
      <c r="J35" s="128"/>
      <c r="K35" s="69"/>
      <c r="L35" s="128"/>
      <c r="M35" s="69"/>
      <c r="N35" s="128"/>
      <c r="O35" s="69"/>
      <c r="P35" s="128"/>
      <c r="Q35" s="128"/>
      <c r="R35" s="69"/>
      <c r="S35" s="128"/>
      <c r="T35" s="128"/>
      <c r="U35" s="69"/>
      <c r="V35" s="128"/>
      <c r="W35" s="128"/>
      <c r="X35" s="69"/>
      <c r="Y35" s="128"/>
      <c r="Z35" s="128"/>
      <c r="AA35" s="69"/>
      <c r="AB35" s="128"/>
      <c r="AC35" s="128"/>
      <c r="AD35" s="69"/>
      <c r="AE35" s="164"/>
      <c r="AF35" s="131"/>
      <c r="AG35" s="112"/>
      <c r="AH35" s="112"/>
      <c r="AI35" s="112"/>
      <c r="AJ35" s="112"/>
      <c r="AK35" s="112"/>
      <c r="AL35" s="112"/>
      <c r="AM35" s="112"/>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row>
    <row r="36" spans="1:62" s="26" customFormat="1" ht="15.75" customHeight="1" x14ac:dyDescent="0.25">
      <c r="A36" s="529"/>
      <c r="B36" s="72" t="s">
        <v>139</v>
      </c>
      <c r="C36" s="69"/>
      <c r="D36" s="128"/>
      <c r="E36" s="69"/>
      <c r="F36" s="128"/>
      <c r="G36" s="69"/>
      <c r="H36" s="128"/>
      <c r="I36" s="69"/>
      <c r="J36" s="128"/>
      <c r="K36" s="69"/>
      <c r="L36" s="128"/>
      <c r="M36" s="69"/>
      <c r="N36" s="128"/>
      <c r="O36" s="69"/>
      <c r="P36" s="128"/>
      <c r="Q36" s="128"/>
      <c r="R36" s="69"/>
      <c r="S36" s="128"/>
      <c r="T36" s="128"/>
      <c r="U36" s="69"/>
      <c r="V36" s="128"/>
      <c r="W36" s="128"/>
      <c r="X36" s="69"/>
      <c r="Y36" s="128"/>
      <c r="Z36" s="128"/>
      <c r="AA36" s="69"/>
      <c r="AB36" s="128"/>
      <c r="AC36" s="128"/>
      <c r="AD36" s="69"/>
      <c r="AE36" s="164"/>
      <c r="AF36" s="131"/>
      <c r="AG36" s="112"/>
      <c r="AH36" s="112"/>
      <c r="AI36" s="112"/>
      <c r="AJ36" s="112"/>
      <c r="AK36" s="112"/>
      <c r="AL36" s="112"/>
      <c r="AM36" s="112"/>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row>
    <row r="37" spans="1:62" s="26" customFormat="1" ht="15.75" customHeight="1" x14ac:dyDescent="0.25">
      <c r="A37" s="529"/>
      <c r="B37" s="72" t="s">
        <v>140</v>
      </c>
      <c r="C37" s="69"/>
      <c r="D37" s="128"/>
      <c r="E37" s="69"/>
      <c r="F37" s="128"/>
      <c r="G37" s="69"/>
      <c r="H37" s="128"/>
      <c r="I37" s="69"/>
      <c r="J37" s="128"/>
      <c r="K37" s="69"/>
      <c r="L37" s="128"/>
      <c r="M37" s="69"/>
      <c r="N37" s="128"/>
      <c r="O37" s="69"/>
      <c r="P37" s="128"/>
      <c r="Q37" s="128"/>
      <c r="R37" s="69"/>
      <c r="S37" s="128"/>
      <c r="T37" s="128"/>
      <c r="U37" s="69"/>
      <c r="V37" s="128"/>
      <c r="W37" s="128"/>
      <c r="X37" s="69"/>
      <c r="Y37" s="128"/>
      <c r="Z37" s="128"/>
      <c r="AA37" s="69"/>
      <c r="AB37" s="128"/>
      <c r="AC37" s="128"/>
      <c r="AD37" s="69"/>
      <c r="AE37" s="164"/>
      <c r="AF37" s="131"/>
      <c r="AG37" s="112"/>
      <c r="AH37" s="112"/>
      <c r="AI37" s="112"/>
      <c r="AJ37" s="112"/>
      <c r="AK37" s="112"/>
      <c r="AL37" s="112"/>
      <c r="AM37" s="112"/>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row>
    <row r="38" spans="1:62" s="26" customFormat="1" ht="15.75" customHeight="1" x14ac:dyDescent="0.25">
      <c r="A38" s="529"/>
      <c r="B38" s="72" t="s">
        <v>141</v>
      </c>
      <c r="C38" s="69"/>
      <c r="D38" s="128"/>
      <c r="E38" s="69"/>
      <c r="F38" s="128"/>
      <c r="G38" s="69"/>
      <c r="H38" s="128"/>
      <c r="I38" s="69"/>
      <c r="J38" s="128"/>
      <c r="K38" s="69"/>
      <c r="L38" s="128"/>
      <c r="M38" s="69"/>
      <c r="N38" s="128"/>
      <c r="O38" s="69"/>
      <c r="P38" s="128"/>
      <c r="Q38" s="128"/>
      <c r="R38" s="69"/>
      <c r="S38" s="128"/>
      <c r="T38" s="128"/>
      <c r="U38" s="69"/>
      <c r="V38" s="128"/>
      <c r="W38" s="128"/>
      <c r="X38" s="69"/>
      <c r="Y38" s="128"/>
      <c r="Z38" s="128"/>
      <c r="AA38" s="69"/>
      <c r="AB38" s="128"/>
      <c r="AC38" s="128"/>
      <c r="AD38" s="69"/>
      <c r="AE38" s="164"/>
      <c r="AF38" s="131"/>
      <c r="AG38" s="112"/>
      <c r="AH38" s="112"/>
      <c r="AI38" s="112"/>
      <c r="AJ38" s="112"/>
      <c r="AK38" s="112"/>
      <c r="AL38" s="112"/>
      <c r="AM38" s="112"/>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row>
    <row r="39" spans="1:62" s="26" customFormat="1" ht="15.75" customHeight="1" x14ac:dyDescent="0.25">
      <c r="A39" s="529"/>
      <c r="B39" s="72" t="s">
        <v>142</v>
      </c>
      <c r="C39" s="69"/>
      <c r="D39" s="128"/>
      <c r="E39" s="69"/>
      <c r="F39" s="128"/>
      <c r="G39" s="69"/>
      <c r="H39" s="128"/>
      <c r="I39" s="69"/>
      <c r="J39" s="128"/>
      <c r="K39" s="69"/>
      <c r="L39" s="128"/>
      <c r="M39" s="69"/>
      <c r="N39" s="128"/>
      <c r="O39" s="69"/>
      <c r="P39" s="128"/>
      <c r="Q39" s="128"/>
      <c r="R39" s="69"/>
      <c r="S39" s="128"/>
      <c r="T39" s="128"/>
      <c r="U39" s="69"/>
      <c r="V39" s="128"/>
      <c r="W39" s="128"/>
      <c r="X39" s="69"/>
      <c r="Y39" s="128"/>
      <c r="Z39" s="128"/>
      <c r="AA39" s="69"/>
      <c r="AB39" s="128"/>
      <c r="AC39" s="128"/>
      <c r="AD39" s="69"/>
      <c r="AE39" s="164"/>
      <c r="AF39" s="131"/>
      <c r="AG39" s="112"/>
      <c r="AH39" s="112"/>
      <c r="AI39" s="112"/>
      <c r="AJ39" s="112"/>
      <c r="AK39" s="112"/>
      <c r="AL39" s="112"/>
      <c r="AM39" s="112"/>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row>
    <row r="40" spans="1:62" s="26" customFormat="1" ht="15.75" customHeight="1" x14ac:dyDescent="0.25">
      <c r="A40" s="529"/>
      <c r="B40" s="72" t="s">
        <v>143</v>
      </c>
      <c r="C40" s="69"/>
      <c r="D40" s="128"/>
      <c r="E40" s="69"/>
      <c r="F40" s="128"/>
      <c r="G40" s="69"/>
      <c r="H40" s="128"/>
      <c r="I40" s="69"/>
      <c r="J40" s="128"/>
      <c r="K40" s="69"/>
      <c r="L40" s="128"/>
      <c r="M40" s="69"/>
      <c r="N40" s="128"/>
      <c r="O40" s="69"/>
      <c r="P40" s="128"/>
      <c r="Q40" s="128"/>
      <c r="R40" s="69"/>
      <c r="S40" s="128"/>
      <c r="T40" s="128"/>
      <c r="U40" s="69"/>
      <c r="V40" s="128"/>
      <c r="W40" s="128"/>
      <c r="X40" s="69"/>
      <c r="Y40" s="128"/>
      <c r="Z40" s="128"/>
      <c r="AA40" s="69"/>
      <c r="AB40" s="128"/>
      <c r="AC40" s="128"/>
      <c r="AD40" s="69"/>
      <c r="AE40" s="164"/>
      <c r="AF40" s="131"/>
      <c r="AG40" s="112"/>
      <c r="AH40" s="112"/>
      <c r="AI40" s="112"/>
      <c r="AJ40" s="112"/>
      <c r="AK40" s="112"/>
      <c r="AL40" s="112"/>
      <c r="AM40" s="112"/>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row>
    <row r="41" spans="1:62" s="26" customFormat="1" ht="15.75" customHeight="1" x14ac:dyDescent="0.25">
      <c r="A41" s="529"/>
      <c r="B41" s="72" t="s">
        <v>144</v>
      </c>
      <c r="C41" s="69"/>
      <c r="D41" s="128"/>
      <c r="E41" s="69"/>
      <c r="F41" s="128"/>
      <c r="G41" s="69"/>
      <c r="H41" s="128"/>
      <c r="I41" s="69"/>
      <c r="J41" s="128"/>
      <c r="K41" s="69"/>
      <c r="L41" s="128"/>
      <c r="M41" s="69"/>
      <c r="N41" s="128"/>
      <c r="O41" s="69"/>
      <c r="P41" s="128"/>
      <c r="Q41" s="128"/>
      <c r="R41" s="69"/>
      <c r="S41" s="128"/>
      <c r="T41" s="128"/>
      <c r="U41" s="69"/>
      <c r="V41" s="128"/>
      <c r="W41" s="128"/>
      <c r="X41" s="69"/>
      <c r="Y41" s="128"/>
      <c r="Z41" s="128"/>
      <c r="AA41" s="69"/>
      <c r="AB41" s="128"/>
      <c r="AC41" s="128"/>
      <c r="AD41" s="69"/>
      <c r="AE41" s="164"/>
      <c r="AF41" s="131"/>
      <c r="AG41" s="112"/>
      <c r="AH41" s="112"/>
      <c r="AI41" s="112"/>
      <c r="AJ41" s="112"/>
      <c r="AK41" s="112"/>
      <c r="AL41" s="112"/>
      <c r="AM41" s="112"/>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row>
    <row r="42" spans="1:62" s="26" customFormat="1" ht="15.75" customHeight="1" x14ac:dyDescent="0.25">
      <c r="A42" s="529"/>
      <c r="B42" s="72" t="s">
        <v>145</v>
      </c>
      <c r="C42" s="69"/>
      <c r="D42" s="128"/>
      <c r="E42" s="69"/>
      <c r="F42" s="128"/>
      <c r="G42" s="69"/>
      <c r="H42" s="128"/>
      <c r="I42" s="69"/>
      <c r="J42" s="128"/>
      <c r="K42" s="69"/>
      <c r="L42" s="128"/>
      <c r="M42" s="69"/>
      <c r="N42" s="128"/>
      <c r="O42" s="69"/>
      <c r="P42" s="128"/>
      <c r="Q42" s="128"/>
      <c r="R42" s="69"/>
      <c r="S42" s="128"/>
      <c r="T42" s="128"/>
      <c r="U42" s="69"/>
      <c r="V42" s="128"/>
      <c r="W42" s="128"/>
      <c r="X42" s="69"/>
      <c r="Y42" s="128"/>
      <c r="Z42" s="128"/>
      <c r="AA42" s="69"/>
      <c r="AB42" s="128"/>
      <c r="AC42" s="128"/>
      <c r="AD42" s="69"/>
      <c r="AE42" s="164"/>
      <c r="AF42" s="131"/>
      <c r="AG42" s="112"/>
      <c r="AH42" s="112"/>
      <c r="AI42" s="112"/>
      <c r="AJ42" s="112"/>
      <c r="AK42" s="112"/>
      <c r="AL42" s="112"/>
      <c r="AM42" s="112"/>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row>
    <row r="43" spans="1:62" s="26" customFormat="1" ht="29.25" customHeight="1" thickBot="1" x14ac:dyDescent="0.3">
      <c r="A43" s="361"/>
      <c r="B43" s="70" t="s">
        <v>100</v>
      </c>
      <c r="C43" s="127"/>
      <c r="D43" s="129"/>
      <c r="E43" s="127"/>
      <c r="F43" s="129"/>
      <c r="G43" s="127"/>
      <c r="H43" s="129"/>
      <c r="I43" s="127"/>
      <c r="J43" s="129"/>
      <c r="K43" s="127"/>
      <c r="L43" s="129"/>
      <c r="M43" s="127"/>
      <c r="N43" s="129"/>
      <c r="O43" s="127"/>
      <c r="P43" s="129"/>
      <c r="Q43" s="129"/>
      <c r="R43" s="127"/>
      <c r="S43" s="129"/>
      <c r="T43" s="129"/>
      <c r="U43" s="127"/>
      <c r="V43" s="129"/>
      <c r="W43" s="129"/>
      <c r="X43" s="127"/>
      <c r="Y43" s="129"/>
      <c r="Z43" s="129"/>
      <c r="AA43" s="127"/>
      <c r="AB43" s="129"/>
      <c r="AC43" s="129"/>
      <c r="AD43" s="127"/>
      <c r="AE43" s="165"/>
      <c r="AF43" s="132"/>
      <c r="AG43" s="112"/>
      <c r="AH43" s="112"/>
      <c r="AI43" s="112"/>
      <c r="AJ43" s="112"/>
      <c r="AK43" s="112"/>
      <c r="AL43" s="112"/>
      <c r="AM43" s="112"/>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row>
    <row r="44" spans="1:62" s="1" customFormat="1" ht="24" customHeight="1" thickBot="1" x14ac:dyDescent="0.3">
      <c r="K44" s="90"/>
      <c r="L44" s="90"/>
      <c r="M44" s="90"/>
      <c r="N44" s="90"/>
      <c r="O44" s="90"/>
      <c r="AG44" s="112"/>
      <c r="AH44" s="112"/>
      <c r="AI44" s="112"/>
      <c r="AJ44" s="112"/>
      <c r="AK44" s="112"/>
      <c r="AL44" s="112"/>
      <c r="AM44" s="112"/>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360" t="s">
        <v>146</v>
      </c>
      <c r="B45" s="530" t="s">
        <v>122</v>
      </c>
      <c r="C45" s="461" t="s">
        <v>25</v>
      </c>
      <c r="D45" s="550"/>
      <c r="E45" s="550"/>
      <c r="F45" s="550"/>
      <c r="G45" s="550"/>
      <c r="H45" s="550"/>
      <c r="I45" s="550"/>
      <c r="J45" s="550"/>
      <c r="K45" s="550"/>
      <c r="L45" s="550"/>
      <c r="M45" s="550"/>
      <c r="N45" s="462"/>
      <c r="O45" s="526" t="s">
        <v>26</v>
      </c>
      <c r="P45" s="527"/>
      <c r="Q45" s="527"/>
      <c r="R45" s="527"/>
      <c r="S45" s="527"/>
      <c r="T45" s="527"/>
      <c r="U45" s="527"/>
      <c r="V45" s="527"/>
      <c r="W45" s="527"/>
      <c r="X45" s="527"/>
      <c r="Y45" s="527"/>
      <c r="Z45" s="527"/>
      <c r="AA45" s="527"/>
      <c r="AB45" s="527"/>
      <c r="AC45" s="527"/>
      <c r="AD45" s="527"/>
      <c r="AE45" s="527"/>
      <c r="AF45" s="528"/>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529"/>
      <c r="B46" s="531"/>
      <c r="C46" s="461" t="s">
        <v>81</v>
      </c>
      <c r="D46" s="462"/>
      <c r="E46" s="461" t="s">
        <v>82</v>
      </c>
      <c r="F46" s="462"/>
      <c r="G46" s="461" t="s">
        <v>83</v>
      </c>
      <c r="H46" s="462"/>
      <c r="I46" s="461" t="s">
        <v>84</v>
      </c>
      <c r="J46" s="462"/>
      <c r="K46" s="461" t="s">
        <v>118</v>
      </c>
      <c r="L46" s="462"/>
      <c r="M46" s="461" t="s">
        <v>86</v>
      </c>
      <c r="N46" s="462"/>
      <c r="O46" s="526" t="s">
        <v>81</v>
      </c>
      <c r="P46" s="527"/>
      <c r="Q46" s="528"/>
      <c r="R46" s="526" t="s">
        <v>82</v>
      </c>
      <c r="S46" s="527"/>
      <c r="T46" s="528"/>
      <c r="U46" s="526" t="s">
        <v>83</v>
      </c>
      <c r="V46" s="527"/>
      <c r="W46" s="528"/>
      <c r="X46" s="526" t="s">
        <v>84</v>
      </c>
      <c r="Y46" s="527"/>
      <c r="Z46" s="528"/>
      <c r="AA46" s="526" t="s">
        <v>118</v>
      </c>
      <c r="AB46" s="527"/>
      <c r="AC46" s="528"/>
      <c r="AD46" s="526" t="s">
        <v>86</v>
      </c>
      <c r="AE46" s="527"/>
      <c r="AF46" s="528"/>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529"/>
      <c r="B47" s="532"/>
      <c r="C47" s="133" t="s">
        <v>123</v>
      </c>
      <c r="D47" s="115" t="s">
        <v>124</v>
      </c>
      <c r="E47" s="133" t="s">
        <v>123</v>
      </c>
      <c r="F47" s="115" t="s">
        <v>124</v>
      </c>
      <c r="G47" s="133" t="s">
        <v>123</v>
      </c>
      <c r="H47" s="115" t="s">
        <v>124</v>
      </c>
      <c r="I47" s="133" t="s">
        <v>123</v>
      </c>
      <c r="J47" s="115" t="s">
        <v>124</v>
      </c>
      <c r="K47" s="133" t="s">
        <v>123</v>
      </c>
      <c r="L47" s="115" t="s">
        <v>124</v>
      </c>
      <c r="M47" s="133" t="s">
        <v>123</v>
      </c>
      <c r="N47" s="115" t="s">
        <v>124</v>
      </c>
      <c r="O47" s="118" t="s">
        <v>123</v>
      </c>
      <c r="P47" s="118" t="s">
        <v>125</v>
      </c>
      <c r="Q47" s="118" t="s">
        <v>12</v>
      </c>
      <c r="R47" s="118" t="s">
        <v>123</v>
      </c>
      <c r="S47" s="118" t="s">
        <v>125</v>
      </c>
      <c r="T47" s="118" t="s">
        <v>12</v>
      </c>
      <c r="U47" s="118" t="s">
        <v>123</v>
      </c>
      <c r="V47" s="118" t="s">
        <v>125</v>
      </c>
      <c r="W47" s="118" t="s">
        <v>12</v>
      </c>
      <c r="X47" s="118" t="s">
        <v>123</v>
      </c>
      <c r="Y47" s="118" t="s">
        <v>125</v>
      </c>
      <c r="Z47" s="118" t="s">
        <v>12</v>
      </c>
      <c r="AA47" s="118" t="s">
        <v>123</v>
      </c>
      <c r="AB47" s="118" t="s">
        <v>125</v>
      </c>
      <c r="AC47" s="118" t="s">
        <v>12</v>
      </c>
      <c r="AD47" s="118" t="s">
        <v>123</v>
      </c>
      <c r="AE47" s="118" t="s">
        <v>125</v>
      </c>
      <c r="AF47" s="118" t="s">
        <v>12</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529"/>
      <c r="B48" s="174" t="s">
        <v>126</v>
      </c>
      <c r="C48" s="69"/>
      <c r="D48" s="131"/>
      <c r="E48" s="69"/>
      <c r="F48" s="131"/>
      <c r="G48" s="69"/>
      <c r="H48" s="131"/>
      <c r="I48" s="69"/>
      <c r="J48" s="131"/>
      <c r="K48" s="69"/>
      <c r="L48" s="131"/>
      <c r="M48" s="69"/>
      <c r="N48" s="131"/>
      <c r="O48" s="69"/>
      <c r="P48" s="128"/>
      <c r="Q48" s="131"/>
      <c r="R48" s="69"/>
      <c r="S48" s="128"/>
      <c r="T48" s="131"/>
      <c r="U48" s="69"/>
      <c r="V48" s="128"/>
      <c r="W48" s="131"/>
      <c r="X48" s="69"/>
      <c r="Y48" s="128"/>
      <c r="Z48" s="131"/>
      <c r="AA48" s="69"/>
      <c r="AB48" s="128"/>
      <c r="AC48" s="131"/>
      <c r="AD48" s="69"/>
      <c r="AE48" s="164"/>
      <c r="AF48" s="131"/>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529"/>
      <c r="B49" s="175" t="s">
        <v>127</v>
      </c>
      <c r="C49" s="69"/>
      <c r="D49" s="131"/>
      <c r="E49" s="69"/>
      <c r="F49" s="131"/>
      <c r="G49" s="69"/>
      <c r="H49" s="131"/>
      <c r="I49" s="69"/>
      <c r="J49" s="131"/>
      <c r="K49" s="69"/>
      <c r="L49" s="131"/>
      <c r="M49" s="69"/>
      <c r="N49" s="131"/>
      <c r="O49" s="69"/>
      <c r="P49" s="128"/>
      <c r="Q49" s="131"/>
      <c r="R49" s="69"/>
      <c r="S49" s="128"/>
      <c r="T49" s="131"/>
      <c r="U49" s="69"/>
      <c r="V49" s="128"/>
      <c r="W49" s="131"/>
      <c r="X49" s="69"/>
      <c r="Y49" s="128"/>
      <c r="Z49" s="131"/>
      <c r="AA49" s="69"/>
      <c r="AB49" s="128"/>
      <c r="AC49" s="131"/>
      <c r="AD49" s="69"/>
      <c r="AE49" s="164"/>
      <c r="AF49" s="131"/>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529"/>
      <c r="B50" s="175" t="s">
        <v>128</v>
      </c>
      <c r="C50" s="69"/>
      <c r="D50" s="131"/>
      <c r="E50" s="69"/>
      <c r="F50" s="131"/>
      <c r="G50" s="69"/>
      <c r="H50" s="131"/>
      <c r="I50" s="69"/>
      <c r="J50" s="131"/>
      <c r="K50" s="69"/>
      <c r="L50" s="131"/>
      <c r="M50" s="69"/>
      <c r="N50" s="131"/>
      <c r="O50" s="69"/>
      <c r="P50" s="128"/>
      <c r="Q50" s="131"/>
      <c r="R50" s="69"/>
      <c r="S50" s="128"/>
      <c r="T50" s="131"/>
      <c r="U50" s="69"/>
      <c r="V50" s="128"/>
      <c r="W50" s="131"/>
      <c r="X50" s="69"/>
      <c r="Y50" s="128"/>
      <c r="Z50" s="131"/>
      <c r="AA50" s="69"/>
      <c r="AB50" s="128"/>
      <c r="AC50" s="131"/>
      <c r="AD50" s="69"/>
      <c r="AE50" s="164"/>
      <c r="AF50" s="131"/>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529"/>
      <c r="B51" s="175" t="s">
        <v>129</v>
      </c>
      <c r="C51" s="69"/>
      <c r="D51" s="131"/>
      <c r="E51" s="69"/>
      <c r="F51" s="131"/>
      <c r="G51" s="69"/>
      <c r="H51" s="131"/>
      <c r="I51" s="69"/>
      <c r="J51" s="131"/>
      <c r="K51" s="69"/>
      <c r="L51" s="131"/>
      <c r="M51" s="69"/>
      <c r="N51" s="131"/>
      <c r="O51" s="69"/>
      <c r="P51" s="128"/>
      <c r="Q51" s="131"/>
      <c r="R51" s="69"/>
      <c r="S51" s="128"/>
      <c r="T51" s="131"/>
      <c r="U51" s="69"/>
      <c r="V51" s="128"/>
      <c r="W51" s="131"/>
      <c r="X51" s="69"/>
      <c r="Y51" s="128"/>
      <c r="Z51" s="131"/>
      <c r="AA51" s="69"/>
      <c r="AB51" s="128"/>
      <c r="AC51" s="131"/>
      <c r="AD51" s="69"/>
      <c r="AE51" s="164"/>
      <c r="AF51" s="131"/>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529"/>
      <c r="B52" s="175" t="s">
        <v>130</v>
      </c>
      <c r="C52" s="69"/>
      <c r="D52" s="131"/>
      <c r="E52" s="69"/>
      <c r="F52" s="131"/>
      <c r="G52" s="69"/>
      <c r="H52" s="131"/>
      <c r="I52" s="69"/>
      <c r="J52" s="131"/>
      <c r="K52" s="69"/>
      <c r="L52" s="131"/>
      <c r="M52" s="69"/>
      <c r="N52" s="131"/>
      <c r="O52" s="69"/>
      <c r="P52" s="128"/>
      <c r="Q52" s="131"/>
      <c r="R52" s="69"/>
      <c r="S52" s="128"/>
      <c r="T52" s="131"/>
      <c r="U52" s="69"/>
      <c r="V52" s="128"/>
      <c r="W52" s="131"/>
      <c r="X52" s="69"/>
      <c r="Y52" s="128"/>
      <c r="Z52" s="131"/>
      <c r="AA52" s="69"/>
      <c r="AB52" s="128"/>
      <c r="AC52" s="131"/>
      <c r="AD52" s="69"/>
      <c r="AE52" s="164"/>
      <c r="AF52" s="131"/>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529"/>
      <c r="B53" s="175" t="s">
        <v>131</v>
      </c>
      <c r="C53" s="69"/>
      <c r="D53" s="131"/>
      <c r="E53" s="69"/>
      <c r="F53" s="131"/>
      <c r="G53" s="69"/>
      <c r="H53" s="131"/>
      <c r="I53" s="69"/>
      <c r="J53" s="131"/>
      <c r="K53" s="69"/>
      <c r="L53" s="131"/>
      <c r="M53" s="69"/>
      <c r="N53" s="131"/>
      <c r="O53" s="69"/>
      <c r="P53" s="128"/>
      <c r="Q53" s="131"/>
      <c r="R53" s="69"/>
      <c r="S53" s="128"/>
      <c r="T53" s="131"/>
      <c r="U53" s="69"/>
      <c r="V53" s="128"/>
      <c r="W53" s="131"/>
      <c r="X53" s="69"/>
      <c r="Y53" s="128"/>
      <c r="Z53" s="131"/>
      <c r="AA53" s="69"/>
      <c r="AB53" s="128"/>
      <c r="AC53" s="131"/>
      <c r="AD53" s="69"/>
      <c r="AE53" s="164"/>
      <c r="AF53" s="131"/>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529"/>
      <c r="B54" s="175" t="s">
        <v>132</v>
      </c>
      <c r="C54" s="69"/>
      <c r="D54" s="131"/>
      <c r="E54" s="69"/>
      <c r="F54" s="131"/>
      <c r="G54" s="69"/>
      <c r="H54" s="131"/>
      <c r="I54" s="69"/>
      <c r="J54" s="131"/>
      <c r="K54" s="69"/>
      <c r="L54" s="131"/>
      <c r="M54" s="69"/>
      <c r="N54" s="131"/>
      <c r="O54" s="69"/>
      <c r="P54" s="128"/>
      <c r="Q54" s="131"/>
      <c r="R54" s="69"/>
      <c r="S54" s="128"/>
      <c r="T54" s="131"/>
      <c r="U54" s="69"/>
      <c r="V54" s="128"/>
      <c r="W54" s="131"/>
      <c r="X54" s="69"/>
      <c r="Y54" s="128"/>
      <c r="Z54" s="131"/>
      <c r="AA54" s="69"/>
      <c r="AB54" s="128"/>
      <c r="AC54" s="131"/>
      <c r="AD54" s="69"/>
      <c r="AE54" s="164"/>
      <c r="AF54" s="131"/>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529"/>
      <c r="B55" s="175" t="s">
        <v>133</v>
      </c>
      <c r="C55" s="69"/>
      <c r="D55" s="131"/>
      <c r="E55" s="69"/>
      <c r="F55" s="131"/>
      <c r="G55" s="69"/>
      <c r="H55" s="131"/>
      <c r="I55" s="69"/>
      <c r="J55" s="131"/>
      <c r="K55" s="69"/>
      <c r="L55" s="131"/>
      <c r="M55" s="69"/>
      <c r="N55" s="131"/>
      <c r="O55" s="69"/>
      <c r="P55" s="128"/>
      <c r="Q55" s="131"/>
      <c r="R55" s="69"/>
      <c r="S55" s="128"/>
      <c r="T55" s="131"/>
      <c r="U55" s="69"/>
      <c r="V55" s="128"/>
      <c r="W55" s="131"/>
      <c r="X55" s="69"/>
      <c r="Y55" s="128"/>
      <c r="Z55" s="131"/>
      <c r="AA55" s="69"/>
      <c r="AB55" s="128"/>
      <c r="AC55" s="131"/>
      <c r="AD55" s="69"/>
      <c r="AE55" s="164"/>
      <c r="AF55" s="131"/>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529"/>
      <c r="B56" s="175" t="s">
        <v>134</v>
      </c>
      <c r="C56" s="69"/>
      <c r="D56" s="131"/>
      <c r="E56" s="69"/>
      <c r="F56" s="131"/>
      <c r="G56" s="69"/>
      <c r="H56" s="131"/>
      <c r="I56" s="69"/>
      <c r="J56" s="131"/>
      <c r="K56" s="69"/>
      <c r="L56" s="131"/>
      <c r="M56" s="69"/>
      <c r="N56" s="131"/>
      <c r="O56" s="69"/>
      <c r="P56" s="128"/>
      <c r="Q56" s="131"/>
      <c r="R56" s="69"/>
      <c r="S56" s="128"/>
      <c r="T56" s="131"/>
      <c r="U56" s="69"/>
      <c r="V56" s="128"/>
      <c r="W56" s="131"/>
      <c r="X56" s="69"/>
      <c r="Y56" s="128"/>
      <c r="Z56" s="131"/>
      <c r="AA56" s="69"/>
      <c r="AB56" s="128"/>
      <c r="AC56" s="131"/>
      <c r="AD56" s="69"/>
      <c r="AE56" s="164"/>
      <c r="AF56" s="131"/>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529"/>
      <c r="B57" s="175" t="s">
        <v>135</v>
      </c>
      <c r="C57" s="69"/>
      <c r="D57" s="131"/>
      <c r="E57" s="69"/>
      <c r="F57" s="131"/>
      <c r="G57" s="69"/>
      <c r="H57" s="131"/>
      <c r="I57" s="69"/>
      <c r="J57" s="131"/>
      <c r="K57" s="69"/>
      <c r="L57" s="131"/>
      <c r="M57" s="69"/>
      <c r="N57" s="131"/>
      <c r="O57" s="69"/>
      <c r="P57" s="128"/>
      <c r="Q57" s="131"/>
      <c r="R57" s="69"/>
      <c r="S57" s="128"/>
      <c r="T57" s="131"/>
      <c r="U57" s="69"/>
      <c r="V57" s="128"/>
      <c r="W57" s="131"/>
      <c r="X57" s="69"/>
      <c r="Y57" s="128"/>
      <c r="Z57" s="131"/>
      <c r="AA57" s="69"/>
      <c r="AB57" s="128"/>
      <c r="AC57" s="131"/>
      <c r="AD57" s="69"/>
      <c r="AE57" s="164"/>
      <c r="AF57" s="131"/>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529"/>
      <c r="B58" s="175" t="s">
        <v>136</v>
      </c>
      <c r="C58" s="69"/>
      <c r="D58" s="131"/>
      <c r="E58" s="69"/>
      <c r="F58" s="131"/>
      <c r="G58" s="69"/>
      <c r="H58" s="131"/>
      <c r="I58" s="69"/>
      <c r="J58" s="131"/>
      <c r="K58" s="69"/>
      <c r="L58" s="131"/>
      <c r="M58" s="69"/>
      <c r="N58" s="131"/>
      <c r="O58" s="69"/>
      <c r="P58" s="128"/>
      <c r="Q58" s="131"/>
      <c r="R58" s="69"/>
      <c r="S58" s="128"/>
      <c r="T58" s="131"/>
      <c r="U58" s="69"/>
      <c r="V58" s="128"/>
      <c r="W58" s="131"/>
      <c r="X58" s="69"/>
      <c r="Y58" s="128"/>
      <c r="Z58" s="131"/>
      <c r="AA58" s="69"/>
      <c r="AB58" s="128"/>
      <c r="AC58" s="131"/>
      <c r="AD58" s="69"/>
      <c r="AE58" s="164"/>
      <c r="AF58" s="131"/>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529"/>
      <c r="B59" s="175" t="s">
        <v>137</v>
      </c>
      <c r="C59" s="69"/>
      <c r="D59" s="131"/>
      <c r="E59" s="69"/>
      <c r="F59" s="131"/>
      <c r="G59" s="69"/>
      <c r="H59" s="131"/>
      <c r="I59" s="69"/>
      <c r="J59" s="131"/>
      <c r="K59" s="69"/>
      <c r="L59" s="131"/>
      <c r="M59" s="69"/>
      <c r="N59" s="131"/>
      <c r="O59" s="69"/>
      <c r="P59" s="128"/>
      <c r="Q59" s="131"/>
      <c r="R59" s="69"/>
      <c r="S59" s="128"/>
      <c r="T59" s="131"/>
      <c r="U59" s="69"/>
      <c r="V59" s="128"/>
      <c r="W59" s="131"/>
      <c r="X59" s="69"/>
      <c r="Y59" s="128"/>
      <c r="Z59" s="131"/>
      <c r="AA59" s="69"/>
      <c r="AB59" s="128"/>
      <c r="AC59" s="131"/>
      <c r="AD59" s="69"/>
      <c r="AE59" s="164"/>
      <c r="AF59" s="131"/>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529"/>
      <c r="B60" s="175" t="s">
        <v>138</v>
      </c>
      <c r="C60" s="69"/>
      <c r="D60" s="131"/>
      <c r="E60" s="69"/>
      <c r="F60" s="131"/>
      <c r="G60" s="69"/>
      <c r="H60" s="131"/>
      <c r="I60" s="69"/>
      <c r="J60" s="131"/>
      <c r="K60" s="69"/>
      <c r="L60" s="131"/>
      <c r="M60" s="69"/>
      <c r="N60" s="131"/>
      <c r="O60" s="69"/>
      <c r="P60" s="128"/>
      <c r="Q60" s="131"/>
      <c r="R60" s="69"/>
      <c r="S60" s="128"/>
      <c r="T60" s="131"/>
      <c r="U60" s="69"/>
      <c r="V60" s="128"/>
      <c r="W60" s="131"/>
      <c r="X60" s="69"/>
      <c r="Y60" s="128"/>
      <c r="Z60" s="131"/>
      <c r="AA60" s="69"/>
      <c r="AB60" s="128"/>
      <c r="AC60" s="131"/>
      <c r="AD60" s="69"/>
      <c r="AE60" s="164"/>
      <c r="AF60" s="131"/>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529"/>
      <c r="B61" s="175" t="s">
        <v>139</v>
      </c>
      <c r="C61" s="69"/>
      <c r="D61" s="131"/>
      <c r="E61" s="69"/>
      <c r="F61" s="131"/>
      <c r="G61" s="69"/>
      <c r="H61" s="131"/>
      <c r="I61" s="69"/>
      <c r="J61" s="131"/>
      <c r="K61" s="69"/>
      <c r="L61" s="131"/>
      <c r="M61" s="69"/>
      <c r="N61" s="131"/>
      <c r="O61" s="69"/>
      <c r="P61" s="128"/>
      <c r="Q61" s="131"/>
      <c r="R61" s="69"/>
      <c r="S61" s="128"/>
      <c r="T61" s="131"/>
      <c r="U61" s="69"/>
      <c r="V61" s="128"/>
      <c r="W61" s="131"/>
      <c r="X61" s="69"/>
      <c r="Y61" s="128"/>
      <c r="Z61" s="131"/>
      <c r="AA61" s="69"/>
      <c r="AB61" s="128"/>
      <c r="AC61" s="131"/>
      <c r="AD61" s="69"/>
      <c r="AE61" s="164"/>
      <c r="AF61" s="131"/>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529"/>
      <c r="B62" s="175" t="s">
        <v>140</v>
      </c>
      <c r="C62" s="69"/>
      <c r="D62" s="131"/>
      <c r="E62" s="69"/>
      <c r="F62" s="131"/>
      <c r="G62" s="69"/>
      <c r="H62" s="131"/>
      <c r="I62" s="69"/>
      <c r="J62" s="131"/>
      <c r="K62" s="69"/>
      <c r="L62" s="131"/>
      <c r="M62" s="69"/>
      <c r="N62" s="131"/>
      <c r="O62" s="69"/>
      <c r="P62" s="128"/>
      <c r="Q62" s="131"/>
      <c r="R62" s="69"/>
      <c r="S62" s="128"/>
      <c r="T62" s="131"/>
      <c r="U62" s="69"/>
      <c r="V62" s="128"/>
      <c r="W62" s="131"/>
      <c r="X62" s="69"/>
      <c r="Y62" s="128"/>
      <c r="Z62" s="131"/>
      <c r="AA62" s="69"/>
      <c r="AB62" s="128"/>
      <c r="AC62" s="131"/>
      <c r="AD62" s="69"/>
      <c r="AE62" s="164"/>
      <c r="AF62" s="131"/>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529"/>
      <c r="B63" s="175" t="s">
        <v>141</v>
      </c>
      <c r="C63" s="69"/>
      <c r="D63" s="131"/>
      <c r="E63" s="69"/>
      <c r="F63" s="131"/>
      <c r="G63" s="69"/>
      <c r="H63" s="131"/>
      <c r="I63" s="69"/>
      <c r="J63" s="131"/>
      <c r="K63" s="69"/>
      <c r="L63" s="131"/>
      <c r="M63" s="69"/>
      <c r="N63" s="131"/>
      <c r="O63" s="69"/>
      <c r="P63" s="128"/>
      <c r="Q63" s="131"/>
      <c r="R63" s="69"/>
      <c r="S63" s="128"/>
      <c r="T63" s="131"/>
      <c r="U63" s="69"/>
      <c r="V63" s="128"/>
      <c r="W63" s="131"/>
      <c r="X63" s="69"/>
      <c r="Y63" s="128"/>
      <c r="Z63" s="131"/>
      <c r="AA63" s="69"/>
      <c r="AB63" s="128"/>
      <c r="AC63" s="131"/>
      <c r="AD63" s="69"/>
      <c r="AE63" s="164"/>
      <c r="AF63" s="131"/>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529"/>
      <c r="B64" s="175" t="s">
        <v>142</v>
      </c>
      <c r="C64" s="69"/>
      <c r="D64" s="131"/>
      <c r="E64" s="69"/>
      <c r="F64" s="131"/>
      <c r="G64" s="69"/>
      <c r="H64" s="131"/>
      <c r="I64" s="69"/>
      <c r="J64" s="131"/>
      <c r="K64" s="69"/>
      <c r="L64" s="131"/>
      <c r="M64" s="69"/>
      <c r="N64" s="131"/>
      <c r="O64" s="69"/>
      <c r="P64" s="128"/>
      <c r="Q64" s="131"/>
      <c r="R64" s="69"/>
      <c r="S64" s="128"/>
      <c r="T64" s="131"/>
      <c r="U64" s="69"/>
      <c r="V64" s="128"/>
      <c r="W64" s="131"/>
      <c r="X64" s="69"/>
      <c r="Y64" s="128"/>
      <c r="Z64" s="131"/>
      <c r="AA64" s="69"/>
      <c r="AB64" s="128"/>
      <c r="AC64" s="131"/>
      <c r="AD64" s="69"/>
      <c r="AE64" s="164"/>
      <c r="AF64" s="131"/>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529"/>
      <c r="B65" s="175" t="s">
        <v>143</v>
      </c>
      <c r="C65" s="69"/>
      <c r="D65" s="131"/>
      <c r="E65" s="69"/>
      <c r="F65" s="131"/>
      <c r="G65" s="69"/>
      <c r="H65" s="131"/>
      <c r="I65" s="69"/>
      <c r="J65" s="131"/>
      <c r="K65" s="69"/>
      <c r="L65" s="131"/>
      <c r="M65" s="69"/>
      <c r="N65" s="131"/>
      <c r="O65" s="69"/>
      <c r="P65" s="128"/>
      <c r="Q65" s="131"/>
      <c r="R65" s="69"/>
      <c r="S65" s="128"/>
      <c r="T65" s="131"/>
      <c r="U65" s="69"/>
      <c r="V65" s="128"/>
      <c r="W65" s="131"/>
      <c r="X65" s="69"/>
      <c r="Y65" s="128"/>
      <c r="Z65" s="131"/>
      <c r="AA65" s="69"/>
      <c r="AB65" s="128"/>
      <c r="AC65" s="131"/>
      <c r="AD65" s="69"/>
      <c r="AE65" s="164"/>
      <c r="AF65" s="131"/>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529"/>
      <c r="B66" s="175" t="s">
        <v>144</v>
      </c>
      <c r="C66" s="69"/>
      <c r="D66" s="131"/>
      <c r="E66" s="69"/>
      <c r="F66" s="131"/>
      <c r="G66" s="69"/>
      <c r="H66" s="131"/>
      <c r="I66" s="69"/>
      <c r="J66" s="131"/>
      <c r="K66" s="69"/>
      <c r="L66" s="131"/>
      <c r="M66" s="69"/>
      <c r="N66" s="131"/>
      <c r="O66" s="69"/>
      <c r="P66" s="128"/>
      <c r="Q66" s="131"/>
      <c r="R66" s="69"/>
      <c r="S66" s="128"/>
      <c r="T66" s="131"/>
      <c r="U66" s="69"/>
      <c r="V66" s="128"/>
      <c r="W66" s="131"/>
      <c r="X66" s="69"/>
      <c r="Y66" s="128"/>
      <c r="Z66" s="131"/>
      <c r="AA66" s="69"/>
      <c r="AB66" s="128"/>
      <c r="AC66" s="131"/>
      <c r="AD66" s="69"/>
      <c r="AE66" s="164"/>
      <c r="AF66" s="131"/>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529"/>
      <c r="B67" s="176" t="s">
        <v>145</v>
      </c>
      <c r="C67" s="168"/>
      <c r="D67" s="170"/>
      <c r="E67" s="168"/>
      <c r="F67" s="170"/>
      <c r="G67" s="168"/>
      <c r="H67" s="170"/>
      <c r="I67" s="168"/>
      <c r="J67" s="170"/>
      <c r="K67" s="168"/>
      <c r="L67" s="170"/>
      <c r="M67" s="168"/>
      <c r="N67" s="170"/>
      <c r="O67" s="168"/>
      <c r="P67" s="169"/>
      <c r="Q67" s="170"/>
      <c r="R67" s="168"/>
      <c r="S67" s="169"/>
      <c r="T67" s="170"/>
      <c r="U67" s="168"/>
      <c r="V67" s="169"/>
      <c r="W67" s="170"/>
      <c r="X67" s="168"/>
      <c r="Y67" s="169"/>
      <c r="Z67" s="170"/>
      <c r="AA67" s="168"/>
      <c r="AB67" s="169"/>
      <c r="AC67" s="170"/>
      <c r="AD67" s="168"/>
      <c r="AE67" s="169"/>
      <c r="AF67" s="170"/>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361"/>
      <c r="B68" s="165" t="s">
        <v>100</v>
      </c>
      <c r="C68" s="104"/>
      <c r="D68" s="171"/>
      <c r="E68" s="104"/>
      <c r="F68" s="171"/>
      <c r="G68" s="104"/>
      <c r="H68" s="171"/>
      <c r="I68" s="104"/>
      <c r="J68" s="171"/>
      <c r="K68" s="172"/>
      <c r="L68" s="173"/>
      <c r="M68" s="172"/>
      <c r="N68" s="173"/>
      <c r="O68" s="172"/>
      <c r="P68" s="105"/>
      <c r="Q68" s="171"/>
      <c r="R68" s="104"/>
      <c r="S68" s="105"/>
      <c r="T68" s="171"/>
      <c r="U68" s="104"/>
      <c r="V68" s="105"/>
      <c r="W68" s="171"/>
      <c r="X68" s="104"/>
      <c r="Y68" s="105"/>
      <c r="Z68" s="171"/>
      <c r="AA68" s="104"/>
      <c r="AB68" s="105"/>
      <c r="AC68" s="171"/>
      <c r="AD68" s="104"/>
      <c r="AE68" s="105"/>
      <c r="AF68" s="171"/>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zoomScale="50" zoomScaleNormal="80" workbookViewId="0">
      <selection activeCell="K28" sqref="K28"/>
    </sheetView>
  </sheetViews>
  <sheetFormatPr baseColWidth="10" defaultColWidth="11.42578125" defaultRowHeight="15" x14ac:dyDescent="0.25"/>
  <cols>
    <col min="1" max="1" width="15.7109375" style="97" customWidth="1"/>
    <col min="2" max="2" width="35.42578125" style="97" customWidth="1"/>
    <col min="3" max="3" width="27.85546875" style="97" customWidth="1"/>
    <col min="4" max="4" width="12" style="97" customWidth="1"/>
    <col min="5" max="5" width="35" style="97" customWidth="1"/>
    <col min="6" max="6" width="22.140625" style="97" customWidth="1"/>
    <col min="7" max="7" width="13.7109375" style="97" customWidth="1"/>
    <col min="8" max="8" width="13.42578125" style="97" customWidth="1"/>
    <col min="9" max="9" width="13.7109375" style="98" customWidth="1"/>
    <col min="10" max="10" width="13.140625" style="98" customWidth="1"/>
    <col min="11" max="11" width="11.42578125" style="98"/>
    <col min="12" max="12" width="10.140625" style="98" customWidth="1"/>
    <col min="13" max="13" width="10.140625" style="97" customWidth="1"/>
    <col min="14" max="14" width="55.140625" style="97" customWidth="1"/>
    <col min="15" max="16" width="10.140625" style="97" customWidth="1"/>
    <col min="17" max="17" width="57.42578125" style="97" customWidth="1"/>
    <col min="18" max="19" width="10.140625" style="97" customWidth="1"/>
    <col min="20" max="20" width="58.7109375" style="97" customWidth="1"/>
    <col min="21" max="22" width="10.140625" style="97" customWidth="1"/>
    <col min="23" max="23" width="47.42578125" style="97" customWidth="1"/>
    <col min="24" max="25" width="10.28515625" style="97" customWidth="1"/>
    <col min="26" max="26" width="12.85546875" style="97" customWidth="1"/>
    <col min="27" max="28" width="10.28515625" style="97" customWidth="1"/>
    <col min="29" max="29" width="12.85546875" style="97" customWidth="1"/>
    <col min="30" max="31" width="10.28515625" style="97" customWidth="1"/>
    <col min="32" max="32" width="13.42578125" style="97" customWidth="1"/>
    <col min="33" max="34" width="10.28515625" style="97" customWidth="1"/>
    <col min="35" max="35" width="13.42578125" style="97" customWidth="1"/>
    <col min="36" max="37" width="10.28515625" style="97" customWidth="1"/>
    <col min="38" max="38" width="13.425781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42578125" style="97" customWidth="1"/>
    <col min="48" max="48" width="14" style="97" customWidth="1"/>
    <col min="49" max="50" width="12" style="97" customWidth="1"/>
    <col min="51" max="91" width="11.42578125" style="101"/>
    <col min="92" max="16384" width="11.42578125" style="97"/>
  </cols>
  <sheetData>
    <row r="1" spans="1:91" s="76" customFormat="1" ht="25.5" customHeight="1" thickBot="1" x14ac:dyDescent="0.3">
      <c r="A1" s="409"/>
      <c r="B1" s="565"/>
      <c r="C1" s="570" t="s">
        <v>43</v>
      </c>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0"/>
      <c r="AQ1" s="570"/>
      <c r="AR1" s="570"/>
      <c r="AS1" s="570"/>
      <c r="AT1" s="570"/>
      <c r="AU1" s="570"/>
      <c r="AV1" s="383" t="s">
        <v>161</v>
      </c>
      <c r="AW1" s="384"/>
      <c r="AX1" s="385"/>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93"/>
      <c r="CB1" s="93"/>
      <c r="CC1" s="93"/>
      <c r="CD1" s="93"/>
      <c r="CE1" s="93"/>
      <c r="CF1" s="93"/>
      <c r="CG1" s="93"/>
      <c r="CH1" s="93"/>
      <c r="CI1" s="93"/>
      <c r="CJ1" s="93"/>
      <c r="CK1" s="93"/>
      <c r="CL1" s="93"/>
      <c r="CM1" s="93"/>
    </row>
    <row r="2" spans="1:91" s="76" customFormat="1" ht="25.5" customHeight="1" thickBot="1" x14ac:dyDescent="0.3">
      <c r="A2" s="409"/>
      <c r="B2" s="565"/>
      <c r="C2" s="571" t="s">
        <v>44</v>
      </c>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383" t="s">
        <v>162</v>
      </c>
      <c r="AW2" s="384"/>
      <c r="AX2" s="385"/>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93"/>
      <c r="CB2" s="93"/>
      <c r="CC2" s="93"/>
      <c r="CD2" s="93"/>
      <c r="CE2" s="93"/>
      <c r="CF2" s="93"/>
      <c r="CG2" s="93"/>
      <c r="CH2" s="93"/>
      <c r="CI2" s="93"/>
      <c r="CJ2" s="93"/>
      <c r="CK2" s="93"/>
      <c r="CL2" s="93"/>
      <c r="CM2" s="93"/>
    </row>
    <row r="3" spans="1:91" s="76" customFormat="1" ht="25.5" customHeight="1" thickBot="1" x14ac:dyDescent="0.3">
      <c r="A3" s="409"/>
      <c r="B3" s="565"/>
      <c r="C3" s="571" t="s">
        <v>0</v>
      </c>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c r="AS3" s="571"/>
      <c r="AT3" s="571"/>
      <c r="AU3" s="571"/>
      <c r="AV3" s="383" t="s">
        <v>163</v>
      </c>
      <c r="AW3" s="384"/>
      <c r="AX3" s="385"/>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93"/>
      <c r="CB3" s="93"/>
      <c r="CC3" s="93"/>
      <c r="CD3" s="93"/>
      <c r="CE3" s="93"/>
      <c r="CF3" s="93"/>
      <c r="CG3" s="93"/>
      <c r="CH3" s="93"/>
      <c r="CI3" s="93"/>
      <c r="CJ3" s="93"/>
      <c r="CK3" s="93"/>
      <c r="CL3" s="93"/>
      <c r="CM3" s="93"/>
    </row>
    <row r="4" spans="1:91" s="76" customFormat="1" ht="25.5" customHeight="1" thickBot="1" x14ac:dyDescent="0.3">
      <c r="A4" s="410"/>
      <c r="B4" s="566"/>
      <c r="C4" s="567" t="s">
        <v>147</v>
      </c>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9"/>
      <c r="AV4" s="383" t="s">
        <v>168</v>
      </c>
      <c r="AW4" s="384"/>
      <c r="AX4" s="385"/>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93"/>
      <c r="CB4" s="93"/>
      <c r="CC4" s="93"/>
      <c r="CD4" s="93"/>
      <c r="CE4" s="93"/>
      <c r="CF4" s="93"/>
      <c r="CG4" s="93"/>
      <c r="CH4" s="93"/>
      <c r="CI4" s="93"/>
      <c r="CJ4" s="93"/>
      <c r="CK4" s="93"/>
      <c r="CL4" s="93"/>
      <c r="CM4" s="93"/>
    </row>
    <row r="5" spans="1:91" s="76" customFormat="1" ht="11.45" customHeight="1" thickBot="1" x14ac:dyDescent="0.3">
      <c r="A5" s="77"/>
      <c r="B5" s="200"/>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79"/>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93"/>
      <c r="CB5" s="93"/>
      <c r="CC5" s="93"/>
      <c r="CD5" s="93"/>
      <c r="CE5" s="93"/>
      <c r="CF5" s="93"/>
      <c r="CG5" s="93"/>
      <c r="CH5" s="93"/>
      <c r="CI5" s="93"/>
      <c r="CJ5" s="93"/>
      <c r="CK5" s="93"/>
      <c r="CL5" s="93"/>
      <c r="CM5" s="93"/>
    </row>
    <row r="6" spans="1:91" s="1" customFormat="1" ht="40.35" customHeight="1" thickBot="1" x14ac:dyDescent="0.3">
      <c r="A6" s="395" t="s">
        <v>47</v>
      </c>
      <c r="B6" s="397"/>
      <c r="C6" s="517"/>
      <c r="D6" s="518"/>
      <c r="E6" s="518"/>
      <c r="F6" s="518"/>
      <c r="G6" s="518"/>
      <c r="H6" s="518"/>
      <c r="I6" s="518"/>
      <c r="J6" s="518"/>
      <c r="K6" s="519"/>
      <c r="M6" s="163"/>
      <c r="N6" s="189" t="s">
        <v>48</v>
      </c>
      <c r="O6" s="520"/>
      <c r="P6" s="595"/>
      <c r="Q6" s="521"/>
    </row>
    <row r="7" spans="1:91" s="93" customFormat="1" ht="10.35" customHeight="1" thickBot="1" x14ac:dyDescent="0.3">
      <c r="A7" s="102"/>
      <c r="B7" s="96"/>
      <c r="C7" s="96"/>
      <c r="D7" s="96"/>
      <c r="E7" s="96"/>
      <c r="F7" s="96"/>
      <c r="G7" s="96"/>
      <c r="H7" s="96"/>
      <c r="I7" s="96"/>
      <c r="J7" s="96"/>
      <c r="K7" s="96"/>
      <c r="L7" s="96"/>
      <c r="M7" s="103"/>
      <c r="N7" s="103"/>
      <c r="O7" s="103"/>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row>
    <row r="8" spans="1:91" s="76" customFormat="1" ht="21.75" customHeight="1" thickBot="1" x14ac:dyDescent="0.3">
      <c r="A8" s="512" t="s">
        <v>2</v>
      </c>
      <c r="B8" s="512"/>
      <c r="C8" s="154" t="s">
        <v>49</v>
      </c>
      <c r="D8" s="205">
        <v>45688</v>
      </c>
      <c r="E8" s="154" t="s">
        <v>50</v>
      </c>
      <c r="F8" s="206">
        <v>45716</v>
      </c>
      <c r="G8" s="154" t="s">
        <v>51</v>
      </c>
      <c r="H8" s="205">
        <v>45747</v>
      </c>
      <c r="I8" s="154" t="s">
        <v>52</v>
      </c>
      <c r="J8" s="207">
        <v>45777</v>
      </c>
      <c r="K8" s="160"/>
      <c r="L8" s="161"/>
      <c r="M8" s="142"/>
      <c r="N8" s="576" t="s">
        <v>3</v>
      </c>
      <c r="O8" s="577"/>
      <c r="P8" s="578"/>
      <c r="Q8" s="544" t="s">
        <v>53</v>
      </c>
      <c r="R8" s="544"/>
      <c r="S8" s="544"/>
      <c r="T8" s="572"/>
      <c r="U8" s="57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93"/>
      <c r="CB8" s="93"/>
      <c r="CC8" s="93"/>
      <c r="CD8" s="93"/>
      <c r="CE8" s="93"/>
      <c r="CF8" s="93"/>
      <c r="CG8" s="93"/>
      <c r="CH8" s="93"/>
      <c r="CI8" s="93"/>
      <c r="CJ8" s="93"/>
      <c r="CK8" s="93"/>
      <c r="CL8" s="93"/>
      <c r="CM8" s="93"/>
    </row>
    <row r="9" spans="1:91" s="76" customFormat="1" ht="21.75" customHeight="1" thickBot="1" x14ac:dyDescent="0.25">
      <c r="A9" s="512"/>
      <c r="B9" s="512"/>
      <c r="C9" s="140" t="s">
        <v>54</v>
      </c>
      <c r="D9" s="141"/>
      <c r="E9" s="138" t="s">
        <v>55</v>
      </c>
      <c r="F9" s="135"/>
      <c r="G9" s="138" t="s">
        <v>56</v>
      </c>
      <c r="H9" s="141"/>
      <c r="I9" s="159" t="s">
        <v>57</v>
      </c>
      <c r="J9" s="139"/>
      <c r="K9" s="160"/>
      <c r="L9" s="161"/>
      <c r="M9" s="142"/>
      <c r="N9" s="579"/>
      <c r="O9" s="580"/>
      <c r="P9" s="581"/>
      <c r="Q9" s="544" t="s">
        <v>58</v>
      </c>
      <c r="R9" s="544"/>
      <c r="S9" s="544"/>
      <c r="T9" s="572"/>
      <c r="U9" s="57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93"/>
      <c r="CB9" s="93"/>
      <c r="CC9" s="93"/>
      <c r="CD9" s="93"/>
      <c r="CE9" s="93"/>
      <c r="CF9" s="93"/>
      <c r="CG9" s="93"/>
      <c r="CH9" s="93"/>
      <c r="CI9" s="93"/>
      <c r="CJ9" s="93"/>
      <c r="CK9" s="93"/>
      <c r="CL9" s="93"/>
      <c r="CM9" s="93"/>
    </row>
    <row r="10" spans="1:91" s="76" customFormat="1" ht="21.75" customHeight="1" thickBot="1" x14ac:dyDescent="0.25">
      <c r="A10" s="512"/>
      <c r="B10" s="512"/>
      <c r="C10" s="138" t="s">
        <v>59</v>
      </c>
      <c r="D10" s="135"/>
      <c r="E10" s="138" t="s">
        <v>60</v>
      </c>
      <c r="F10" s="135"/>
      <c r="G10" s="138" t="s">
        <v>61</v>
      </c>
      <c r="H10" s="141"/>
      <c r="I10" s="159" t="s">
        <v>62</v>
      </c>
      <c r="J10" s="139"/>
      <c r="K10" s="160"/>
      <c r="L10" s="161"/>
      <c r="M10" s="142"/>
      <c r="N10" s="582"/>
      <c r="O10" s="583"/>
      <c r="P10" s="584"/>
      <c r="Q10" s="544" t="s">
        <v>63</v>
      </c>
      <c r="R10" s="544"/>
      <c r="S10" s="544"/>
      <c r="T10" s="574" t="s">
        <v>291</v>
      </c>
      <c r="U10" s="575"/>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93"/>
      <c r="CB10" s="93"/>
      <c r="CC10" s="93"/>
      <c r="CD10" s="93"/>
      <c r="CE10" s="93"/>
      <c r="CF10" s="93"/>
      <c r="CG10" s="93"/>
      <c r="CH10" s="93"/>
      <c r="CI10" s="93"/>
      <c r="CJ10" s="93"/>
      <c r="CK10" s="93"/>
      <c r="CL10" s="93"/>
      <c r="CM10" s="93"/>
    </row>
    <row r="11" spans="1:91" s="93" customFormat="1" ht="18" customHeight="1" thickBot="1" x14ac:dyDescent="0.3">
      <c r="I11" s="162"/>
      <c r="J11" s="162"/>
      <c r="K11" s="162"/>
      <c r="L11" s="162"/>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row>
    <row r="12" spans="1:91" ht="23.45" customHeight="1" thickBot="1" x14ac:dyDescent="0.3">
      <c r="A12" s="597" t="s">
        <v>34</v>
      </c>
      <c r="B12" s="588" t="s">
        <v>35</v>
      </c>
      <c r="C12" s="599" t="s">
        <v>148</v>
      </c>
      <c r="D12" s="599" t="s">
        <v>36</v>
      </c>
      <c r="E12" s="599" t="s">
        <v>37</v>
      </c>
      <c r="F12" s="599" t="s">
        <v>38</v>
      </c>
      <c r="G12" s="588" t="s">
        <v>39</v>
      </c>
      <c r="H12" s="588" t="s">
        <v>40</v>
      </c>
      <c r="I12" s="601" t="s">
        <v>149</v>
      </c>
      <c r="J12" s="601" t="s">
        <v>150</v>
      </c>
      <c r="K12" s="590" t="s">
        <v>41</v>
      </c>
      <c r="L12" s="603" t="s">
        <v>49</v>
      </c>
      <c r="M12" s="586"/>
      <c r="N12" s="587"/>
      <c r="O12" s="585" t="s">
        <v>50</v>
      </c>
      <c r="P12" s="586"/>
      <c r="Q12" s="587"/>
      <c r="R12" s="585" t="s">
        <v>51</v>
      </c>
      <c r="S12" s="586"/>
      <c r="T12" s="587"/>
      <c r="U12" s="585" t="s">
        <v>52</v>
      </c>
      <c r="V12" s="586"/>
      <c r="W12" s="587"/>
      <c r="X12" s="585" t="s">
        <v>54</v>
      </c>
      <c r="Y12" s="586"/>
      <c r="Z12" s="587"/>
      <c r="AA12" s="585" t="s">
        <v>55</v>
      </c>
      <c r="AB12" s="586"/>
      <c r="AC12" s="587"/>
      <c r="AD12" s="585" t="s">
        <v>56</v>
      </c>
      <c r="AE12" s="586"/>
      <c r="AF12" s="587"/>
      <c r="AG12" s="585" t="s">
        <v>57</v>
      </c>
      <c r="AH12" s="586"/>
      <c r="AI12" s="587"/>
      <c r="AJ12" s="585" t="s">
        <v>59</v>
      </c>
      <c r="AK12" s="586"/>
      <c r="AL12" s="587"/>
      <c r="AM12" s="585" t="s">
        <v>60</v>
      </c>
      <c r="AN12" s="586"/>
      <c r="AO12" s="587"/>
      <c r="AP12" s="585" t="s">
        <v>61</v>
      </c>
      <c r="AQ12" s="586"/>
      <c r="AR12" s="587"/>
      <c r="AS12" s="585" t="s">
        <v>62</v>
      </c>
      <c r="AT12" s="586"/>
      <c r="AU12" s="587"/>
      <c r="AV12" s="594" t="s">
        <v>151</v>
      </c>
      <c r="AW12" s="596" t="s">
        <v>152</v>
      </c>
      <c r="AX12" s="593" t="s">
        <v>312</v>
      </c>
      <c r="AY12" s="592"/>
      <c r="AZ12" s="592"/>
      <c r="BA12" s="592"/>
      <c r="BB12" s="592"/>
      <c r="BC12" s="592"/>
      <c r="BD12" s="592"/>
      <c r="BE12" s="592"/>
      <c r="BF12" s="592"/>
      <c r="BG12" s="592"/>
    </row>
    <row r="13" spans="1:91" s="98" customFormat="1" ht="36.75" customHeight="1" thickBot="1" x14ac:dyDescent="0.3">
      <c r="A13" s="598"/>
      <c r="B13" s="589"/>
      <c r="C13" s="600"/>
      <c r="D13" s="600"/>
      <c r="E13" s="600"/>
      <c r="F13" s="600"/>
      <c r="G13" s="589"/>
      <c r="H13" s="589"/>
      <c r="I13" s="602"/>
      <c r="J13" s="602"/>
      <c r="K13" s="591"/>
      <c r="L13" s="143" t="s">
        <v>153</v>
      </c>
      <c r="M13" s="136" t="s">
        <v>154</v>
      </c>
      <c r="N13" s="136" t="s">
        <v>42</v>
      </c>
      <c r="O13" s="143" t="s">
        <v>153</v>
      </c>
      <c r="P13" s="136" t="s">
        <v>154</v>
      </c>
      <c r="Q13" s="136" t="s">
        <v>42</v>
      </c>
      <c r="R13" s="143" t="s">
        <v>153</v>
      </c>
      <c r="S13" s="136" t="s">
        <v>154</v>
      </c>
      <c r="T13" s="136" t="s">
        <v>42</v>
      </c>
      <c r="U13" s="143" t="s">
        <v>153</v>
      </c>
      <c r="V13" s="136" t="s">
        <v>154</v>
      </c>
      <c r="W13" s="136" t="s">
        <v>42</v>
      </c>
      <c r="X13" s="143" t="s">
        <v>153</v>
      </c>
      <c r="Y13" s="136" t="s">
        <v>154</v>
      </c>
      <c r="Z13" s="136" t="s">
        <v>42</v>
      </c>
      <c r="AA13" s="143" t="s">
        <v>153</v>
      </c>
      <c r="AB13" s="136" t="s">
        <v>154</v>
      </c>
      <c r="AC13" s="136" t="s">
        <v>42</v>
      </c>
      <c r="AD13" s="143" t="s">
        <v>153</v>
      </c>
      <c r="AE13" s="136" t="s">
        <v>154</v>
      </c>
      <c r="AF13" s="136" t="s">
        <v>42</v>
      </c>
      <c r="AG13" s="143" t="s">
        <v>153</v>
      </c>
      <c r="AH13" s="136" t="s">
        <v>154</v>
      </c>
      <c r="AI13" s="136" t="s">
        <v>42</v>
      </c>
      <c r="AJ13" s="143" t="s">
        <v>153</v>
      </c>
      <c r="AK13" s="136" t="s">
        <v>154</v>
      </c>
      <c r="AL13" s="136" t="s">
        <v>42</v>
      </c>
      <c r="AM13" s="143" t="s">
        <v>153</v>
      </c>
      <c r="AN13" s="136" t="s">
        <v>154</v>
      </c>
      <c r="AO13" s="136" t="s">
        <v>42</v>
      </c>
      <c r="AP13" s="143" t="s">
        <v>153</v>
      </c>
      <c r="AQ13" s="136" t="s">
        <v>154</v>
      </c>
      <c r="AR13" s="136" t="s">
        <v>42</v>
      </c>
      <c r="AS13" s="143" t="s">
        <v>153</v>
      </c>
      <c r="AT13" s="136" t="s">
        <v>154</v>
      </c>
      <c r="AU13" s="136" t="s">
        <v>42</v>
      </c>
      <c r="AV13" s="594" t="s">
        <v>151</v>
      </c>
      <c r="AW13" s="596" t="s">
        <v>152</v>
      </c>
      <c r="AX13" s="593" t="s">
        <v>312</v>
      </c>
      <c r="AY13" s="592"/>
      <c r="AZ13" s="592"/>
      <c r="BA13" s="592"/>
      <c r="BB13" s="592"/>
      <c r="BC13" s="592"/>
      <c r="BD13" s="592"/>
      <c r="BE13" s="592"/>
      <c r="BF13" s="592"/>
      <c r="BG13" s="592"/>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ht="90" x14ac:dyDescent="0.25">
      <c r="A14" s="179" t="s">
        <v>292</v>
      </c>
      <c r="B14" s="180" t="s">
        <v>293</v>
      </c>
      <c r="C14" s="180" t="s">
        <v>288</v>
      </c>
      <c r="D14" s="181">
        <v>14</v>
      </c>
      <c r="E14" s="180" t="s">
        <v>294</v>
      </c>
      <c r="F14" s="181">
        <v>2</v>
      </c>
      <c r="G14" s="181" t="s">
        <v>295</v>
      </c>
      <c r="H14" s="181" t="s">
        <v>296</v>
      </c>
      <c r="I14" s="182">
        <v>13521</v>
      </c>
      <c r="J14" s="182">
        <v>20650</v>
      </c>
      <c r="K14" s="281">
        <v>3500</v>
      </c>
      <c r="L14" s="183">
        <v>150</v>
      </c>
      <c r="M14" s="282">
        <v>290</v>
      </c>
      <c r="N14" s="283" t="s">
        <v>297</v>
      </c>
      <c r="O14" s="184">
        <v>200</v>
      </c>
      <c r="P14" s="284">
        <v>294</v>
      </c>
      <c r="Q14" s="285" t="s">
        <v>298</v>
      </c>
      <c r="R14" s="184">
        <v>250</v>
      </c>
      <c r="S14" s="284">
        <v>373</v>
      </c>
      <c r="T14" s="285" t="s">
        <v>299</v>
      </c>
      <c r="U14" s="184">
        <v>350</v>
      </c>
      <c r="V14" s="185">
        <v>339</v>
      </c>
      <c r="W14" s="285" t="s">
        <v>300</v>
      </c>
      <c r="X14" s="184">
        <v>350</v>
      </c>
      <c r="Y14" s="185"/>
      <c r="Z14" s="185"/>
      <c r="AA14" s="184">
        <v>450</v>
      </c>
      <c r="AB14" s="185"/>
      <c r="AC14" s="185"/>
      <c r="AD14" s="184">
        <v>450</v>
      </c>
      <c r="AE14" s="185"/>
      <c r="AF14" s="185"/>
      <c r="AG14" s="184">
        <v>350</v>
      </c>
      <c r="AH14" s="185"/>
      <c r="AI14" s="185"/>
      <c r="AJ14" s="184">
        <v>350</v>
      </c>
      <c r="AK14" s="185"/>
      <c r="AL14" s="185"/>
      <c r="AM14" s="184">
        <v>250</v>
      </c>
      <c r="AN14" s="185"/>
      <c r="AO14" s="185"/>
      <c r="AP14" s="184">
        <v>200</v>
      </c>
      <c r="AQ14" s="185"/>
      <c r="AR14" s="185"/>
      <c r="AS14" s="184">
        <v>150</v>
      </c>
      <c r="AT14" s="185"/>
      <c r="AU14" s="185"/>
      <c r="AV14" s="99">
        <f t="shared" ref="AV14:AW16" si="0">+L14+O14+R14+U14+X14+AA14+AD14+AG14+AJ14+AM14+AP14+AS14</f>
        <v>3500</v>
      </c>
      <c r="AW14" s="137">
        <f t="shared" si="0"/>
        <v>1296</v>
      </c>
      <c r="AX14" s="286" t="s">
        <v>301</v>
      </c>
    </row>
    <row r="15" spans="1:91" ht="105" x14ac:dyDescent="0.25">
      <c r="A15" s="179" t="s">
        <v>292</v>
      </c>
      <c r="B15" s="180" t="s">
        <v>293</v>
      </c>
      <c r="C15" s="180" t="s">
        <v>288</v>
      </c>
      <c r="D15" s="181">
        <v>15</v>
      </c>
      <c r="E15" s="180" t="s">
        <v>302</v>
      </c>
      <c r="F15" s="181">
        <v>1</v>
      </c>
      <c r="G15" s="181" t="s">
        <v>295</v>
      </c>
      <c r="H15" s="181" t="s">
        <v>296</v>
      </c>
      <c r="I15" s="182">
        <v>8570</v>
      </c>
      <c r="J15" s="182">
        <v>20178</v>
      </c>
      <c r="K15" s="281">
        <v>2300</v>
      </c>
      <c r="L15" s="183">
        <v>100</v>
      </c>
      <c r="M15" s="282">
        <v>192</v>
      </c>
      <c r="N15" s="283" t="s">
        <v>303</v>
      </c>
      <c r="O15" s="184">
        <v>140</v>
      </c>
      <c r="P15" s="284">
        <v>182</v>
      </c>
      <c r="Q15" s="285" t="s">
        <v>304</v>
      </c>
      <c r="R15" s="184">
        <v>180</v>
      </c>
      <c r="S15" s="284">
        <v>194</v>
      </c>
      <c r="T15" s="285" t="s">
        <v>305</v>
      </c>
      <c r="U15" s="184">
        <v>200</v>
      </c>
      <c r="V15" s="185">
        <v>217</v>
      </c>
      <c r="W15" s="285" t="s">
        <v>306</v>
      </c>
      <c r="X15" s="184">
        <v>230</v>
      </c>
      <c r="Y15" s="185"/>
      <c r="Z15" s="185"/>
      <c r="AA15" s="184">
        <v>300</v>
      </c>
      <c r="AB15" s="185"/>
      <c r="AC15" s="185"/>
      <c r="AD15" s="184">
        <v>300</v>
      </c>
      <c r="AE15" s="185"/>
      <c r="AF15" s="185"/>
      <c r="AG15" s="184">
        <v>230</v>
      </c>
      <c r="AH15" s="185"/>
      <c r="AI15" s="185"/>
      <c r="AJ15" s="184">
        <v>200</v>
      </c>
      <c r="AK15" s="185"/>
      <c r="AL15" s="185"/>
      <c r="AM15" s="184">
        <v>180</v>
      </c>
      <c r="AN15" s="185"/>
      <c r="AO15" s="185"/>
      <c r="AP15" s="184">
        <v>140</v>
      </c>
      <c r="AQ15" s="185"/>
      <c r="AR15" s="185"/>
      <c r="AS15" s="184">
        <v>100</v>
      </c>
      <c r="AT15" s="185"/>
      <c r="AU15" s="185"/>
      <c r="AV15" s="99">
        <f t="shared" si="0"/>
        <v>2300</v>
      </c>
      <c r="AW15" s="137">
        <f t="shared" si="0"/>
        <v>785</v>
      </c>
      <c r="AX15" s="286" t="s">
        <v>301</v>
      </c>
    </row>
    <row r="16" spans="1:91" ht="90" x14ac:dyDescent="0.25">
      <c r="A16" s="179" t="s">
        <v>292</v>
      </c>
      <c r="B16" s="180" t="s">
        <v>293</v>
      </c>
      <c r="C16" s="180" t="s">
        <v>288</v>
      </c>
      <c r="D16" s="181">
        <v>16</v>
      </c>
      <c r="E16" s="180" t="s">
        <v>307</v>
      </c>
      <c r="F16" s="181">
        <v>3</v>
      </c>
      <c r="G16" s="181" t="s">
        <v>295</v>
      </c>
      <c r="H16" s="181" t="s">
        <v>296</v>
      </c>
      <c r="I16" s="182">
        <v>20697</v>
      </c>
      <c r="J16" s="182">
        <v>22950</v>
      </c>
      <c r="K16" s="281">
        <v>4000</v>
      </c>
      <c r="L16" s="183">
        <v>150</v>
      </c>
      <c r="M16" s="282">
        <v>281</v>
      </c>
      <c r="N16" s="283" t="s">
        <v>308</v>
      </c>
      <c r="O16" s="184">
        <v>250</v>
      </c>
      <c r="P16" s="284">
        <v>322</v>
      </c>
      <c r="Q16" s="285" t="s">
        <v>309</v>
      </c>
      <c r="R16" s="184">
        <v>250</v>
      </c>
      <c r="S16" s="284">
        <v>456</v>
      </c>
      <c r="T16" s="285" t="s">
        <v>310</v>
      </c>
      <c r="U16" s="184">
        <v>350</v>
      </c>
      <c r="V16" s="185">
        <v>379</v>
      </c>
      <c r="W16" s="285" t="s">
        <v>311</v>
      </c>
      <c r="X16" s="184">
        <v>450</v>
      </c>
      <c r="Y16" s="185"/>
      <c r="Z16" s="185"/>
      <c r="AA16" s="184">
        <v>550</v>
      </c>
      <c r="AB16" s="185"/>
      <c r="AC16" s="185"/>
      <c r="AD16" s="184">
        <v>550</v>
      </c>
      <c r="AE16" s="185"/>
      <c r="AF16" s="185"/>
      <c r="AG16" s="184">
        <v>450</v>
      </c>
      <c r="AH16" s="185"/>
      <c r="AI16" s="185"/>
      <c r="AJ16" s="184">
        <v>350</v>
      </c>
      <c r="AK16" s="185"/>
      <c r="AL16" s="185"/>
      <c r="AM16" s="184">
        <v>250</v>
      </c>
      <c r="AN16" s="185"/>
      <c r="AO16" s="185"/>
      <c r="AP16" s="184">
        <v>250</v>
      </c>
      <c r="AQ16" s="185"/>
      <c r="AR16" s="185"/>
      <c r="AS16" s="184">
        <v>150</v>
      </c>
      <c r="AT16" s="185"/>
      <c r="AU16" s="185"/>
      <c r="AV16" s="99">
        <f t="shared" si="0"/>
        <v>4000</v>
      </c>
      <c r="AW16" s="137">
        <f t="shared" si="0"/>
        <v>1438</v>
      </c>
      <c r="AX16" s="286" t="s">
        <v>301</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zoomScale="70" zoomScaleNormal="70" workbookViewId="0">
      <selection activeCell="D9" sqref="D9:E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50"/>
      <c r="B1" s="608" t="s">
        <v>43</v>
      </c>
      <c r="C1" s="608"/>
      <c r="D1" s="608"/>
      <c r="E1" s="383" t="s">
        <v>161</v>
      </c>
      <c r="F1" s="384"/>
      <c r="G1" s="385"/>
    </row>
    <row r="2" spans="1:84" ht="22.5" customHeight="1" thickBot="1" x14ac:dyDescent="0.3">
      <c r="A2" s="450"/>
      <c r="B2" s="609" t="s">
        <v>44</v>
      </c>
      <c r="C2" s="609"/>
      <c r="D2" s="609"/>
      <c r="E2" s="383" t="s">
        <v>162</v>
      </c>
      <c r="F2" s="384"/>
      <c r="G2" s="385"/>
    </row>
    <row r="3" spans="1:84" ht="31.5" customHeight="1" thickBot="1" x14ac:dyDescent="0.3">
      <c r="A3" s="450"/>
      <c r="B3" s="610" t="s">
        <v>0</v>
      </c>
      <c r="C3" s="611"/>
      <c r="D3" s="612"/>
      <c r="E3" s="383" t="s">
        <v>163</v>
      </c>
      <c r="F3" s="384"/>
      <c r="G3" s="385"/>
    </row>
    <row r="4" spans="1:84" ht="22.5" customHeight="1" thickBot="1" x14ac:dyDescent="0.3">
      <c r="A4" s="450"/>
      <c r="B4" s="613" t="s">
        <v>155</v>
      </c>
      <c r="C4" s="614"/>
      <c r="D4" s="615"/>
      <c r="E4" s="383" t="s">
        <v>169</v>
      </c>
      <c r="F4" s="384"/>
      <c r="G4" s="385"/>
    </row>
    <row r="5" spans="1:84" x14ac:dyDescent="0.25">
      <c r="A5" s="52"/>
      <c r="B5" s="52"/>
      <c r="C5" s="201"/>
      <c r="D5" s="201"/>
      <c r="E5" s="201"/>
      <c r="F5" s="202"/>
      <c r="G5" s="202"/>
      <c r="H5" s="202"/>
      <c r="I5" s="202"/>
      <c r="J5" s="202"/>
      <c r="K5" s="202"/>
    </row>
    <row r="6" spans="1:84" ht="74.099999999999994" customHeight="1" x14ac:dyDescent="0.25">
      <c r="A6" s="481" t="s">
        <v>47</v>
      </c>
      <c r="B6" s="481"/>
      <c r="C6" s="484" t="s">
        <v>171</v>
      </c>
      <c r="D6" s="484"/>
      <c r="E6" s="287" t="s">
        <v>319</v>
      </c>
      <c r="F6" s="7"/>
      <c r="G6" s="7"/>
      <c r="H6" s="7"/>
      <c r="I6" s="7"/>
      <c r="J6" s="7"/>
      <c r="K6" s="7"/>
      <c r="L6" s="1"/>
      <c r="M6" s="16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2"/>
      <c r="B7" s="52"/>
      <c r="C7" s="52"/>
      <c r="D7" s="52"/>
      <c r="E7" s="52"/>
      <c r="F7" s="202"/>
      <c r="G7" s="202"/>
      <c r="H7" s="202"/>
      <c r="I7" s="202"/>
      <c r="J7" s="202"/>
      <c r="K7" s="202"/>
    </row>
    <row r="8" spans="1:84" ht="45.75" customHeight="1" thickBot="1" x14ac:dyDescent="0.3">
      <c r="A8" s="474" t="s">
        <v>156</v>
      </c>
      <c r="B8" s="616"/>
      <c r="C8" s="616"/>
      <c r="D8" s="616"/>
      <c r="E8" s="617"/>
    </row>
    <row r="9" spans="1:84" ht="45.75" thickBot="1" x14ac:dyDescent="0.3">
      <c r="A9" s="288" t="s">
        <v>157</v>
      </c>
      <c r="B9" s="288" t="s">
        <v>158</v>
      </c>
      <c r="C9" s="19" t="s">
        <v>159</v>
      </c>
      <c r="D9" s="618" t="s">
        <v>160</v>
      </c>
      <c r="E9" s="397"/>
    </row>
    <row r="10" spans="1:84" ht="99.95" customHeight="1" x14ac:dyDescent="0.25">
      <c r="A10" s="53">
        <v>45713</v>
      </c>
      <c r="B10" s="289">
        <v>45713</v>
      </c>
      <c r="C10" s="290" t="s">
        <v>320</v>
      </c>
      <c r="D10" s="619" t="s">
        <v>321</v>
      </c>
      <c r="E10" s="620"/>
    </row>
    <row r="11" spans="1:84" ht="99" customHeight="1" x14ac:dyDescent="0.25">
      <c r="A11" s="53">
        <v>45735</v>
      </c>
      <c r="B11" s="291">
        <v>45743</v>
      </c>
      <c r="C11" s="66" t="s">
        <v>320</v>
      </c>
      <c r="D11" s="619" t="s">
        <v>322</v>
      </c>
      <c r="E11" s="620"/>
    </row>
    <row r="12" spans="1:84" ht="71.099999999999994" customHeight="1" x14ac:dyDescent="0.25">
      <c r="A12" s="53">
        <v>45748</v>
      </c>
      <c r="B12" s="53">
        <v>45751</v>
      </c>
      <c r="C12" s="66" t="s">
        <v>323</v>
      </c>
      <c r="D12" s="621" t="s">
        <v>324</v>
      </c>
      <c r="E12" s="622"/>
    </row>
    <row r="13" spans="1:84" ht="87" customHeight="1" x14ac:dyDescent="0.25">
      <c r="A13" s="53">
        <v>45770</v>
      </c>
      <c r="B13" s="292">
        <v>45775</v>
      </c>
      <c r="C13" s="66" t="s">
        <v>320</v>
      </c>
      <c r="D13" s="623" t="s">
        <v>325</v>
      </c>
      <c r="E13" s="624"/>
    </row>
    <row r="14" spans="1:84" x14ac:dyDescent="0.25">
      <c r="A14" s="54"/>
      <c r="B14" s="55"/>
      <c r="C14" s="66"/>
      <c r="D14" s="604"/>
      <c r="E14" s="605"/>
    </row>
    <row r="15" spans="1:84" x14ac:dyDescent="0.25">
      <c r="A15" s="56"/>
      <c r="B15" s="55"/>
      <c r="C15" s="66"/>
      <c r="D15" s="604"/>
      <c r="E15" s="605"/>
    </row>
    <row r="16" spans="1:84" x14ac:dyDescent="0.25">
      <c r="A16" s="56"/>
      <c r="B16" s="55"/>
      <c r="C16" s="67"/>
      <c r="D16" s="604"/>
      <c r="E16" s="605"/>
    </row>
    <row r="17" spans="1:5" x14ac:dyDescent="0.25">
      <c r="A17" s="56"/>
      <c r="B17" s="55"/>
      <c r="C17" s="67"/>
      <c r="D17" s="604"/>
      <c r="E17" s="605"/>
    </row>
    <row r="18" spans="1:5" x14ac:dyDescent="0.25">
      <c r="A18" s="57"/>
      <c r="B18" s="55"/>
      <c r="C18" s="66"/>
      <c r="D18" s="604"/>
      <c r="E18" s="605"/>
    </row>
    <row r="19" spans="1:5" x14ac:dyDescent="0.25">
      <c r="A19" s="58"/>
      <c r="B19" s="59"/>
      <c r="C19" s="68"/>
      <c r="D19" s="604"/>
      <c r="E19" s="605"/>
    </row>
    <row r="20" spans="1:5" x14ac:dyDescent="0.25">
      <c r="A20" s="58"/>
      <c r="B20" s="59"/>
      <c r="C20" s="68"/>
      <c r="D20" s="604"/>
      <c r="E20" s="605"/>
    </row>
    <row r="21" spans="1:5" x14ac:dyDescent="0.25">
      <c r="A21" s="60"/>
      <c r="B21" s="61"/>
      <c r="C21" s="63"/>
      <c r="D21" s="604"/>
      <c r="E21" s="605"/>
    </row>
    <row r="22" spans="1:5" x14ac:dyDescent="0.25">
      <c r="A22" s="62"/>
      <c r="B22" s="63"/>
      <c r="C22" s="63"/>
      <c r="D22" s="604"/>
      <c r="E22" s="605"/>
    </row>
    <row r="23" spans="1:5" x14ac:dyDescent="0.25">
      <c r="A23" s="62"/>
      <c r="B23" s="63"/>
      <c r="C23" s="63"/>
      <c r="D23" s="604"/>
      <c r="E23" s="605"/>
    </row>
    <row r="24" spans="1:5" x14ac:dyDescent="0.25">
      <c r="A24" s="62"/>
      <c r="B24" s="63"/>
      <c r="C24" s="63"/>
      <c r="D24" s="604"/>
      <c r="E24" s="605"/>
    </row>
    <row r="25" spans="1:5" x14ac:dyDescent="0.25">
      <c r="A25" s="62"/>
      <c r="B25" s="63"/>
      <c r="C25" s="63"/>
      <c r="D25" s="604"/>
      <c r="E25" s="605"/>
    </row>
    <row r="26" spans="1:5" x14ac:dyDescent="0.25">
      <c r="A26" s="62"/>
      <c r="B26" s="63"/>
      <c r="C26" s="63"/>
      <c r="D26" s="604"/>
      <c r="E26" s="605"/>
    </row>
    <row r="27" spans="1:5" x14ac:dyDescent="0.25">
      <c r="A27" s="62"/>
      <c r="B27" s="63"/>
      <c r="C27" s="63"/>
      <c r="D27" s="604"/>
      <c r="E27" s="605"/>
    </row>
    <row r="28" spans="1:5" x14ac:dyDescent="0.25">
      <c r="A28" s="62"/>
      <c r="B28" s="63"/>
      <c r="C28" s="63"/>
      <c r="D28" s="604"/>
      <c r="E28" s="605"/>
    </row>
    <row r="29" spans="1:5" x14ac:dyDescent="0.25">
      <c r="A29" s="62"/>
      <c r="B29" s="63"/>
      <c r="C29" s="63"/>
      <c r="D29" s="604"/>
      <c r="E29" s="605"/>
    </row>
    <row r="30" spans="1:5" x14ac:dyDescent="0.25">
      <c r="A30" s="62"/>
      <c r="B30" s="63"/>
      <c r="C30" s="63"/>
      <c r="D30" s="604"/>
      <c r="E30" s="605"/>
    </row>
    <row r="31" spans="1:5" x14ac:dyDescent="0.25">
      <c r="A31" s="62"/>
      <c r="B31" s="63"/>
      <c r="C31" s="63"/>
      <c r="D31" s="604"/>
      <c r="E31" s="605"/>
    </row>
    <row r="32" spans="1:5" x14ac:dyDescent="0.25">
      <c r="A32" s="62"/>
      <c r="B32" s="63"/>
      <c r="C32" s="63"/>
      <c r="D32" s="604"/>
      <c r="E32" s="605"/>
    </row>
    <row r="33" spans="1:5" x14ac:dyDescent="0.25">
      <c r="A33" s="62"/>
      <c r="B33" s="63"/>
      <c r="C33" s="63"/>
      <c r="D33" s="604"/>
      <c r="E33" s="605"/>
    </row>
    <row r="34" spans="1:5" x14ac:dyDescent="0.25">
      <c r="A34" s="62"/>
      <c r="B34" s="63"/>
      <c r="C34" s="63"/>
      <c r="D34" s="604"/>
      <c r="E34" s="605"/>
    </row>
    <row r="35" spans="1:5" x14ac:dyDescent="0.25">
      <c r="A35" s="62"/>
      <c r="B35" s="63"/>
      <c r="C35" s="63"/>
      <c r="D35" s="604"/>
      <c r="E35" s="605"/>
    </row>
    <row r="36" spans="1:5" x14ac:dyDescent="0.25">
      <c r="A36" s="62"/>
      <c r="B36" s="63"/>
      <c r="C36" s="63"/>
      <c r="D36" s="604"/>
      <c r="E36" s="605"/>
    </row>
    <row r="37" spans="1:5" ht="15" customHeight="1" x14ac:dyDescent="0.25">
      <c r="A37" s="62"/>
      <c r="B37" s="63"/>
      <c r="C37" s="63"/>
      <c r="D37" s="604"/>
      <c r="E37" s="605"/>
    </row>
    <row r="38" spans="1:5" ht="15" customHeight="1" thickBot="1" x14ac:dyDescent="0.3">
      <c r="A38" s="64"/>
      <c r="B38" s="65"/>
      <c r="C38" s="65"/>
      <c r="D38" s="606"/>
      <c r="E38" s="607"/>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2025-05-12T16:51:15Z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