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omments3.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comments4.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5.xml" ContentType="application/vnd.openxmlformats-officedocument.spreadsheetml.comments+xml"/>
  <Override PartName="/xl/drawings/drawing10.xml" ContentType="application/vnd.openxmlformats-officedocument.drawing+xml"/>
  <Override PartName="/xl/drawings/drawing11.xml" ContentType="application/vnd.openxmlformats-officedocument.drawing+xml"/>
  <Override PartName="/xl/comments6.xml" ContentType="application/vnd.openxmlformats-officedocument.spreadsheetml.comments+xml"/>
  <Override PartName="/xl/drawings/drawing12.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03"/>
  <workbookPr/>
  <mc:AlternateContent xmlns:mc="http://schemas.openxmlformats.org/markup-compatibility/2006">
    <mc:Choice Requires="x15">
      <x15ac:absPath xmlns:x15ac="http://schemas.microsoft.com/office/spreadsheetml/2010/11/ac" url="C:\Users\ngarcia\Downloads\"/>
    </mc:Choice>
  </mc:AlternateContent>
  <xr:revisionPtr revIDLastSave="0" documentId="13_ncr:1_{D38BE5D2-F08B-47EC-8B44-397B0C1F0F70}" xr6:coauthVersionLast="47" xr6:coauthVersionMax="47" xr10:uidLastSave="{00000000-0000-0000-0000-000000000000}"/>
  <bookViews>
    <workbookView xWindow="-120" yWindow="-120" windowWidth="20730" windowHeight="11160" tabRatio="725" xr2:uid="{00000000-000D-0000-FFFF-FFFF00000000}"/>
  </bookViews>
  <sheets>
    <sheet name="ACTIVIDAD_1" sheetId="20" r:id="rId1"/>
    <sheet name="Hoja de vida1 " sheetId="51" state="hidden" r:id="rId2"/>
    <sheet name="ACTIVIDAD_2" sheetId="55" r:id="rId3"/>
    <sheet name="Hoja de vida2" sheetId="56" state="hidden" r:id="rId4"/>
    <sheet name="ACTIVIDAD_3" sheetId="57" r:id="rId5"/>
    <sheet name="Hoja de vida3" sheetId="58" state="hidden" r:id="rId6"/>
    <sheet name="META_PDD" sheetId="38" r:id="rId7"/>
    <sheet name="Hoja de vida_MetaPDD" sheetId="54" state="hidden" r:id="rId8"/>
    <sheet name="PRODUCTO_MGA" sheetId="47" r:id="rId9"/>
    <sheet name="PMR" sheetId="46" r:id="rId10"/>
    <sheet name="TERRITORIALIZACIÓN" sheetId="41" r:id="rId11"/>
    <sheet name="CONTROL DE CAMBIOS" sheetId="40" r:id="rId12"/>
  </sheets>
  <definedNames>
    <definedName name="_xlnm._FilterDatabase" localSheetId="9" hidden="1">PMR!$A$12:$AX$14</definedName>
    <definedName name="_xlnm.Print_Area" localSheetId="0">ACTIVIDAD_1!$A$1:$O$30</definedName>
    <definedName name="_xlnm.Print_Area" localSheetId="6">META_PDD!$A$6:$X$20</definedName>
    <definedName name="_xlnm.Print_Area" localSheetId="8">PRODUCTO_MGA!$A$1:$O$19</definedName>
    <definedName name="condicion">#REF!</definedName>
    <definedName name="edad">#REF!</definedName>
    <definedName name="etnias">#REF!</definedName>
    <definedName name="frecuencia">#REF!</definedName>
    <definedName name="genero">#REF!</definedName>
    <definedName name="INDICADOR">#REF!</definedName>
    <definedName name="localidad">#REF!</definedName>
    <definedName name="metas">#REF!</definedName>
    <definedName name="objetivoest">#REF!</definedName>
    <definedName name="objetivos">#REF!</definedName>
    <definedName name="pmr">#REF!</definedName>
    <definedName name="responsable">#REF!</definedName>
    <definedName name="SUBSECRETARIA">#REF!</definedName>
    <definedName name="subsecretarias">#REF!</definedName>
    <definedName name="tactividad">#REF!</definedName>
    <definedName name="tcalculo">#REF!</definedName>
    <definedName name="tindicador">#REF!</definedName>
    <definedName name="tipometa">#REF!</definedName>
    <definedName name="tmeta">#REF!</definedName>
  </definedNames>
  <calcPr calcId="191028" calcCompleted="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30" roundtripDataChecksum="xVYwB3UHdHZoYLlS7FHKLwAp3fKOqHG7zICvfbN6ofQ="/>
    </ext>
  </extLst>
</workbook>
</file>

<file path=xl/calcChain.xml><?xml version="1.0" encoding="utf-8"?>
<calcChain xmlns="http://schemas.openxmlformats.org/spreadsheetml/2006/main">
  <c r="L15" i="47" l="1"/>
  <c r="AW23" i="46"/>
  <c r="K15" i="47"/>
  <c r="W26" i="41" l="1"/>
  <c r="W27" i="41"/>
  <c r="W28" i="41"/>
  <c r="W29" i="41"/>
  <c r="W30" i="41"/>
  <c r="W31" i="41"/>
  <c r="W32" i="41"/>
  <c r="W33" i="41"/>
  <c r="W34" i="41"/>
  <c r="W35" i="41"/>
  <c r="W36" i="41"/>
  <c r="W37" i="41"/>
  <c r="W38" i="41"/>
  <c r="W39" i="41"/>
  <c r="W40" i="41"/>
  <c r="W41" i="41"/>
  <c r="W42" i="41"/>
  <c r="W43" i="41"/>
  <c r="W44" i="41"/>
  <c r="W45" i="41"/>
  <c r="W25" i="41"/>
  <c r="T26" i="41"/>
  <c r="V78" i="41"/>
  <c r="V45" i="41"/>
  <c r="V42" i="41" s="1"/>
  <c r="V39" i="41" s="1"/>
  <c r="V36" i="41" s="1"/>
  <c r="V33" i="41" s="1"/>
  <c r="V30" i="41" s="1"/>
  <c r="V44" i="41"/>
  <c r="V41" i="41" s="1"/>
  <c r="V38" i="41" s="1"/>
  <c r="V35" i="41" s="1"/>
  <c r="V43" i="41"/>
  <c r="V40" i="41" s="1"/>
  <c r="V37" i="41" s="1"/>
  <c r="V34" i="41" s="1"/>
  <c r="V25" i="41"/>
  <c r="G62" i="47"/>
  <c r="J15" i="47"/>
  <c r="N30" i="57"/>
  <c r="N29" i="57"/>
  <c r="N28" i="57"/>
  <c r="N27" i="57"/>
  <c r="N26" i="57"/>
  <c r="N25" i="57"/>
  <c r="N28" i="55"/>
  <c r="N27" i="55"/>
  <c r="N26" i="55"/>
  <c r="N25" i="55"/>
  <c r="N24" i="55"/>
  <c r="N23" i="55"/>
  <c r="O24" i="55" s="1"/>
  <c r="N28" i="20"/>
  <c r="N27" i="20"/>
  <c r="N26" i="20"/>
  <c r="N25" i="20"/>
  <c r="N24" i="20"/>
  <c r="N23" i="20"/>
  <c r="O26" i="57" l="1"/>
  <c r="O24" i="20"/>
  <c r="O28" i="20"/>
  <c r="O27" i="20"/>
  <c r="V32" i="41"/>
  <c r="O25" i="55"/>
  <c r="O27" i="55"/>
  <c r="O28" i="55"/>
  <c r="O27" i="57"/>
  <c r="O25" i="20"/>
  <c r="O29" i="57"/>
  <c r="O30" i="57"/>
  <c r="H15" i="47"/>
  <c r="B52" i="38"/>
  <c r="T27" i="41" l="1"/>
  <c r="T28" i="41"/>
  <c r="T29" i="41"/>
  <c r="T30" i="41"/>
  <c r="T31" i="41"/>
  <c r="V31" i="41" s="1"/>
  <c r="T32" i="41"/>
  <c r="T33" i="41"/>
  <c r="T34" i="41"/>
  <c r="T35" i="41"/>
  <c r="T36" i="41"/>
  <c r="T37" i="41"/>
  <c r="T38" i="41"/>
  <c r="T39" i="41"/>
  <c r="T40" i="41"/>
  <c r="T41" i="41"/>
  <c r="T42" i="41"/>
  <c r="T43" i="41"/>
  <c r="T44" i="41"/>
  <c r="S27" i="41"/>
  <c r="S28" i="41"/>
  <c r="S29" i="41"/>
  <c r="S30" i="41"/>
  <c r="S31" i="41"/>
  <c r="S32" i="41"/>
  <c r="S33" i="41"/>
  <c r="S34" i="41"/>
  <c r="S35" i="41"/>
  <c r="S36" i="41"/>
  <c r="S37" i="41"/>
  <c r="S38" i="41"/>
  <c r="S39" i="41"/>
  <c r="S40" i="41"/>
  <c r="S41" i="41"/>
  <c r="S42" i="41"/>
  <c r="S43" i="41"/>
  <c r="S44" i="41"/>
  <c r="S26" i="41"/>
  <c r="T84" i="41"/>
  <c r="I18" i="47" l="1"/>
  <c r="I15" i="47"/>
  <c r="H18" i="47"/>
  <c r="G18" i="47"/>
  <c r="G15" i="47"/>
  <c r="D18" i="47"/>
  <c r="E18" i="47"/>
  <c r="E15" i="47"/>
  <c r="D15" i="47"/>
  <c r="T25" i="41"/>
  <c r="T88" i="41"/>
  <c r="S25" i="41"/>
  <c r="S45" i="41" s="1"/>
  <c r="T45" i="41" l="1"/>
  <c r="V26" i="41"/>
  <c r="B35" i="57"/>
  <c r="B33" i="20"/>
  <c r="R45" i="41"/>
  <c r="E11" i="58"/>
  <c r="E11" i="56"/>
  <c r="B61" i="20" l="1"/>
  <c r="B61" i="55" l="1"/>
  <c r="B63" i="57" l="1"/>
  <c r="B115" i="20" l="1"/>
  <c r="B33" i="55" l="1"/>
  <c r="I117" i="57"/>
  <c r="H117" i="57"/>
  <c r="G117" i="57"/>
  <c r="F117" i="57"/>
  <c r="E117" i="57"/>
  <c r="D117" i="57"/>
  <c r="C117" i="57"/>
  <c r="B117" i="57"/>
  <c r="I115" i="55"/>
  <c r="H115" i="55"/>
  <c r="G115" i="55"/>
  <c r="F115" i="55"/>
  <c r="E115" i="55"/>
  <c r="D115" i="55"/>
  <c r="C115" i="55"/>
  <c r="B115" i="55"/>
  <c r="F35" i="55"/>
  <c r="F26" i="38"/>
  <c r="F35" i="20"/>
  <c r="E10" i="54" l="1"/>
  <c r="E10" i="51"/>
  <c r="E11" i="51"/>
  <c r="AV14" i="46"/>
  <c r="AW14" i="46" l="1"/>
  <c r="C51" i="38" l="1"/>
  <c r="C49" i="38"/>
  <c r="C47" i="38"/>
  <c r="C45" i="38"/>
  <c r="C43" i="38"/>
  <c r="C41" i="38"/>
  <c r="C39" i="38"/>
  <c r="C37" i="38"/>
  <c r="C35" i="38"/>
  <c r="C29" i="38"/>
  <c r="C115" i="20" l="1"/>
  <c r="D115" i="20"/>
  <c r="E115" i="20"/>
  <c r="F115" i="20"/>
  <c r="G115" i="20"/>
  <c r="H115" i="20"/>
  <c r="I115" i="20"/>
  <c r="V27" i="41"/>
  <c r="V29" i="41"/>
  <c r="V28" i="4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J8" authorId="0" shapeId="0" xr:uid="{84E49D7D-A48A-4B4C-B4FC-7A5C33A5ECC2}">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J8" authorId="0" shapeId="0" xr:uid="{A24CAFFE-E7DB-4304-A7E1-46521EF14F08}">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J8" authorId="0" shapeId="0" xr:uid="{74BB6F93-CE54-4A53-A236-E45E1297C3FC}">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LEGION</author>
    <author>Daniel Avendaño</author>
  </authors>
  <commentList>
    <comment ref="G12" authorId="0" shapeId="0" xr:uid="{54F2065E-836D-430A-B8A9-BD71AAD3E1CC}">
      <text>
        <r>
          <rPr>
            <b/>
            <sz val="9"/>
            <color indexed="81"/>
            <rFont val="Tahoma"/>
            <family val="2"/>
          </rPr>
          <t>LEGION:</t>
        </r>
        <r>
          <rPr>
            <sz val="9"/>
            <color indexed="81"/>
            <rFont val="Tahoma"/>
            <family val="2"/>
          </rPr>
          <t xml:space="preserve">
marcar</t>
        </r>
      </text>
    </comment>
    <comment ref="A16" authorId="1" shapeId="0" xr:uid="{132CADBC-13E1-473C-90B1-7CF531C178AE}">
      <text>
        <r>
          <rPr>
            <sz val="9"/>
            <color rgb="FF000000"/>
            <rFont val="Tahoma"/>
            <family val="2"/>
          </rPr>
          <t xml:space="preserve">En este campo se selecciona según aplique.
</t>
        </r>
        <r>
          <rPr>
            <sz val="9"/>
            <color rgb="FF000000"/>
            <rFont val="Tahoma"/>
            <family val="2"/>
          </rPr>
          <t xml:space="preserve">Programación: Corresponde al proceso de formulación del plan de acción, el cual se realiza una vez por vigencia. 
</t>
        </r>
        <r>
          <rPr>
            <sz val="9"/>
            <color rgb="FF000000"/>
            <rFont val="Tahoma"/>
            <family val="2"/>
          </rPr>
          <t xml:space="preserve">Actualización: Corresponde al proceso mediante el cual la gerencia del proyecto modifica o ajusta la información contenida en la formulación. 
</t>
        </r>
        <r>
          <rPr>
            <sz val="9"/>
            <color rgb="FF000000"/>
            <rFont val="Tahoma"/>
            <family val="2"/>
          </rPr>
          <t xml:space="preserve">Seguimiento: Corresponde al proceso de reporte de avance de las metas y actividades programadas.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J8" authorId="0" shapeId="0" xr:uid="{64432E89-4C85-4806-AFE9-446842166EAD}">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K14" authorId="0" shapeId="0" xr:uid="{DC9F826A-A9C7-4388-ABFA-13743CE48485}">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A7" authorId="0" shapeId="0" xr:uid="{7EC0A14E-7DB1-4DA9-8DCB-506CE0FFA085}">
      <text>
        <r>
          <rPr>
            <sz val="9"/>
            <color indexed="81"/>
            <rFont val="Tahoma"/>
            <family val="2"/>
          </rPr>
          <t>Fecha en la que el cambio solicitado al plan de acción es aprobado</t>
        </r>
      </text>
    </comment>
    <comment ref="B7" authorId="0" shapeId="0" xr:uid="{D2AA1F8D-8B8C-43A0-BB82-3155D43A42F4}">
      <text>
        <r>
          <rPr>
            <sz val="9"/>
            <color indexed="81"/>
            <rFont val="Tahoma"/>
            <family val="2"/>
          </rPr>
          <t>Fecha en la que el cambio solicitado al plan de acción es aprobado</t>
        </r>
      </text>
    </comment>
    <comment ref="C7" authorId="0" shapeId="0" xr:uid="{95F7E6F3-93BD-4026-8340-BDE26B2BBFE3}">
      <text>
        <r>
          <rPr>
            <sz val="9"/>
            <color indexed="81"/>
            <rFont val="Tahoma"/>
            <family val="2"/>
          </rPr>
          <t>Descripción de los cambios realizados en la actialización que corresponda</t>
        </r>
      </text>
    </comment>
    <comment ref="D7" authorId="0" shapeId="0" xr:uid="{26204D2E-C391-4793-8863-4123BB2DED5A}">
      <text>
        <r>
          <rPr>
            <sz val="9"/>
            <color indexed="81"/>
            <rFont val="Tahoma"/>
            <family val="2"/>
          </rPr>
          <t>Justificación del motivo que genera el cambio en el plan de acción</t>
        </r>
      </text>
    </comment>
  </commentList>
</comments>
</file>

<file path=xl/sharedStrings.xml><?xml version="1.0" encoding="utf-8"?>
<sst xmlns="http://schemas.openxmlformats.org/spreadsheetml/2006/main" count="1833" uniqueCount="337">
  <si>
    <t>SECRETARÍA DISTRITAL DE LA MUJER</t>
  </si>
  <si>
    <t>Código:</t>
  </si>
  <si>
    <t xml:space="preserve">DIRECCIONAMIENTO ESTRATEGICO </t>
  </si>
  <si>
    <t xml:space="preserve">Versión: </t>
  </si>
  <si>
    <t>FORMULACIÓN Y SEGUIMIENTO  PLAN DE ACCIÓN PROYECTO DE INVERSIÓN</t>
  </si>
  <si>
    <t xml:space="preserve">Fecha de Emisión: </t>
  </si>
  <si>
    <t>Página</t>
  </si>
  <si>
    <t>PROYECTO DE INVERSIÓN</t>
  </si>
  <si>
    <t>8190 - Desarrollo de capacidades digitales para potenciar la inclusión social de las mujeres en zonas urbanas y rurales en Bogotá D.C.</t>
  </si>
  <si>
    <t>BPIN</t>
  </si>
  <si>
    <t>PERIODO REPORTADO</t>
  </si>
  <si>
    <t>Enero</t>
  </si>
  <si>
    <t>Febrero</t>
  </si>
  <si>
    <t>Marzo</t>
  </si>
  <si>
    <t>X</t>
  </si>
  <si>
    <t>Abril</t>
  </si>
  <si>
    <t>TIPO DE REPORTE</t>
  </si>
  <si>
    <t>FORMULACION</t>
  </si>
  <si>
    <t>Mayo</t>
  </si>
  <si>
    <t>Junio</t>
  </si>
  <si>
    <t>Julio</t>
  </si>
  <si>
    <t>Agosto</t>
  </si>
  <si>
    <t>ACTUALIZACION</t>
  </si>
  <si>
    <t>Septiembre</t>
  </si>
  <si>
    <t>Octubre</t>
  </si>
  <si>
    <t>Noviembre</t>
  </si>
  <si>
    <t>Diciembre</t>
  </si>
  <si>
    <t>SEGUIMIENTO</t>
  </si>
  <si>
    <t xml:space="preserve">ACTIVIDAD DEL PROYECTO </t>
  </si>
  <si>
    <t>Diseñar 4 contenidos nuevos de formación en capacidades digitales con enfoque de género y diferencial</t>
  </si>
  <si>
    <t>PRODUCTO MGA</t>
  </si>
  <si>
    <t>Servicios de Educación Informal</t>
  </si>
  <si>
    <t>INDICADOR ACTIVIDAD</t>
  </si>
  <si>
    <t>Numero de contenidos nuevos de formación en capacidades digitales con enfoque de género y diferencial diseñados</t>
  </si>
  <si>
    <t>OBJETIVO ESTRATÉGICO</t>
  </si>
  <si>
    <t>3. Bogotá confia en su potencial</t>
  </si>
  <si>
    <t>PROGRAMA</t>
  </si>
  <si>
    <t>3.17. Formación para el trabajo y acceso a oportunidades educativas</t>
  </si>
  <si>
    <t>META PDD</t>
  </si>
  <si>
    <t>Formar 27.000 mujeres en habilidades digitales a través de los Centros de Inclusión Digital – CID, en zonas rurales y urbanas.</t>
  </si>
  <si>
    <t>EJECUCIÓN PRESUPUESTAL DEL PROYECTO</t>
  </si>
  <si>
    <t>PRESUPUESTO ASIGNADO EN LA VIGENCIA ACTUAL (en pesos, sin decimales)</t>
  </si>
  <si>
    <t>Total</t>
  </si>
  <si>
    <t>Porcentaje de ejecución</t>
  </si>
  <si>
    <t>PROGRAMACION DE COMPROMISOS</t>
  </si>
  <si>
    <t>COMPROMISOS</t>
  </si>
  <si>
    <t>GIROS</t>
  </si>
  <si>
    <t>PROGRAMACIÓN RESERVAS</t>
  </si>
  <si>
    <t>LIBERACION DE RESERVAS</t>
  </si>
  <si>
    <t>GIROS RESERVAS</t>
  </si>
  <si>
    <t xml:space="preserve">                                                 REPORTE ACTIVIDADES VIGENCIA (Ejecución vigencia)</t>
  </si>
  <si>
    <t xml:space="preserve"> DESCRIPCION DE LA ACTIVIDAD </t>
  </si>
  <si>
    <t>ANUALIZACIÓN DE LA ACTIVIDAD</t>
  </si>
  <si>
    <t>TOTAL PDD</t>
  </si>
  <si>
    <t>TIPO DE ANUALIZACIÓN</t>
  </si>
  <si>
    <t>Suma</t>
  </si>
  <si>
    <t>PONDERACIÓN ACTIVIDAD</t>
  </si>
  <si>
    <t xml:space="preserve">                                                                                               DESCRIPCIÓN CUALITATIVA DEL AVANCE POR ACTIVIDAD</t>
  </si>
  <si>
    <t>ENERO</t>
  </si>
  <si>
    <t xml:space="preserve">PROGRAMACIÓN </t>
  </si>
  <si>
    <t>EJECUCIÓN</t>
  </si>
  <si>
    <t>AVANCES Y LOGROS MENSUAL (2.000 CARACTERES)</t>
  </si>
  <si>
    <t>AVANCES Y LOGROS ACUMULADO (2.000 CARACTERES)</t>
  </si>
  <si>
    <t>RETRASOS Y ALTERNATIVAS DE SOLUCIÓN (1.000 CARACTERES)</t>
  </si>
  <si>
    <t>BENEFICIOS</t>
  </si>
  <si>
    <t>No se presentan avances acorde a lo programado</t>
  </si>
  <si>
    <t>No se presentan avances y logros acumulados acorde con lo programado</t>
  </si>
  <si>
    <t xml:space="preserve">No se presentan retrasos acorde con la ejecución </t>
  </si>
  <si>
    <t>No se presentan beneficios acorde con la ejecución</t>
  </si>
  <si>
    <t>FEBRERO</t>
  </si>
  <si>
    <r>
      <t xml:space="preserve">Como parte de los avances en el diseño de contenidos nuevos de formación en capacidades digitales con enfoque de género y diferencial, se estableció el tema del curso nuevo que será desarrollado, y la población con la cual se ejecutará un piloto de dicho curso.
Al respecto, el tema del curso a diseñar será: </t>
    </r>
    <r>
      <rPr>
        <b/>
        <i/>
        <sz val="13"/>
        <color theme="1"/>
        <rFont val="Arial"/>
        <family val="2"/>
      </rPr>
      <t>Memoria y herramientas Trasmedias</t>
    </r>
    <r>
      <rPr>
        <sz val="13"/>
        <color theme="1"/>
        <rFont val="Arial"/>
        <family val="2"/>
      </rPr>
      <t xml:space="preserve">. El desarrollo del curso se hará en articulación con el Instituto Distrital de las Artes – IDARTES, buscando implementarlo en una institución educativa que se defina previamente. El curso tendrá un piloto con las mujeres víctimas del conflicto armado en Bogotá, para validar los contenidos. </t>
    </r>
  </si>
  <si>
    <t xml:space="preserve">Como parte de los avances y logros acumulados para el diseño de contenidos nuevos para el diseño de capacidades digitales de las mujeres, se cuenta con la definición de la temática a abordada, y la población objeto del curso </t>
  </si>
  <si>
    <t xml:space="preserve">El diseño de este curso beneficia a las mujeres que participen del mismo, en donde a partir de los relatos se recupere la memoraría, se construya conocimiento colectivo a través de las experiencias y la palabra, además se comparta con otras personas mediante herramientas trasmediales, buscando que las historias de violencia no se repitan. </t>
  </si>
  <si>
    <t>MARZO</t>
  </si>
  <si>
    <t>Debido a que el curso de memoria y herramientas transmedia depende en gran medida del convenio con el Instituto Distrital para las Artes-IDARTES, el cual aún no se ha concretado por parte de la entidad, se tomó la decisión de desarrollar un nuevo curso,que no dependa de un tercero. Este nuevo curso tendrá como objetivo de fortalecer sus capacidades digitales y potenciar sus iniciativas productivas. A través de esta formación, las participantes podrán escalar sus negocios, optimizar su gestión y generar nuevas oportunidades de crecimiento para sus emprendimientos. La estructura inical de contenido propuesta es la siguiente, la cual tendrá un componente trasversal, al redredor de la construcción de relato de vida: 
Módulo 1 – Herramientas para creación de marca 
Módulo 2 – WhatsApp Business parte 1 
Módulo 3 - WhatsApp Business parte 2 
Módulo 4 – Redes sociales y emprendimiento. 
Módulo 5 – Publicidad y redes sociales. 
Módulo 6 – Seguridad digital para los emprendimientos.</t>
  </si>
  <si>
    <t>Se tiene estructura de un curso nuevo, y su consolidación pedende unicamente del equipo de formación y sus habilidades. Además se tendrá en cuenta el apoyo del equipo de Emprendimiento y Empleabiliad de la Subsecretaría de Cuidado y Políticas de Igualdad, así como de las mujeres que participan en esta estrategia. Tendrá un componente de construcción de relato de vida, dirigido de manera especial a mujeres víctimas del conflicto armado.</t>
  </si>
  <si>
    <t>No se presentan retrasos acorde con la ejecución</t>
  </si>
  <si>
    <t xml:space="preserve">Este curso permitirá potenciar los emprendimientos de las mujeres, y particularmente permitirá que las mujeres víctimas del conflicto armado encuentren una posibilidad de subsistencia a partir de ideas de negocio que surgen de sus saberes. </t>
  </si>
  <si>
    <t>ABRIL</t>
  </si>
  <si>
    <t>MAYO</t>
  </si>
  <si>
    <t>JUNIO</t>
  </si>
  <si>
    <t>JULIO</t>
  </si>
  <si>
    <t>AGOSTO</t>
  </si>
  <si>
    <t>SEPTIEMBRE</t>
  </si>
  <si>
    <t>OCTUBRE</t>
  </si>
  <si>
    <t xml:space="preserve">NOVIEMBRE </t>
  </si>
  <si>
    <t>DICIEMBRE</t>
  </si>
  <si>
    <t>DESCRIPCIÓN CUALITATIVA  Y PORCENTUAL DEL AVANCE POR TAREA</t>
  </si>
  <si>
    <t>DESCRIPCIÓN DE LA TAREA</t>
  </si>
  <si>
    <t>1. Implementar en la plataforma de aprendizaje Moodle los contenidos nuevos diseñados con enfoque de género y diferencial para el desarrollo de capacidades digitaltes de las mujeres</t>
  </si>
  <si>
    <t xml:space="preserve">2. Actualizar los contenidos para el desarrollo de capacidades digitales con los que cuenta actualmente la dirección, incorporando el enfoque diferencial y de género </t>
  </si>
  <si>
    <t>3. Realizar jornadas de reconocimiento de las mujeres formadas a través de los cursos que hacen parte del procesos de desarrollo de capacidades digitales</t>
  </si>
  <si>
    <t>Tarea 4</t>
  </si>
  <si>
    <t xml:space="preserve">PONDERACIÓN DE LA TAREA
</t>
  </si>
  <si>
    <t>PROGRAMACIÓN</t>
  </si>
  <si>
    <t>LOGROS Y BENEFICIOS Y RETRASOS Y ALTERNATIVAS DE SOLUCIÓN</t>
  </si>
  <si>
    <t>EVIDENCIAS DE EJECUCIÓN</t>
  </si>
  <si>
    <t>No se presentan evidencias acorde con la programación de la ejecucución</t>
  </si>
  <si>
    <t>En el marco de la conmemoración del 8 de marzo por el Día Internacional de los Derechos de la Mujer Trabajadora, se llevó a cabo la primera jornada de reconocimiento del año a las mujeres que participaron en los procesos de formación en los Centros De Inclusión Digital y otras estrategias de formación o capacitación de la Secretaría Distrital de la Mujer. Este evento contó con la asistencia de más de 250 mujeres, en el marco del evento de conmemoración se resaltó la importancia del reconocimiento de los derechos de las mujeres trabajadoras, la importancia de los trabajos de cuidado, y de la participación política de las mujeres</t>
  </si>
  <si>
    <t>a. Fotografías del evento. 
b. Notas de prensa 
c. Minuto a minuto 
d. Reporte de asistencia
https://secretariadistritald.sharepoint.com/:f:/s/ContratacinSPI-2022/EsTgbH3rIqNAmN26jmOJwLEBdjjkwBljUHdb2C4hkjxn9w?e=qp9IKM</t>
  </si>
  <si>
    <t>ACUMULADO</t>
  </si>
  <si>
    <t xml:space="preserve">DIRECCIONAMIENTO ESTRATÉGICO </t>
  </si>
  <si>
    <t>HOJA DE VIDA DEL INDICADOR</t>
  </si>
  <si>
    <t>ASOCIACIÓN</t>
  </si>
  <si>
    <t>CLASIFICACIÓN</t>
  </si>
  <si>
    <t>Proyectos</t>
  </si>
  <si>
    <t>SUB CLASIFICACIÓN</t>
  </si>
  <si>
    <t>Planes</t>
  </si>
  <si>
    <t>CATEGORÍA</t>
  </si>
  <si>
    <t>Resultado</t>
  </si>
  <si>
    <t>TIPO</t>
  </si>
  <si>
    <t>Eficacia</t>
  </si>
  <si>
    <t>PROCESO AL QUE APORTA</t>
  </si>
  <si>
    <t>Desarrollo de capacidades para la vida de las mujeres</t>
  </si>
  <si>
    <t>DEPENDENCIAS</t>
  </si>
  <si>
    <t xml:space="preserve">Dirección de Gestión del Conocimiento
</t>
  </si>
  <si>
    <t>IDENTIFICACIÓN</t>
  </si>
  <si>
    <t>ACTIVIDAD</t>
  </si>
  <si>
    <t>NOMBRE DEL INDICADOR</t>
  </si>
  <si>
    <t>OBJETIVO DEL INDICADOR</t>
  </si>
  <si>
    <t>Medir el número de contenidos nuevos diseñados para el desarrollo de capacidades digitales de las mujeres que participan en los Centros de Inclusión Digital - CID en zonas urbanas y rurales de la ciudad.</t>
  </si>
  <si>
    <t>CÓDIGO DEL INDICADOR</t>
  </si>
  <si>
    <t>N/A</t>
  </si>
  <si>
    <t>MÉTODO DE RECOLECCIÓN</t>
  </si>
  <si>
    <t xml:space="preserve">Documento oficial
</t>
  </si>
  <si>
    <t>CRITERIO DEL ANÁLISIS</t>
  </si>
  <si>
    <t>TIPO DE CÁLCULO</t>
  </si>
  <si>
    <t>Simple</t>
  </si>
  <si>
    <t>FRECUENCIA DE MEDICIÓN</t>
  </si>
  <si>
    <t>Mensual</t>
  </si>
  <si>
    <t>META PROGRAMADA</t>
  </si>
  <si>
    <t>RANGO DE GESTIÓN</t>
  </si>
  <si>
    <t>No.</t>
  </si>
  <si>
    <t>ALIAS</t>
  </si>
  <si>
    <t>VARIABLES</t>
  </si>
  <si>
    <t>DESCRIPCIÓN</t>
  </si>
  <si>
    <t xml:space="preserve">UNIDAD DE MEDIDA </t>
  </si>
  <si>
    <t>FUENTE</t>
  </si>
  <si>
    <t>NA</t>
  </si>
  <si>
    <t xml:space="preserve">Contenidos nuevos de formación diseñados </t>
  </si>
  <si>
    <t>hace referencia a la identificación de necesidas de formación para el desarrollo de capacidades de las mujeres en la ciudad, pasando por la priorización de temas, construcción de modulos o guías de aprendizaje, incorporación de metodologías, pedagógicas, didacticas y contenidos con enfoque de género y diferencial, así como herramientas digitales para el aprendizaje</t>
  </si>
  <si>
    <t>Número</t>
  </si>
  <si>
    <t>Plataforma Moodle de formación</t>
  </si>
  <si>
    <t>Implementación en la plataforma Moodle de aprendizaje los contenidos con enfoque de género y diferencial para el desarrollo de capacidades digitaltes de las mujeres</t>
  </si>
  <si>
    <t>hace referencia a la revisión de los contenidos diseñados para su virtualización, pruebas de interactividad y ajustes tecnológicos hasta llevarlos a la experiencia de uso de las mujeres</t>
  </si>
  <si>
    <t>Reconocimiento de las mujeres formadas a través de los cursos que hacen parte del procesos de desarrollo de capacidades digitales</t>
  </si>
  <si>
    <t>hace referencia a jornadas de graduación y/o reconocimiento de las mujeres que terminan sastifactoriamente los modulos de desarrollo de capacidades digirales implementados en los CID y sus aulas moviles</t>
  </si>
  <si>
    <t>Simisional</t>
  </si>
  <si>
    <t>FÓRMULA DEL INDICADOR</t>
  </si>
  <si>
    <t>UNIDAD DE MEDIDA FÓRMULA</t>
  </si>
  <si>
    <t xml:space="preserve">(número de contenidos nuevos de formación diseñados e implementados en la plataforma Moodle / número de contenidos de formación programados) </t>
  </si>
  <si>
    <t>DESCRIPCIÓN DEL INDICADOR</t>
  </si>
  <si>
    <t>LÍNEA BASE</t>
  </si>
  <si>
    <t>Año de linea base</t>
  </si>
  <si>
    <t>FUENTE DE VERIFICACIÓN</t>
  </si>
  <si>
    <t>ANÁLISIS DEL INDICADOR</t>
  </si>
  <si>
    <t>GLOSARIO DE TÉRMINOS</t>
  </si>
  <si>
    <t>OBSERVACIONES</t>
  </si>
  <si>
    <t>ACTIVIDADES</t>
  </si>
  <si>
    <t>Implementar 7 cursos con enfoque de género y diferencial para el desarrollo de capacidades digitales de las mujeres en zonas rurales de la ciudad</t>
  </si>
  <si>
    <t>Servicio de promoción a la participación ciudadana</t>
  </si>
  <si>
    <t>Numero de cursos con enfoque de género y diferencial para el desarrollo de capacidades digitales de las mujeres en zonas rurales de la ciudad implementados</t>
  </si>
  <si>
    <t xml:space="preserve">En el proceso de Implementar cursos con enfoque de género y diferencial para el desarrollo de capacidades digitales de las mujeres en zonas rurales de la ciudad, se avanzó las articulaciones con las otras dependencias para abrir espacios de concertación en la zona rural, a partir de lo cual se realizó una visita a las veredas de Nazaret, Santa Rosa y Sopas en Sumapaz con el fin de concertar el inicio de procesos de formación en la ruralidad.
Asimismo, se establecido como primer ciclo de formación el tema de habilidades digitales, esto como resultado de las concertaciones. </t>
  </si>
  <si>
    <t>Como parte de los avances y logros acumulados para implementar procesos de desarrollo de capacidades digitales con enfoque de género y diferencial en zonas rurales, se cuenta con espacios de articulación y concertación en la localidad de Sumapaz, esto permite garantizar la vinculación de mujeres campesinas y rurales</t>
  </si>
  <si>
    <t xml:space="preserve">Las mujeres de la zona rural de Sumapaz se ven beneficiadas con las concertaciones de procesos de formación al generar espacios de confianza y dialogo con la comunidad, en donde ellas pueden manifestar sus intereses de formación y las realidades o particularidades que presentan para ser tenidas desde una mirada de la diferencia y la diversidad.  </t>
  </si>
  <si>
    <t>Se participó de la reunión de equipo de la casa de Igualdad de Oportunidades para las Mujeres de Sumapaz, con el objetivo de presentar la oferta formativa de los Centros de Inclusión Digital y establecer articulación para procesos formativos en la localidad.</t>
  </si>
  <si>
    <t>Como parte de los avances y logros acumulados para implementar procesos de desarrollo de capacidades digitales con enfoque de género y diferencial en zonas rurales, se cuenta con espacios de articulación y concertación en la localidad de Sumapaz, es de precisar que los procesos de formación en sumapaz iniciaran en el momento en que se firme el contrato de transporte. Por ello se realizrán acercamientos con la localidad de Ciudad Bolivar.</t>
  </si>
  <si>
    <t>Acercar la oferta de los Centros de Inclusión Digital y de la entidad en general a las mujeres en sus territorios, beneficia a las ciudadanías al contar con una relación más directa con la administración distrital, favoreciendo el acceso a los servicios.</t>
  </si>
  <si>
    <t>4. Realizar  acciones de convocatoria con grupos de mujeres en zona rural para la implementación del curso para el desarrollo de capacidades digitales</t>
  </si>
  <si>
    <t>5. Desarrollar jornadas de implementación de cursos  con enfoque de género y diferencial para el desarrollo de capacidades digitales de  mujeres rurales</t>
  </si>
  <si>
    <t xml:space="preserve">Tarea </t>
  </si>
  <si>
    <t xml:space="preserve">El 4 de marzo de 2025 se participó en la reunión de equipo de la CIOM Sumapaz, donde se dio a conocer a todo el equipo la oferta formativa de los Centros de Inclusión Digital para formación en zona rural de Sumapaz, allí se establecieron acuerdos de formación, horarios y lugares para realizar difusión de los servicios. </t>
  </si>
  <si>
    <t>a. Acta articulación CIOM Sumapaz
https://secretariadistritald.sharepoint.com/:f:/s/ContratacinSPI-2022/EsTgbH3rIqNAmN26jmOJwLEBdjjkwBljUHdb2C4hkjxn9w?e=qp9IKM</t>
  </si>
  <si>
    <t>No se presentan evidencias acorde con la programación de la ejecución</t>
  </si>
  <si>
    <t>Medir el número de cursos implemetados con enfoque de género y diferencial para el desarrollo de capacidades digitales de las mujeres en zonas rurales de la ciudad implementados</t>
  </si>
  <si>
    <t xml:space="preserve">Estadísticas
</t>
  </si>
  <si>
    <t>cursos con enfoque de género y diferencial para el desarrollo de capacidades digitales de  mujeres rurales</t>
  </si>
  <si>
    <t>hace referencia a la identificación de cursos (nuevos o ya existentes en la oferta de los Centros de Inclusión Digital) para ser implementados con mujeres de la zona rural de la ciudad, pasando por la adecuación de contenidos acorde a las realidades, tiempos y necesidades de las mujeres de esta parte del territorio.</t>
  </si>
  <si>
    <t xml:space="preserve"> acciones de convocatoria con grupos de mujeres en zona rural</t>
  </si>
  <si>
    <t>hace referencia a jornadas de acercamiento al territorio para concertar los espacios de formación y temas de interes, la preparación lógistica de transporte e insumos tecnológicos necesarios para la implementación de los cursos</t>
  </si>
  <si>
    <t>implementación de cursos  con enfoque de género y diferencial para el desarrollo de capacidades digitales de  mujeres rurales</t>
  </si>
  <si>
    <t>hace referencia a las jornadas de implementación de los cursos, seguimiento a las mujeres vinculadas, identificaciones de lecciones aprendidas para la mejora continua el siguiente año</t>
  </si>
  <si>
    <t xml:space="preserve">( cursos con enfoque de género y diferencial para el desarrollo de capacidades digitales de las mujeres en zonas rurales de la ciudad implementados  / cursos con enfoque de género y diferencial para el desarrollo de capacidades digitales de las mujeres en zonas rurales de la ciudad programados) </t>
  </si>
  <si>
    <t>Ejecutar 1 estrategia para garantizar la operación tecnológica de los Centros de Inclusión Digital y sus aulas itinerantes</t>
  </si>
  <si>
    <t>Servicio de promoción de la garantía de derechos</t>
  </si>
  <si>
    <t>Numero de estrategias ejecutadas para garantizar la operación tecnológica de los Centros de Inclusión Digital y sus aulas itinerantes</t>
  </si>
  <si>
    <t>Constante</t>
  </si>
  <si>
    <t>Como parte de la ejecución de la estrategia para garantizar la operación tecnológica de los Centros de Inclusión Digital - CID y sus aulas itinerantes, se estableció un documento de seguimiento, el cual permite priorizar las necesidades tecnológicas y planear la adquisición de equipos por fases de priorización. 
De esta manera se logró identificar las necesidades iniciales, estas son: 
196 equipos actuales
92 equipos que necesitan renovación
22 equipos de nivel 1 de prioridad.</t>
  </si>
  <si>
    <t xml:space="preserve">Como parte del avance y logro acumulado en la ejecución de la estrategia para garantizar la operación tecnológica de los Centros de Inclusión Digital - CID y sus aulas itinerantes, se cuenta con un inventario de necesidades que orientara la adquisición de equipos y nuevas tecnologías.  </t>
  </si>
  <si>
    <t xml:space="preserve">Adquirir y renovar equipos tecnológicos, permite mayor pertinencia en los procesos de formacion ofertados a las mujeres. Mantener el óptimo funcionamiento de los CID garantiza un mejor servicio a las ciudadanas. </t>
  </si>
  <si>
    <t xml:space="preserve">De acuerdo con las necesidades tecnológicas identificadas en los centros de inclusión digital, que garantizan la operatividad de los CID, se realiza en el mes de marzo la renovación de 96 equipos de cómputo y 4 pantallas interactivas, equivalente al 49% de reemplazo de los equipos, para las loceliadades de Chapinero, Suba, Puente Aranda, Casa de todas, La candelaria, Engativá, Kennedy
</t>
  </si>
  <si>
    <t>Como parte del avance y logro acumulado en la ejecución de la estrategia para garantizar la operación tecnológica de los Centros de Inclusión Digital - CID y sus aulas itinerantes, a partir del inventario de necesidades, se avanzó en la adquisición de equipos tecnológicos, los cuales en su mayoria ya se encuentran incluidos en el inventario de los CID.</t>
  </si>
  <si>
    <t xml:space="preserve">La renovación de equipos tecnológicos les permite a las mujeres tener un acercamiento mucho más amable a las herramientas tecnológicas. Además garantiza que los conocimientos ofertados por los CID sean coherentes y estén a la vanguardia del avance tecnológico del mundo digital. </t>
  </si>
  <si>
    <t>6. Realizar reportes del estado de inventarios tecnológico de los Centros de Inclusión Digital y sus aulas itinerantes, identificando las necesidades para garantizar la operación tecnológica de los mismos</t>
  </si>
  <si>
    <t>7. Elaborar reportes de seguimiento que den cuenta de las adecuaciones y/o adquisiones de  equipos tecnológicos, licenciamientos y red de operación de los Centros de Inclusión Digital y sus aulas itinerantes.</t>
  </si>
  <si>
    <t>8. Adquirir y poner en funcionamiento un aula itinerante de acuerdo con las necesidades identificadas para fortalecer las habilidades digitales de las mujeres en sus diferencias y diversidades</t>
  </si>
  <si>
    <t>o</t>
  </si>
  <si>
    <t xml:space="preserve">En el marco de las acciones enfocadas en realizar el seguimiento de los inventarios de los centros de inclusión digital, se resalta que, para el mes de marzo, se entregaron 96 equipos portátiles nuevos para reemplazar los equipos de cómputo que ya cumplieron con su ciclo de vida. Los equipos de cómputo que presentan averías y daños están pendientes de la visita por parte de OAP para la elaboración de los conceptos técnicos y el concepto de baja respectivo. De la misma manera, se adquirieron 5 pantallas que se incorporan al consolidado general de inventarios y que tienen como objetivo reemplazar los tableros digitales que presentan fallas de funcionamiento. Dentro de las demás acciones de verificación de inventario, no se encontraron novedades adicionales, sin embargo, se reporta que por parte de la dirección administrativa y financiera se encuentran ya programado el calendario para las verificaciones de inventario y renovación de placas de acuerdo a la necesidad </t>
  </si>
  <si>
    <t xml:space="preserve">En el mes de marzo se estructuró en Anexo Técnico y el formato de cotización del proceso SCDPI-202-00560-25, el cual tiene como objeto "Contratar una solución tecnológica para la adquisición, configuración, puesta en funcionamiento y mantenimiento de aulas digitales itinerantes que aporten a la dinamización de los procesos de formación en desarrollo de capacidades de las mujeres y la gestión del conocimiento". 
Estos documentos fueron enviados para revisión del área jurídica el 25 de marzo, con el fin de ser revisado por esa área, designar un apoyo jurídico y luego de ello, generar una mesa de trabajo. </t>
  </si>
  <si>
    <t>a. Consolidado de inventarios
https://secretariadistritald.sharepoint.com/:f:/s/ContratacinSPI-2022/EsTgbH3rIqNAmN26jmOJwLEBdjjkwBljUHdb2C4hkjxn9w?e=qp9IKM</t>
  </si>
  <si>
    <t>a. Proyecto de Anexo técnico
b. Formato de Cotización
c. Correo enviado al área de contratación.
https://secretariadistritald.sharepoint.com/:f:/s/ContratacinSPI-2022/EsTgbH3rIqNAmN26jmOJwLEBdjjkwBljUHdb2C4hkjxn9w?e=qp9IKM</t>
  </si>
  <si>
    <t>Cuantificar la ejecución de la estrategia para garantizar la operación tecnológica de los Centros de Inclusión Digital y sus aulas itinerantes</t>
  </si>
  <si>
    <t>Inventarios tecnológicos de los Centros de Inclusión Digital y sus aulas itinerantes</t>
  </si>
  <si>
    <t xml:space="preserve">hace referencia a una de las acciones de la  estrategia para garantizar la operación tecnológica de los Centros de Inclusión Digital y sus aulas itinerantes, en esta: se identifican las necesidades de equipos tecnológicos y otros insumos para la operación de los centros, se establece la vida util de los equipos actuales, y se establece  la proyección de recursos. </t>
  </si>
  <si>
    <t xml:space="preserve">Formato de deterioro de bienes tangibles e intangibles </t>
  </si>
  <si>
    <t>Reportes de seguimiento que den cuenta de las adecuaciones y/o adquisiones de  equipos tecnológicos, licenciamientos y red de operación de los Centros de Inclusión Digital y sus aulas itinerantes.</t>
  </si>
  <si>
    <t>hace referencia a una de las acciones de la  estrategia para garantizar la operación tecnológica de los Centros de Inclusión Digital y sus aulas itinerantes, en esta: se hace seguimiento a la adquisición de equipos tecnológicos, licenciamientos y red de operación, asimismo, seguimeinto a la adecuación de centros nuevos o por traslado.</t>
  </si>
  <si>
    <t xml:space="preserve">Formato de deterioro de bienes tangibles e intangibles 
Formato de ingreso a almacen de bienes tangibles e intangibles </t>
  </si>
  <si>
    <t>Proceso contractual para la adquisión de un aula itinerante para fortalecer las habilidades digitales de las mujeres en sus diferencias y diversidades</t>
  </si>
  <si>
    <t>hace referencia a una de las acciones de la  estrategia para garantizar la operación tecnológica de los Centros de Inclusión Digital y sus aulas itinerantes, en esta: se da lugar a la etapa precontractual, contractual y postcontractual para la  adquisión de un aula itinerante para fortalecer las habilidades digitales de las mujeres en sus diferencias y diversidades</t>
  </si>
  <si>
    <t xml:space="preserve">Formato de ingreso a almacen de bienes tangibles e intangibles </t>
  </si>
  <si>
    <t xml:space="preserve">( numero de acciones de la estrategia para garantizar la operación tecnológica de los Centros de Inclusión Digital y sus aulas itinerantes ejecutada/ número de acciones de la estrategia para garantizar la operación tecnológica de los Centros de Inclusión Digital y sus aulas itinerantes programada ) </t>
  </si>
  <si>
    <t>Código</t>
  </si>
  <si>
    <t>Versión</t>
  </si>
  <si>
    <t>Fecha de Emisión</t>
  </si>
  <si>
    <t>META PLAN DE DESARROLLO</t>
  </si>
  <si>
    <t>NOMBRE DEL PROYECTO</t>
  </si>
  <si>
    <t xml:space="preserve">                                                 REPORTE INDICADOR META PDD</t>
  </si>
  <si>
    <t>OBJETIVO ODS</t>
  </si>
  <si>
    <t>5 - Igualdad de género</t>
  </si>
  <si>
    <t>META ODS</t>
  </si>
  <si>
    <t>5.B. Mejorar el uso de la tecnología instrumental, en particular la tecnología de la información y las comunicaciones, para promover el empoderamiento de las mujeres</t>
  </si>
  <si>
    <t>INDICADOR META PDD</t>
  </si>
  <si>
    <t>Número de mujeres formadas en habilidades digitales a través de los Centros de Inclusión Digital - CID, en zonas rurales y urbanas.</t>
  </si>
  <si>
    <t>PROGRAMACIÓN CUATRIENAL INDICADOR PDD</t>
  </si>
  <si>
    <t>TOTAL</t>
  </si>
  <si>
    <t>AVANCE ACUMULADO CUATRIENIO</t>
  </si>
  <si>
    <t>TIPO DE ANUALIZACIÓN  (Según aplique)</t>
  </si>
  <si>
    <t>EJECUCIÓN MENSUAL INDICADOR PDD 3969</t>
  </si>
  <si>
    <t>EVIDENCIAS DEL AVANCE</t>
  </si>
  <si>
    <t>En el mes de febrero se alcanzó el desarrollo de capacidades de 427 mujeres, quienes participaron de la siguiente oferta:
Descubriendo Office: 75 mujeres formadas
Habilidades Digitales para la autonomía de las Mujeres: 198 mujeres formadas
Habilidades socio-emocionales: 76 mujeres formadas
Construcción de indicadores de género: 24 mujeres formadas
Informativa Básica: Word, Excel e internet: 54 mujeres formadas</t>
  </si>
  <si>
    <t>Durante el mes de febrero, se avanza en el cumplimiento del 6% de la meta programada para la vigencia 2025, logrando que 427 mujeres accedieran a la oferta de formación de los Centros de Inclusión Digital, culminando satisfactoriamente cada uno de los contenidos propuesto.
Ahora bien, con relación al avance cuatrienio, a la fecha se han formado 4.327 mujeres, lo que representa el 16%.</t>
  </si>
  <si>
    <t>Durante el mes de febrero las mujeres se formaron en distintas habilidades que permiteron acercarlas a herramientas digitales, así como a conocimientos que fortalecen ideas de proyectos y para el ámbito laboral</t>
  </si>
  <si>
    <t>a. Matriz Formacion febrero 2025
b. Reportes Formacion_Seguimiento a la meta</t>
  </si>
  <si>
    <t>En el mes de marzo se alcanzó el desarrollo de capacidades de 807 mujeres (10% meta anual), quienes participaron de la siguiente oferta:
Descubriendo Office: 166
Habilidades Digitales para la autonomía de las Mujeres: 412
Habilidades socio-emocionales: 185
Prevención de las violencias digitales hacia las mujeres: 13
Introduccion a redes sociales: 31</t>
  </si>
  <si>
    <t>Durante el mes de marzo, se avanza en el cumplimiento del 16% de la meta acumulada programada para la vigencia 2025, logrando que 1.234 mujeres accedieran a la oferta de formación de los Centros de Inclusión Digital, culminando satisfactoriamente cada uno de los contenidos propuesto.
Ahora bien, con relación al avance cuatrienio, a la fecha se han formado 4.713 mujeres, lo que representa el 17%.</t>
  </si>
  <si>
    <t>Durante el mes de marzo, las mujeres participantes de los procesos de formación no solo adquirireron conocimientos o desarrollaron habilidades digitales, sino que además, a través de herramientas tecológicas identificaron las alertas y cuidados que deben tenner al usar las tecnologías de la comunicación y desarrollaron habilidades emocionales para el proyecto de vida.</t>
  </si>
  <si>
    <t>a. Matriz Formacion marzo 2025
b. Reportes Formacion_Seguimiento a la meta
https://secretariadistritald.sharepoint.com/:f:/s/ContratacinSPI-2022/EsTgbH3rIqNAmN26jmOJwLEBdjjkwBljUHdb2C4hkjxn9w?e=qp9IKM</t>
  </si>
  <si>
    <t>Formula indicador:</t>
  </si>
  <si>
    <t>Sumatoria de mujeres formadas en habilidades digitales a través de los Centros de Inclusión Digital - CID, en zonas rurales y urbanas.</t>
  </si>
  <si>
    <t>Avance mensual</t>
  </si>
  <si>
    <t>Elaboró</t>
  </si>
  <si>
    <t>Firma</t>
  </si>
  <si>
    <t>Aprobó (Según aplique Gerenta de proyecto, Líder técnica y responsable de proceso)</t>
  </si>
  <si>
    <t>Revisó (Oficina Asesora de Planeación)</t>
  </si>
  <si>
    <t>VoBo:</t>
  </si>
  <si>
    <t>Nombre</t>
  </si>
  <si>
    <t>Rocío Janneth Durán Mahecha</t>
  </si>
  <si>
    <t>IVONNE ASTRID RICO VARGAS</t>
  </si>
  <si>
    <t>Nombre:</t>
  </si>
  <si>
    <t>CARLOS ALFONSO GAITAN SANCHEZ</t>
  </si>
  <si>
    <t>Cargo</t>
  </si>
  <si>
    <t>Contratista Planeación DGC</t>
  </si>
  <si>
    <t>Directora Gestión de Conocimiento (E)</t>
  </si>
  <si>
    <t>Cargo:</t>
  </si>
  <si>
    <t>Jefe Oficina Asesora de Planeación</t>
  </si>
  <si>
    <t>LINA TATIANA LOZANO RUIZ</t>
  </si>
  <si>
    <t>Subsecretaria 
Cuidado y Políticas de Igualdad (E)</t>
  </si>
  <si>
    <t>Cuantificar el numero de mujeres formadas en procesos de desarrollo de habilidades digitanles a través de los Centros de Inclusión Digital - CID, en zonas rurales y urbanas.</t>
  </si>
  <si>
    <t>mujeres formadas en habilidades digitales</t>
  </si>
  <si>
    <t xml:space="preserve">hace referencia al numero de mujeres formadas en cada una de las localidades de la ciudad, descriminando, por cada uno de los cursos ofertados en los Centros de Inclusión Digital y sus Aulas Itinerantes. </t>
  </si>
  <si>
    <t>PRODUCTO - MGA</t>
  </si>
  <si>
    <t>EJECUCIÓN PRESUPUESTAL DEL PRODUCTO I TRIMESTRE</t>
  </si>
  <si>
    <t>OBJETIVO ESPECIFICO</t>
  </si>
  <si>
    <t>EJECUTADO MAGNITUD</t>
  </si>
  <si>
    <t>Desarrollar contenidos con enfoque de género y diferencial que favorezcan el desarrollo de capacidades digitales de las mujeres en zonas rurales y urbanas</t>
  </si>
  <si>
    <t>PRODUCTO 1
Servicio de Educación Informal</t>
  </si>
  <si>
    <t>Asegurar la infraestructura tecnológica de los Centros de Inclusión Digital y sus aulas itinerantes favoreciendo el acceso, uso y apropiación de las TIC de las mujeres urbanas y rurales.</t>
  </si>
  <si>
    <t>PRODUCTO 3
Servicio de promoción de la garantía de derechos</t>
  </si>
  <si>
    <t>EJECUCIÓN PRESUPUESTAL DEL PRODUCTO II TRIMESTRE</t>
  </si>
  <si>
    <t>EJECUCIÓN PRESUPUESTAL DEL PRODUCTO III TRIMESTRE</t>
  </si>
  <si>
    <t>EJECUCIÓN PRESUPUESTAL DEL PRODUCTO IV TRIMESTRE</t>
  </si>
  <si>
    <t>NOVIEMBRE</t>
  </si>
  <si>
    <t>PRODUCTOS, METAS Y RESULTADOS -PMR</t>
  </si>
  <si>
    <t>Numero de objetivo</t>
  </si>
  <si>
    <t>Objetivo</t>
  </si>
  <si>
    <t>Producto</t>
  </si>
  <si>
    <t>Numero de indicador de producto</t>
  </si>
  <si>
    <t>Indicador de Producto</t>
  </si>
  <si>
    <t>Actividad que aporta al indicador</t>
  </si>
  <si>
    <t>Naturaleza</t>
  </si>
  <si>
    <t>Territorializable</t>
  </si>
  <si>
    <t>Linea Base
(Corte 31 diciembre 2023)</t>
  </si>
  <si>
    <t>Meta Plan
(TotaL PMR
10 Años)</t>
  </si>
  <si>
    <t>Meta Anual 2025</t>
  </si>
  <si>
    <t>Total
programado</t>
  </si>
  <si>
    <t>Total
ejecutado</t>
  </si>
  <si>
    <t>Proyecto que reporta</t>
  </si>
  <si>
    <t>Prog.</t>
  </si>
  <si>
    <t>Ejec.</t>
  </si>
  <si>
    <t>Avance cualitativo</t>
  </si>
  <si>
    <t>Fortalecer la integración del enfoque de género y diferencial en espacios de desarrollo de capacidades digitales para las mujeres de zonas urbanas y rurales de Bogotá D.C</t>
  </si>
  <si>
    <t>Servicio de Educación Informal</t>
  </si>
  <si>
    <r>
      <rPr>
        <b/>
        <sz val="9"/>
        <rFont val="Arial"/>
        <family val="2"/>
      </rPr>
      <t xml:space="preserve">Actividad 1: </t>
    </r>
    <r>
      <rPr>
        <sz val="9"/>
        <rFont val="Arial"/>
        <family val="2"/>
      </rPr>
      <t xml:space="preserve">Diseñar 4 contenidos nuevos de formación en capacidades digitales con enfoque de género y diferencial
</t>
    </r>
    <r>
      <rPr>
        <b/>
        <sz val="9"/>
        <rFont val="Arial"/>
        <family val="2"/>
      </rPr>
      <t>Actividad 2</t>
    </r>
    <r>
      <rPr>
        <sz val="9"/>
        <rFont val="Arial"/>
        <family val="2"/>
      </rPr>
      <t>: Implementar 7 cursos con enfoque de género y diferencial para el desarrollo de capacidades digitales de las mujeres en zonas rurales de la ciudad</t>
    </r>
  </si>
  <si>
    <t>Acumulado</t>
  </si>
  <si>
    <t>SI</t>
  </si>
  <si>
    <t>n/a</t>
  </si>
  <si>
    <t>En el mes de febrero se alcanzó la formación de 427 mujeres, quienes participaron de la siguiente oferta:
Descubriendo Office: 75 mujeres formadas
Habilidades Digitales para la autonomía de las Mujeres: 198 mujeres formadas
Habilidades socio-emocionales: 76 mujeres formadas
Construcción de indicadores de género: 24 mujeres formadas
Informativa Básica: Word, Excel e internet: 54 mujeres formadas</t>
  </si>
  <si>
    <r>
      <t xml:space="preserve">A marzo se avanza en el cumplimiento del 16% de la meta acumulada programada para la vigencia 2025, logrando que 1.234 mujeres accedieran a la oferta de formación de los Centros de Inclusión Digital
En marzo </t>
    </r>
    <r>
      <rPr>
        <sz val="9"/>
        <color theme="1"/>
        <rFont val="Calibri"/>
        <family val="2"/>
        <scheme val="minor"/>
      </rPr>
      <t>se alcanzó el desarrollo de capacidades de 807 mujeres, quienes participaron de la siguiente oferta:
Descubriendo Office: 166
Habilidades Digitales para la autonomía de las Mujeres: 412
Habilidades socio-emocionales: 185
Prevención de las violencias digitales hacia las mujeres: 13
Introduccion a redes sociales: 31</t>
    </r>
  </si>
  <si>
    <t>SECRETARÍA DISTRITAL DE LA MUJER
DIRECCINAMIENTO ESTRATÉGICO
FORMULACIÓN Y SEGUIMIENTO  PLAN DE ACCIÓN PROYECTO DE INVERSIÓN
TERRITORIALIZACIÓN</t>
  </si>
  <si>
    <t xml:space="preserve">                                                 REPORTE TERRITORIALIZACIÓN</t>
  </si>
  <si>
    <t>INDICADOR PMR TERRITORIALIZABLE</t>
  </si>
  <si>
    <t>I SEMESTRE</t>
  </si>
  <si>
    <t>LOCALIDAD</t>
  </si>
  <si>
    <t>MAGNITUD</t>
  </si>
  <si>
    <t>PRESUPUESTO</t>
  </si>
  <si>
    <t>COMPROMISO</t>
  </si>
  <si>
    <t>Distrito</t>
  </si>
  <si>
    <t>1. Usaquén</t>
  </si>
  <si>
    <t>2. Chapinero</t>
  </si>
  <si>
    <t>3. Santafé</t>
  </si>
  <si>
    <t>4. San Cristóbal</t>
  </si>
  <si>
    <t>5. Usme</t>
  </si>
  <si>
    <t>6. Tunjuelito</t>
  </si>
  <si>
    <t>7. Bosa</t>
  </si>
  <si>
    <t>8. Kennedy</t>
  </si>
  <si>
    <t>9. Fontibón</t>
  </si>
  <si>
    <t>10. Engativá</t>
  </si>
  <si>
    <t>11. Suba</t>
  </si>
  <si>
    <t>12. Barrios Unidos</t>
  </si>
  <si>
    <t>13. Teusaquillo</t>
  </si>
  <si>
    <t>14. Los Mártires</t>
  </si>
  <si>
    <t>15. Antonio Nariño</t>
  </si>
  <si>
    <t>16. Puente Aranda</t>
  </si>
  <si>
    <t>17. La Candelaria</t>
  </si>
  <si>
    <t>18. Rafael Uribe Uribe</t>
  </si>
  <si>
    <t>19. Ciudad Bolívar</t>
  </si>
  <si>
    <t>20. Sumapaz</t>
  </si>
  <si>
    <t>II SEMESTRE</t>
  </si>
  <si>
    <t xml:space="preserve">Código: </t>
  </si>
  <si>
    <t>CONTROL DE CAMBIOS</t>
  </si>
  <si>
    <t xml:space="preserve">Página </t>
  </si>
  <si>
    <t>CONTROL DE CAMBIOS EN EL PLAN DE ACCIÓN</t>
  </si>
  <si>
    <t>Fecha de  solicitud del cambio</t>
  </si>
  <si>
    <t>Fecha de aprobación del cambio</t>
  </si>
  <si>
    <t>Cambio</t>
  </si>
  <si>
    <t>Justificación del cambio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</si>
</sst>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2" formatCode="_-* #,##0\ &quot;€&quot;_-;\-* #,##0\ &quot;€&quot;_-;_-* &quot;-&quot;\ &quot;€&quot;_-;_-@_-"/>
    <numFmt numFmtId="44" formatCode="_-* #,##0.00\ &quot;€&quot;_-;\-* #,##0.00\ &quot;€&quot;_-;_-* &quot;-&quot;??\ &quot;€&quot;_-;_-@_-"/>
    <numFmt numFmtId="43" formatCode="_-* #,##0.00_-;\-* #,##0.00_-;_-* &quot;-&quot;??_-;_-@_-"/>
    <numFmt numFmtId="164" formatCode="_-&quot;$&quot;\ * #,##0.00_-;\-&quot;$&quot;\ * #,##0.00_-;_-&quot;$&quot;\ * &quot;-&quot;??_-;_-@_-"/>
    <numFmt numFmtId="165" formatCode="_-&quot;$&quot;* #,##0.00_-;\-&quot;$&quot;* #,##0.00_-;_-&quot;$&quot;* &quot;-&quot;??_-;_-@_-"/>
    <numFmt numFmtId="166" formatCode="_-* #,##0.00\ _€_-;\-* #,##0.00\ _€_-;_-* &quot;-&quot;??\ _€_-;_-@_-"/>
    <numFmt numFmtId="167" formatCode="_-* #,##0\ _€_-;\-* #,##0\ _€_-;_-* &quot;-&quot;??\ _€_-;_-@_-"/>
    <numFmt numFmtId="168" formatCode="_-* #,##0\ _€_-;\-* #,##0\ _€_-;_-* &quot;-&quot;\ _€_-;_-@_-"/>
    <numFmt numFmtId="169" formatCode="0.0%"/>
    <numFmt numFmtId="170" formatCode="###,000"/>
    <numFmt numFmtId="171" formatCode="0.0"/>
    <numFmt numFmtId="172" formatCode="_-&quot;$&quot;* #,##0_-;\-&quot;$&quot;* #,##0_-;_-&quot;$&quot;* &quot;-&quot;??_-;_-@_-"/>
    <numFmt numFmtId="173" formatCode="_-&quot;$&quot;\ * #,##0_-;\-&quot;$&quot;\ * #,##0_-;_-&quot;$&quot;\ * &quot;-&quot;??_-;_-@_-"/>
    <numFmt numFmtId="174" formatCode="_-* #,##0.0\ _€_-;\-* #,##0.0\ _€_-;_-* &quot;-&quot;??\ _€_-;_-@_-"/>
  </numFmts>
  <fonts count="56">
    <font>
      <sz val="11"/>
      <color theme="1"/>
      <name val="Calibri"/>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color theme="1"/>
      <name val="Arial"/>
      <family val="2"/>
    </font>
    <font>
      <b/>
      <sz val="11"/>
      <color theme="1"/>
      <name val="Arial"/>
      <family val="2"/>
    </font>
    <font>
      <sz val="14"/>
      <color theme="1"/>
      <name val="Arial"/>
      <family val="2"/>
    </font>
    <font>
      <sz val="11"/>
      <color theme="1"/>
      <name val="Calibri"/>
      <family val="2"/>
      <scheme val="minor"/>
    </font>
    <font>
      <sz val="10"/>
      <name val="Arial"/>
      <family val="2"/>
    </font>
    <font>
      <sz val="11"/>
      <name val="Arial"/>
      <family val="2"/>
    </font>
    <font>
      <b/>
      <sz val="11"/>
      <name val="Arial"/>
      <family val="2"/>
    </font>
    <font>
      <sz val="11"/>
      <color theme="1"/>
      <name val="Arial"/>
      <family val="2"/>
    </font>
    <font>
      <b/>
      <sz val="11"/>
      <color indexed="10"/>
      <name val="Arial"/>
      <family val="2"/>
    </font>
    <font>
      <b/>
      <sz val="11"/>
      <color theme="0" tint="-0.34998626667073579"/>
      <name val="Arial"/>
      <family val="2"/>
    </font>
    <font>
      <b/>
      <i/>
      <sz val="11"/>
      <name val="Arial"/>
      <family val="2"/>
    </font>
    <font>
      <sz val="10"/>
      <name val="Arial Narrow"/>
      <family val="2"/>
    </font>
    <font>
      <u/>
      <sz val="11"/>
      <color theme="10"/>
      <name val="Calibri"/>
      <family val="2"/>
      <scheme val="minor"/>
    </font>
    <font>
      <sz val="13"/>
      <color theme="1"/>
      <name val="Arial"/>
      <family val="2"/>
    </font>
    <font>
      <b/>
      <sz val="13"/>
      <color theme="1"/>
      <name val="Arial"/>
      <family val="2"/>
    </font>
    <font>
      <sz val="9"/>
      <name val="Arial"/>
      <family val="2"/>
    </font>
    <font>
      <sz val="9"/>
      <color theme="0"/>
      <name val="Arial"/>
      <family val="2"/>
    </font>
    <font>
      <b/>
      <sz val="9"/>
      <name val="Arial"/>
      <family val="2"/>
    </font>
    <font>
      <sz val="13"/>
      <name val="Arial"/>
      <family val="2"/>
    </font>
    <font>
      <sz val="8"/>
      <color rgb="FF666666"/>
      <name val="Verdana"/>
      <family val="2"/>
    </font>
    <font>
      <sz val="16"/>
      <color theme="1"/>
      <name val="Arial"/>
      <family val="2"/>
    </font>
    <font>
      <sz val="18"/>
      <color theme="1"/>
      <name val="Arial"/>
      <family val="2"/>
    </font>
    <font>
      <b/>
      <sz val="18"/>
      <name val="Arial"/>
      <family val="2"/>
    </font>
    <font>
      <sz val="13"/>
      <color rgb="FF002060"/>
      <name val="Arial"/>
      <family val="2"/>
    </font>
    <font>
      <sz val="13"/>
      <color rgb="FFC00000"/>
      <name val="Arial"/>
      <family val="2"/>
    </font>
    <font>
      <b/>
      <sz val="13"/>
      <name val="Arial"/>
      <family val="2"/>
    </font>
    <font>
      <sz val="13"/>
      <color theme="6" tint="-0.249977111117893"/>
      <name val="Arial"/>
      <family val="2"/>
    </font>
    <font>
      <sz val="13"/>
      <color rgb="FFFF0000"/>
      <name val="Arial"/>
      <family val="2"/>
    </font>
    <font>
      <sz val="8"/>
      <name val="Calibri"/>
      <family val="2"/>
      <scheme val="minor"/>
    </font>
    <font>
      <b/>
      <sz val="12"/>
      <name val="Arial"/>
      <family val="2"/>
    </font>
    <font>
      <sz val="9"/>
      <color indexed="81"/>
      <name val="Tahoma"/>
      <family val="2"/>
    </font>
    <font>
      <sz val="11"/>
      <color theme="1"/>
      <name val="Calibri"/>
      <family val="2"/>
      <scheme val="minor"/>
    </font>
    <font>
      <b/>
      <sz val="11"/>
      <color theme="1"/>
      <name val="Calibri"/>
      <family val="2"/>
      <scheme val="minor"/>
    </font>
    <font>
      <b/>
      <sz val="14"/>
      <name val="Arial"/>
      <family val="2"/>
    </font>
    <font>
      <sz val="14"/>
      <name val="Arial"/>
      <family val="2"/>
    </font>
    <font>
      <b/>
      <sz val="12"/>
      <color theme="1"/>
      <name val="Calibri"/>
      <family val="2"/>
      <scheme val="minor"/>
    </font>
    <font>
      <b/>
      <sz val="10"/>
      <color theme="1"/>
      <name val="Calibri"/>
      <family val="2"/>
      <scheme val="minor"/>
    </font>
    <font>
      <sz val="11"/>
      <color rgb="FFFF0000"/>
      <name val="Arial"/>
      <family val="2"/>
    </font>
    <font>
      <sz val="10"/>
      <color rgb="FF000000"/>
      <name val="Arial Narrow"/>
      <family val="2"/>
    </font>
    <font>
      <b/>
      <sz val="10"/>
      <name val="Arial Narrow"/>
      <family val="2"/>
    </font>
    <font>
      <sz val="10"/>
      <color rgb="FF000000"/>
      <name val="Times New Roman"/>
      <family val="1"/>
    </font>
    <font>
      <sz val="11"/>
      <color theme="1"/>
      <name val="Calibri"/>
      <family val="2"/>
      <scheme val="minor"/>
    </font>
    <font>
      <sz val="9"/>
      <color rgb="FF000000"/>
      <name val="Tahoma"/>
      <family val="2"/>
    </font>
    <font>
      <b/>
      <i/>
      <sz val="13"/>
      <color theme="1"/>
      <name val="Arial"/>
      <family val="2"/>
    </font>
    <font>
      <sz val="12"/>
      <color theme="1"/>
      <name val="Calibri"/>
      <family val="2"/>
      <scheme val="minor"/>
    </font>
    <font>
      <sz val="12"/>
      <color theme="1"/>
      <name val="Arial"/>
      <family val="2"/>
    </font>
    <font>
      <sz val="11"/>
      <color theme="1"/>
      <name val="Calibri"/>
      <family val="2"/>
      <scheme val="major"/>
    </font>
    <font>
      <b/>
      <sz val="11"/>
      <color rgb="FFFF0000"/>
      <name val="Arial"/>
      <family val="2"/>
    </font>
    <font>
      <sz val="9"/>
      <color theme="1"/>
      <name val="Calibri"/>
      <family val="2"/>
      <scheme val="minor"/>
    </font>
    <font>
      <b/>
      <sz val="9"/>
      <color indexed="81"/>
      <name val="Tahoma"/>
      <family val="2"/>
    </font>
  </fonts>
  <fills count="12">
    <fill>
      <patternFill patternType="none"/>
    </fill>
    <fill>
      <patternFill patternType="gray125"/>
    </fill>
    <fill>
      <patternFill patternType="solid">
        <fgColor rgb="FFFFFFFF"/>
        <bgColor rgb="FFFFFFFF"/>
      </patternFill>
    </fill>
    <fill>
      <patternFill patternType="solid">
        <fgColor theme="7" tint="0.59999389629810485"/>
        <bgColor indexed="64"/>
      </patternFill>
    </fill>
    <fill>
      <patternFill patternType="solid">
        <fgColor theme="0"/>
        <bgColor indexed="64"/>
      </patternFill>
    </fill>
    <fill>
      <patternFill patternType="solid">
        <fgColor theme="7" tint="0.79998168889431442"/>
        <bgColor indexed="64"/>
      </patternFill>
    </fill>
    <fill>
      <patternFill patternType="solid">
        <fgColor indexed="9"/>
        <bgColor indexed="64"/>
      </patternFill>
    </fill>
    <fill>
      <patternFill patternType="solid">
        <fgColor theme="0" tint="-0.14999847407452621"/>
        <bgColor indexed="64"/>
      </patternFill>
    </fill>
    <fill>
      <patternFill patternType="solid">
        <fgColor rgb="FFF2F2F2"/>
        <bgColor rgb="FF000000"/>
      </patternFill>
    </fill>
    <fill>
      <patternFill patternType="solid">
        <fgColor theme="7" tint="0.79998168889431442"/>
        <bgColor rgb="FFFFFFFF"/>
      </patternFill>
    </fill>
    <fill>
      <patternFill patternType="solid">
        <fgColor theme="2"/>
        <bgColor indexed="64"/>
      </patternFill>
    </fill>
    <fill>
      <patternFill patternType="solid">
        <fgColor theme="7" tint="0.59999389629810485"/>
        <bgColor rgb="FF000000"/>
      </patternFill>
    </fill>
  </fills>
  <borders count="84">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style="thin">
        <color rgb="FF000000"/>
      </left>
      <right/>
      <top/>
      <bottom/>
      <diagonal/>
    </border>
    <border>
      <left/>
      <right/>
      <top style="thin">
        <color rgb="FF000000"/>
      </top>
      <bottom/>
      <diagonal/>
    </border>
    <border>
      <left/>
      <right style="thin">
        <color rgb="FF000000"/>
      </right>
      <top style="thin">
        <color rgb="FF000000"/>
      </top>
      <bottom/>
      <diagonal/>
    </border>
    <border>
      <left/>
      <right/>
      <top/>
      <bottom/>
      <diagonal/>
    </border>
    <border>
      <left/>
      <right/>
      <top style="thin">
        <color rgb="FF000000"/>
      </top>
      <bottom style="thin">
        <color rgb="FF000000"/>
      </bottom>
      <diagonal/>
    </border>
    <border>
      <left/>
      <right style="thin">
        <color rgb="FF000000"/>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medium">
        <color indexed="64"/>
      </left>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theme="0"/>
      </left>
      <right/>
      <top/>
      <bottom/>
      <diagonal/>
    </border>
    <border>
      <left/>
      <right style="medium">
        <color indexed="64"/>
      </right>
      <top/>
      <bottom/>
      <diagonal/>
    </border>
    <border>
      <left/>
      <right style="medium">
        <color indexed="64"/>
      </right>
      <top style="medium">
        <color indexed="64"/>
      </top>
      <bottom/>
      <diagonal/>
    </border>
    <border>
      <left/>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rgb="FFBFBFBF"/>
      </left>
      <right style="thin">
        <color rgb="FFBFBFBF"/>
      </right>
      <top style="thin">
        <color rgb="FFBFBFBF"/>
      </top>
      <bottom style="thin">
        <color rgb="FFBFBFBF"/>
      </bottom>
      <diagonal/>
    </border>
    <border>
      <left style="thin">
        <color rgb="FFCCCCCC"/>
      </left>
      <right style="thin">
        <color rgb="FFCCCCCC"/>
      </right>
      <top style="thin">
        <color rgb="FFCCCCCC"/>
      </top>
      <bottom style="thin">
        <color rgb="FFCCCCCC"/>
      </bottom>
      <diagonal/>
    </border>
    <border>
      <left/>
      <right style="thin">
        <color indexed="64"/>
      </right>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top style="thin">
        <color indexed="64"/>
      </top>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diagonal/>
    </border>
    <border>
      <left/>
      <right/>
      <top style="thin">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thin">
        <color indexed="64"/>
      </top>
      <bottom/>
      <diagonal/>
    </border>
    <border>
      <left/>
      <right style="medium">
        <color indexed="64"/>
      </right>
      <top style="thin">
        <color indexed="64"/>
      </top>
      <bottom/>
      <diagonal/>
    </border>
    <border>
      <left style="thin">
        <color indexed="64"/>
      </left>
      <right/>
      <top style="thin">
        <color rgb="FF000000"/>
      </top>
      <bottom style="thin">
        <color rgb="FF000000"/>
      </bottom>
      <diagonal/>
    </border>
    <border>
      <left style="thin">
        <color indexed="64"/>
      </left>
      <right style="medium">
        <color indexed="64"/>
      </right>
      <top style="thin">
        <color indexed="64"/>
      </top>
      <bottom style="thin">
        <color theme="1"/>
      </bottom>
      <diagonal/>
    </border>
  </borders>
  <cellStyleXfs count="23">
    <xf numFmtId="0" fontId="0" fillId="0" borderId="0"/>
    <xf numFmtId="9" fontId="9" fillId="0" borderId="0" applyFont="0" applyFill="0" applyBorder="0" applyAlignment="0" applyProtection="0"/>
    <xf numFmtId="0" fontId="10" fillId="0" borderId="6"/>
    <xf numFmtId="0" fontId="5" fillId="0" borderId="6"/>
    <xf numFmtId="44" fontId="5" fillId="0" borderId="6" applyFont="0" applyFill="0" applyBorder="0" applyAlignment="0" applyProtection="0"/>
    <xf numFmtId="166" fontId="5" fillId="0" borderId="6" applyFont="0" applyFill="0" applyBorder="0" applyAlignment="0" applyProtection="0"/>
    <xf numFmtId="9" fontId="5" fillId="0" borderId="6" applyFont="0" applyFill="0" applyBorder="0" applyAlignment="0" applyProtection="0"/>
    <xf numFmtId="168" fontId="5" fillId="0" borderId="6" applyFont="0" applyFill="0" applyBorder="0" applyAlignment="0" applyProtection="0"/>
    <xf numFmtId="42" fontId="5" fillId="0" borderId="6" applyFont="0" applyFill="0" applyBorder="0" applyAlignment="0" applyProtection="0"/>
    <xf numFmtId="9" fontId="10" fillId="0" borderId="6" applyFont="0" applyFill="0" applyBorder="0" applyAlignment="0" applyProtection="0"/>
    <xf numFmtId="9" fontId="17" fillId="0" borderId="6" applyFont="0" applyFill="0" applyBorder="0" applyAlignment="0" applyProtection="0"/>
    <xf numFmtId="170" fontId="21" fillId="0" borderId="42" applyNumberFormat="0" applyAlignment="0" applyProtection="0">
      <alignment horizontal="right" vertical="center"/>
    </xf>
    <xf numFmtId="170" fontId="21" fillId="0" borderId="43" applyNumberFormat="0" applyAlignment="0" applyProtection="0">
      <alignment horizontal="left" vertical="center" indent="1"/>
    </xf>
    <xf numFmtId="0" fontId="22" fillId="0" borderId="43" applyAlignment="0" applyProtection="0">
      <alignment horizontal="left" vertical="center" indent="1"/>
    </xf>
    <xf numFmtId="0" fontId="23" fillId="8" borderId="6" applyNumberFormat="0" applyAlignment="0" applyProtection="0">
      <alignment horizontal="left" vertical="center" indent="1"/>
    </xf>
    <xf numFmtId="170" fontId="25" fillId="0" borderId="42" applyNumberFormat="0" applyFill="0" applyBorder="0" applyAlignment="0" applyProtection="0">
      <alignment horizontal="right" vertical="center"/>
    </xf>
    <xf numFmtId="0" fontId="18" fillId="0" borderId="6" applyNumberFormat="0" applyFill="0" applyBorder="0" applyAlignment="0" applyProtection="0"/>
    <xf numFmtId="0" fontId="4" fillId="0" borderId="6"/>
    <xf numFmtId="43" fontId="37" fillId="0" borderId="0" applyFont="0" applyFill="0" applyBorder="0" applyAlignment="0" applyProtection="0"/>
    <xf numFmtId="0" fontId="3" fillId="0" borderId="6"/>
    <xf numFmtId="0" fontId="46" fillId="0" borderId="6"/>
    <xf numFmtId="165" fontId="2" fillId="0" borderId="6" applyFont="0" applyFill="0" applyBorder="0" applyAlignment="0" applyProtection="0"/>
    <xf numFmtId="164" fontId="47" fillId="0" borderId="0" applyFont="0" applyFill="0" applyBorder="0" applyAlignment="0" applyProtection="0"/>
  </cellStyleXfs>
  <cellXfs count="655">
    <xf numFmtId="0" fontId="0" fillId="0" borderId="0" xfId="0"/>
    <xf numFmtId="0" fontId="13" fillId="0" borderId="6" xfId="3" applyFont="1" applyAlignment="1">
      <alignment vertical="center"/>
    </xf>
    <xf numFmtId="0" fontId="12" fillId="4" borderId="6" xfId="2" applyFont="1" applyFill="1" applyAlignment="1">
      <alignment vertical="center" wrapText="1"/>
    </xf>
    <xf numFmtId="0" fontId="14" fillId="4" borderId="6" xfId="2" applyFont="1" applyFill="1" applyAlignment="1">
      <alignment vertical="center" wrapText="1"/>
    </xf>
    <xf numFmtId="0" fontId="11" fillId="4" borderId="6" xfId="2" applyFont="1" applyFill="1" applyAlignment="1">
      <alignment vertical="center" wrapText="1"/>
    </xf>
    <xf numFmtId="0" fontId="12" fillId="4" borderId="20" xfId="2" applyFont="1" applyFill="1" applyBorder="1" applyAlignment="1">
      <alignment vertical="center" wrapText="1"/>
    </xf>
    <xf numFmtId="0" fontId="12" fillId="0" borderId="20" xfId="2" applyFont="1" applyBorder="1" applyAlignment="1">
      <alignment vertical="center" wrapText="1"/>
    </xf>
    <xf numFmtId="0" fontId="12" fillId="0" borderId="6" xfId="2" applyFont="1" applyAlignment="1">
      <alignment vertical="center" wrapText="1"/>
    </xf>
    <xf numFmtId="0" fontId="12" fillId="0" borderId="6" xfId="2" applyFont="1" applyAlignment="1">
      <alignment horizontal="center" vertical="center" wrapText="1"/>
    </xf>
    <xf numFmtId="0" fontId="15" fillId="0" borderId="6" xfId="3" applyFont="1" applyAlignment="1">
      <alignment horizontal="center" vertical="center"/>
    </xf>
    <xf numFmtId="0" fontId="13" fillId="0" borderId="6" xfId="3" applyFont="1" applyAlignment="1">
      <alignment horizontal="center" vertical="center"/>
    </xf>
    <xf numFmtId="0" fontId="14" fillId="0" borderId="6" xfId="2" applyFont="1" applyAlignment="1">
      <alignment vertical="center" wrapText="1"/>
    </xf>
    <xf numFmtId="0" fontId="11" fillId="0" borderId="6" xfId="2" applyFont="1" applyAlignment="1">
      <alignment vertical="center" wrapText="1"/>
    </xf>
    <xf numFmtId="0" fontId="12" fillId="4" borderId="20" xfId="2" applyFont="1" applyFill="1" applyBorder="1" applyAlignment="1">
      <alignment horizontal="center" vertical="center" wrapText="1"/>
    </xf>
    <xf numFmtId="0" fontId="16" fillId="4" borderId="6" xfId="2" applyFont="1" applyFill="1" applyAlignment="1">
      <alignment horizontal="center" vertical="center" wrapText="1"/>
    </xf>
    <xf numFmtId="0" fontId="12" fillId="4" borderId="6" xfId="2" applyFont="1" applyFill="1" applyAlignment="1">
      <alignment horizontal="center" vertical="center" wrapText="1"/>
    </xf>
    <xf numFmtId="0" fontId="16" fillId="0" borderId="6" xfId="2" applyFont="1" applyAlignment="1">
      <alignment horizontal="center" vertical="center" wrapText="1"/>
    </xf>
    <xf numFmtId="0" fontId="12" fillId="6" borderId="6" xfId="2" applyFont="1" applyFill="1" applyAlignment="1">
      <alignment vertical="center" wrapText="1"/>
    </xf>
    <xf numFmtId="0" fontId="12" fillId="5" borderId="15" xfId="2" applyFont="1" applyFill="1" applyBorder="1" applyAlignment="1">
      <alignment horizontal="center" vertical="center" wrapText="1"/>
    </xf>
    <xf numFmtId="0" fontId="12" fillId="5" borderId="16" xfId="2" applyFont="1" applyFill="1" applyBorder="1" applyAlignment="1">
      <alignment horizontal="center" vertical="center" wrapText="1"/>
    </xf>
    <xf numFmtId="0" fontId="12" fillId="5" borderId="33" xfId="2" applyFont="1" applyFill="1" applyBorder="1" applyAlignment="1">
      <alignment vertical="center" wrapText="1"/>
    </xf>
    <xf numFmtId="167" fontId="13" fillId="0" borderId="34" xfId="5" applyNumberFormat="1" applyFont="1" applyBorder="1" applyAlignment="1">
      <alignment vertical="center"/>
    </xf>
    <xf numFmtId="167" fontId="13" fillId="0" borderId="36" xfId="5" applyNumberFormat="1" applyFont="1" applyBorder="1" applyAlignment="1">
      <alignment vertical="center"/>
    </xf>
    <xf numFmtId="0" fontId="12" fillId="5" borderId="24" xfId="2" applyFont="1" applyFill="1" applyBorder="1" applyAlignment="1">
      <alignment vertical="center" wrapText="1"/>
    </xf>
    <xf numFmtId="167" fontId="13" fillId="0" borderId="25" xfId="5" applyNumberFormat="1" applyFont="1" applyBorder="1" applyAlignment="1">
      <alignment vertical="center"/>
    </xf>
    <xf numFmtId="0" fontId="13" fillId="0" borderId="6" xfId="3" applyFont="1"/>
    <xf numFmtId="0" fontId="12" fillId="7" borderId="14" xfId="2" applyFont="1" applyFill="1" applyBorder="1" applyAlignment="1">
      <alignment vertical="center" wrapText="1"/>
    </xf>
    <xf numFmtId="167" fontId="13" fillId="0" borderId="26" xfId="5" applyNumberFormat="1" applyFont="1" applyBorder="1" applyAlignment="1">
      <alignment vertical="center"/>
    </xf>
    <xf numFmtId="0" fontId="7" fillId="0" borderId="6" xfId="3" applyFont="1" applyAlignment="1">
      <alignment vertical="center"/>
    </xf>
    <xf numFmtId="0" fontId="13" fillId="0" borderId="6" xfId="3" applyFont="1" applyAlignment="1">
      <alignment horizontal="center" vertical="center" wrapText="1"/>
    </xf>
    <xf numFmtId="0" fontId="19" fillId="0" borderId="38" xfId="3" applyFont="1" applyBorder="1" applyAlignment="1">
      <alignment horizontal="center" vertical="center"/>
    </xf>
    <xf numFmtId="0" fontId="19" fillId="0" borderId="31" xfId="3" applyFont="1" applyBorder="1" applyAlignment="1">
      <alignment horizontal="center" vertical="center" wrapText="1"/>
    </xf>
    <xf numFmtId="0" fontId="19" fillId="0" borderId="19" xfId="3" applyFont="1" applyBorder="1" applyAlignment="1">
      <alignment horizontal="center" vertical="center"/>
    </xf>
    <xf numFmtId="0" fontId="19" fillId="0" borderId="39" xfId="3" applyFont="1" applyBorder="1" applyAlignment="1">
      <alignment horizontal="center" vertical="center"/>
    </xf>
    <xf numFmtId="0" fontId="19" fillId="0" borderId="40" xfId="3" applyFont="1" applyBorder="1" applyAlignment="1">
      <alignment horizontal="center" vertical="center"/>
    </xf>
    <xf numFmtId="0" fontId="26" fillId="0" borderId="6" xfId="3" applyFont="1" applyAlignment="1">
      <alignment vertical="center"/>
    </xf>
    <xf numFmtId="0" fontId="28" fillId="5" borderId="34" xfId="2" applyFont="1" applyFill="1" applyBorder="1" applyAlignment="1">
      <alignment horizontal="center" vertical="center" wrapText="1"/>
    </xf>
    <xf numFmtId="0" fontId="27" fillId="0" borderId="34" xfId="3" applyFont="1" applyBorder="1" applyAlignment="1">
      <alignment horizontal="center" vertical="center"/>
    </xf>
    <xf numFmtId="0" fontId="31" fillId="5" borderId="40" xfId="3" applyFont="1" applyFill="1" applyBorder="1" applyAlignment="1">
      <alignment horizontal="center" vertical="center" wrapText="1"/>
    </xf>
    <xf numFmtId="0" fontId="31" fillId="5" borderId="23" xfId="3" applyFont="1" applyFill="1" applyBorder="1" applyAlignment="1">
      <alignment horizontal="center" vertical="center" wrapText="1"/>
    </xf>
    <xf numFmtId="0" fontId="31" fillId="5" borderId="38" xfId="3" applyFont="1" applyFill="1" applyBorder="1" applyAlignment="1">
      <alignment horizontal="center" vertical="center" wrapText="1"/>
    </xf>
    <xf numFmtId="0" fontId="31" fillId="5" borderId="17" xfId="3" applyFont="1" applyFill="1" applyBorder="1" applyAlignment="1">
      <alignment horizontal="center" vertical="center" wrapText="1"/>
    </xf>
    <xf numFmtId="0" fontId="31" fillId="5" borderId="19" xfId="3" applyFont="1" applyFill="1" applyBorder="1" applyAlignment="1">
      <alignment horizontal="center" vertical="center" wrapText="1"/>
    </xf>
    <xf numFmtId="0" fontId="31" fillId="5" borderId="34" xfId="2" applyFont="1" applyFill="1" applyBorder="1" applyAlignment="1">
      <alignment horizontal="center" vertical="center" wrapText="1"/>
    </xf>
    <xf numFmtId="0" fontId="31" fillId="5" borderId="34" xfId="0" applyFont="1" applyFill="1" applyBorder="1" applyAlignment="1">
      <alignment horizontal="center" vertical="center"/>
    </xf>
    <xf numFmtId="9" fontId="31" fillId="5" borderId="34" xfId="3" applyNumberFormat="1" applyFont="1" applyFill="1" applyBorder="1" applyAlignment="1">
      <alignment horizontal="center" vertical="center"/>
    </xf>
    <xf numFmtId="9" fontId="31" fillId="9" borderId="34" xfId="0" applyNumberFormat="1" applyFont="1" applyFill="1" applyBorder="1" applyAlignment="1">
      <alignment horizontal="center" vertical="center"/>
    </xf>
    <xf numFmtId="9" fontId="31" fillId="5" borderId="34" xfId="0" applyNumberFormat="1" applyFont="1" applyFill="1" applyBorder="1" applyAlignment="1">
      <alignment horizontal="center"/>
    </xf>
    <xf numFmtId="9" fontId="20" fillId="4" borderId="34" xfId="0" applyNumberFormat="1" applyFont="1" applyFill="1" applyBorder="1" applyAlignment="1">
      <alignment horizontal="center"/>
    </xf>
    <xf numFmtId="0" fontId="33" fillId="0" borderId="38" xfId="3" applyFont="1" applyBorder="1" applyAlignment="1">
      <alignment horizontal="center" vertical="center"/>
    </xf>
    <xf numFmtId="0" fontId="33" fillId="0" borderId="31" xfId="3" applyFont="1" applyBorder="1" applyAlignment="1">
      <alignment horizontal="center" vertical="center" wrapText="1"/>
    </xf>
    <xf numFmtId="0" fontId="19" fillId="0" borderId="18" xfId="3" applyFont="1" applyBorder="1" applyAlignment="1">
      <alignment horizontal="center" vertical="center"/>
    </xf>
    <xf numFmtId="10" fontId="31" fillId="5" borderId="34" xfId="0" applyNumberFormat="1" applyFont="1" applyFill="1" applyBorder="1" applyAlignment="1">
      <alignment horizontal="center" vertical="center"/>
    </xf>
    <xf numFmtId="0" fontId="8" fillId="0" borderId="6" xfId="3" applyFont="1" applyAlignment="1">
      <alignment vertical="center"/>
    </xf>
    <xf numFmtId="0" fontId="12" fillId="5" borderId="38" xfId="2" applyFont="1" applyFill="1" applyBorder="1" applyAlignment="1">
      <alignment vertical="center" wrapText="1"/>
    </xf>
    <xf numFmtId="0" fontId="12" fillId="0" borderId="38" xfId="2" applyFont="1" applyBorder="1" applyAlignment="1">
      <alignment vertical="center" wrapText="1"/>
    </xf>
    <xf numFmtId="0" fontId="13" fillId="0" borderId="0" xfId="0" applyFont="1"/>
    <xf numFmtId="0" fontId="12" fillId="5" borderId="24" xfId="2" applyFont="1" applyFill="1" applyBorder="1" applyAlignment="1">
      <alignment horizontal="center" vertical="center" wrapText="1"/>
    </xf>
    <xf numFmtId="0" fontId="12" fillId="5" borderId="25" xfId="2" applyFont="1" applyFill="1" applyBorder="1" applyAlignment="1">
      <alignment horizontal="center" vertical="center" wrapText="1"/>
    </xf>
    <xf numFmtId="15" fontId="13" fillId="0" borderId="52" xfId="0" applyNumberFormat="1" applyFont="1" applyBorder="1" applyAlignment="1">
      <alignment horizontal="center" vertical="center" wrapText="1"/>
    </xf>
    <xf numFmtId="0" fontId="13" fillId="0" borderId="35" xfId="0" applyFont="1" applyBorder="1" applyAlignment="1">
      <alignment horizontal="justify" vertical="center" wrapText="1"/>
    </xf>
    <xf numFmtId="15" fontId="13" fillId="0" borderId="33" xfId="0" applyNumberFormat="1" applyFont="1" applyBorder="1" applyAlignment="1">
      <alignment horizontal="center" vertical="center" wrapText="1"/>
    </xf>
    <xf numFmtId="0" fontId="13" fillId="0" borderId="34" xfId="0" applyFont="1" applyBorder="1" applyAlignment="1">
      <alignment horizontal="center" vertical="center" wrapText="1"/>
    </xf>
    <xf numFmtId="14" fontId="13" fillId="0" borderId="33" xfId="0" applyNumberFormat="1" applyFont="1" applyBorder="1" applyAlignment="1">
      <alignment horizontal="center" vertical="center" wrapText="1"/>
    </xf>
    <xf numFmtId="0" fontId="13" fillId="0" borderId="33" xfId="0" applyFont="1" applyBorder="1" applyAlignment="1">
      <alignment horizontal="center" vertical="center" wrapText="1"/>
    </xf>
    <xf numFmtId="0" fontId="13" fillId="0" borderId="33" xfId="0" applyFont="1" applyBorder="1" applyAlignment="1">
      <alignment horizontal="center" vertical="center"/>
    </xf>
    <xf numFmtId="0" fontId="13" fillId="0" borderId="34" xfId="0" applyFont="1" applyBorder="1" applyAlignment="1">
      <alignment horizontal="center" vertical="center"/>
    </xf>
    <xf numFmtId="0" fontId="13" fillId="0" borderId="21" xfId="0" applyFont="1" applyBorder="1" applyAlignment="1">
      <alignment vertical="center" wrapText="1"/>
    </xf>
    <xf numFmtId="0" fontId="13" fillId="0" borderId="34" xfId="0" applyFont="1" applyBorder="1" applyAlignment="1">
      <alignment vertical="center" wrapText="1"/>
    </xf>
    <xf numFmtId="0" fontId="13" fillId="0" borderId="34" xfId="0" applyFont="1" applyBorder="1" applyAlignment="1">
      <alignment vertical="top" wrapText="1"/>
    </xf>
    <xf numFmtId="0" fontId="13" fillId="0" borderId="34" xfId="0" applyFont="1" applyBorder="1" applyAlignment="1">
      <alignment vertical="center"/>
    </xf>
    <xf numFmtId="0" fontId="31" fillId="0" borderId="52" xfId="3" applyFont="1" applyBorder="1" applyAlignment="1">
      <alignment horizontal="center" vertical="center" wrapText="1"/>
    </xf>
    <xf numFmtId="0" fontId="31" fillId="0" borderId="23" xfId="3" applyFont="1" applyBorder="1" applyAlignment="1">
      <alignment horizontal="center" vertical="center" wrapText="1"/>
    </xf>
    <xf numFmtId="0" fontId="24" fillId="0" borderId="61" xfId="3" applyFont="1" applyBorder="1" applyAlignment="1">
      <alignment horizontal="left" vertical="center" wrapText="1"/>
    </xf>
    <xf numFmtId="0" fontId="24" fillId="0" borderId="58" xfId="3" applyFont="1" applyBorder="1" applyAlignment="1">
      <alignment horizontal="left" vertical="center" wrapText="1"/>
    </xf>
    <xf numFmtId="0" fontId="13" fillId="4" borderId="20" xfId="3" applyFont="1" applyFill="1" applyBorder="1" applyAlignment="1">
      <alignment vertical="center"/>
    </xf>
    <xf numFmtId="0" fontId="13" fillId="4" borderId="6" xfId="3" applyFont="1" applyFill="1" applyAlignment="1">
      <alignment vertical="center"/>
    </xf>
    <xf numFmtId="0" fontId="12" fillId="4" borderId="27" xfId="2" applyFont="1" applyFill="1" applyBorder="1" applyAlignment="1">
      <alignment horizontal="center" vertical="center" wrapText="1"/>
    </xf>
    <xf numFmtId="0" fontId="11" fillId="0" borderId="0" xfId="0" applyFont="1" applyAlignment="1">
      <alignment vertical="center"/>
    </xf>
    <xf numFmtId="0" fontId="11" fillId="0" borderId="20" xfId="2" applyFont="1" applyBorder="1" applyAlignment="1">
      <alignment horizontal="center" vertical="center" wrapText="1"/>
    </xf>
    <xf numFmtId="0" fontId="12" fillId="0" borderId="6" xfId="2" applyFont="1" applyAlignment="1">
      <alignment horizontal="center" vertical="center"/>
    </xf>
    <xf numFmtId="0" fontId="35" fillId="0" borderId="6" xfId="0" applyFont="1" applyBorder="1" applyAlignment="1">
      <alignment horizontal="left" vertical="center" wrapText="1"/>
    </xf>
    <xf numFmtId="0" fontId="12" fillId="0" borderId="38" xfId="0" applyFont="1" applyBorder="1" applyAlignment="1">
      <alignment horizontal="left" vertical="center" wrapText="1"/>
    </xf>
    <xf numFmtId="0" fontId="12" fillId="0" borderId="6" xfId="2" applyFont="1" applyAlignment="1">
      <alignment vertical="center"/>
    </xf>
    <xf numFmtId="0" fontId="35" fillId="0" borderId="38" xfId="0" applyFont="1" applyBorder="1" applyAlignment="1">
      <alignment horizontal="left" vertical="center" wrapText="1"/>
    </xf>
    <xf numFmtId="0" fontId="6" fillId="0" borderId="38" xfId="0" applyFont="1" applyBorder="1" applyAlignment="1">
      <alignment horizontal="left" vertical="center" wrapText="1"/>
    </xf>
    <xf numFmtId="0" fontId="20" fillId="0" borderId="38" xfId="3" applyFont="1" applyBorder="1" applyAlignment="1">
      <alignment horizontal="center" vertical="center"/>
    </xf>
    <xf numFmtId="0" fontId="12" fillId="0" borderId="38" xfId="2" applyFont="1" applyBorder="1" applyAlignment="1">
      <alignment horizontal="center" vertical="center" wrapText="1"/>
    </xf>
    <xf numFmtId="0" fontId="13" fillId="0" borderId="38" xfId="3" applyFont="1" applyBorder="1" applyAlignment="1">
      <alignment horizontal="center" vertical="center"/>
    </xf>
    <xf numFmtId="0" fontId="13" fillId="0" borderId="39" xfId="3" applyFont="1" applyBorder="1" applyAlignment="1">
      <alignment horizontal="center" vertical="center"/>
    </xf>
    <xf numFmtId="0" fontId="13" fillId="0" borderId="40" xfId="3" applyFont="1" applyBorder="1" applyAlignment="1">
      <alignment horizontal="center" vertical="center"/>
    </xf>
    <xf numFmtId="0" fontId="31" fillId="3" borderId="34" xfId="3" applyFont="1" applyFill="1" applyBorder="1" applyAlignment="1">
      <alignment horizontal="center" vertical="center"/>
    </xf>
    <xf numFmtId="0" fontId="12" fillId="0" borderId="6" xfId="0" applyFont="1" applyBorder="1" applyAlignment="1">
      <alignment horizontal="left" vertical="center" wrapText="1"/>
    </xf>
    <xf numFmtId="0" fontId="12" fillId="0" borderId="6" xfId="0" applyFont="1" applyBorder="1" applyAlignment="1">
      <alignment horizontal="center" vertical="center" wrapText="1"/>
    </xf>
    <xf numFmtId="0" fontId="13" fillId="10" borderId="6" xfId="3" applyFont="1" applyFill="1" applyAlignment="1">
      <alignment vertical="center"/>
    </xf>
    <xf numFmtId="0" fontId="12" fillId="10" borderId="6" xfId="2" applyFont="1" applyFill="1" applyAlignment="1">
      <alignment vertical="center" wrapText="1"/>
    </xf>
    <xf numFmtId="0" fontId="13" fillId="10" borderId="6" xfId="3" applyFont="1" applyFill="1"/>
    <xf numFmtId="0" fontId="11" fillId="10" borderId="0" xfId="0" applyFont="1" applyFill="1" applyAlignment="1">
      <alignment vertical="center"/>
    </xf>
    <xf numFmtId="0" fontId="12" fillId="10" borderId="6" xfId="0" applyFont="1" applyFill="1" applyBorder="1" applyAlignment="1">
      <alignment horizontal="left" vertical="center" wrapText="1"/>
    </xf>
    <xf numFmtId="0" fontId="12" fillId="10" borderId="6" xfId="2" applyFont="1" applyFill="1" applyAlignment="1">
      <alignment horizontal="center" vertical="center"/>
    </xf>
    <xf numFmtId="0" fontId="3" fillId="0" borderId="6" xfId="19"/>
    <xf numFmtId="0" fontId="3" fillId="0" borderId="6" xfId="19" applyAlignment="1">
      <alignment horizontal="center"/>
    </xf>
    <xf numFmtId="0" fontId="21" fillId="0" borderId="52" xfId="12" quotePrefix="1" applyNumberFormat="1" applyBorder="1" applyAlignment="1">
      <alignment horizontal="center" vertical="center" wrapText="1"/>
    </xf>
    <xf numFmtId="0" fontId="21" fillId="0" borderId="59" xfId="12" quotePrefix="1" applyNumberFormat="1" applyBorder="1" applyAlignment="1">
      <alignment horizontal="left" vertical="center" wrapText="1"/>
    </xf>
    <xf numFmtId="0" fontId="21" fillId="0" borderId="59" xfId="12" quotePrefix="1" applyNumberFormat="1" applyBorder="1" applyAlignment="1">
      <alignment horizontal="center" vertical="center" wrapText="1"/>
    </xf>
    <xf numFmtId="37" fontId="21" fillId="0" borderId="66" xfId="11" applyNumberFormat="1" applyBorder="1" applyAlignment="1">
      <alignment horizontal="right" vertical="center"/>
    </xf>
    <xf numFmtId="0" fontId="3" fillId="10" borderId="6" xfId="19" applyFill="1"/>
    <xf numFmtId="0" fontId="11" fillId="10" borderId="20" xfId="2" applyFont="1" applyFill="1" applyBorder="1" applyAlignment="1">
      <alignment horizontal="center" vertical="center" wrapText="1"/>
    </xf>
    <xf numFmtId="0" fontId="35" fillId="10" borderId="6" xfId="0" applyFont="1" applyFill="1" applyBorder="1" applyAlignment="1">
      <alignment horizontal="left" vertical="center" wrapText="1"/>
    </xf>
    <xf numFmtId="0" fontId="13" fillId="0" borderId="24" xfId="3" applyFont="1" applyBorder="1" applyAlignment="1">
      <alignment vertical="center"/>
    </xf>
    <xf numFmtId="0" fontId="13" fillId="0" borderId="25" xfId="3" applyFont="1" applyBorder="1" applyAlignment="1">
      <alignment vertical="center"/>
    </xf>
    <xf numFmtId="43" fontId="41" fillId="5" borderId="72" xfId="18" applyFont="1" applyFill="1" applyBorder="1" applyAlignment="1">
      <alignment horizontal="center" vertical="center" wrapText="1"/>
    </xf>
    <xf numFmtId="43" fontId="41" fillId="5" borderId="74" xfId="18" applyFont="1" applyFill="1" applyBorder="1" applyAlignment="1">
      <alignment horizontal="center" vertical="center" wrapText="1"/>
    </xf>
    <xf numFmtId="43" fontId="41" fillId="5" borderId="75" xfId="18" applyFont="1" applyFill="1" applyBorder="1" applyAlignment="1">
      <alignment horizontal="center" vertical="center" wrapText="1"/>
    </xf>
    <xf numFmtId="167" fontId="13" fillId="0" borderId="33" xfId="5" applyNumberFormat="1" applyFont="1" applyBorder="1" applyAlignment="1">
      <alignment vertical="center"/>
    </xf>
    <xf numFmtId="167" fontId="13" fillId="0" borderId="24" xfId="5" applyNumberFormat="1" applyFont="1" applyBorder="1" applyAlignment="1">
      <alignment vertical="center"/>
    </xf>
    <xf numFmtId="0" fontId="13" fillId="4" borderId="6" xfId="3" applyFont="1" applyFill="1"/>
    <xf numFmtId="0" fontId="11" fillId="4" borderId="0" xfId="0" applyFont="1" applyFill="1" applyAlignment="1">
      <alignment vertical="center"/>
    </xf>
    <xf numFmtId="0" fontId="12" fillId="5" borderId="17" xfId="3" applyFont="1" applyFill="1" applyBorder="1" applyAlignment="1">
      <alignment horizontal="center" vertical="center" wrapText="1"/>
    </xf>
    <xf numFmtId="0" fontId="12" fillId="5" borderId="19" xfId="3" applyFont="1" applyFill="1" applyBorder="1" applyAlignment="1">
      <alignment horizontal="center" vertical="center" wrapText="1"/>
    </xf>
    <xf numFmtId="0" fontId="12" fillId="5" borderId="23" xfId="3" applyFont="1" applyFill="1" applyBorder="1" applyAlignment="1">
      <alignment horizontal="center" vertical="center" wrapText="1"/>
    </xf>
    <xf numFmtId="0" fontId="12" fillId="5" borderId="38" xfId="3" applyFont="1" applyFill="1" applyBorder="1" applyAlignment="1">
      <alignment horizontal="center" vertical="center" wrapText="1"/>
    </xf>
    <xf numFmtId="0" fontId="12" fillId="3" borderId="38" xfId="3" applyFont="1" applyFill="1" applyBorder="1" applyAlignment="1">
      <alignment horizontal="center" vertical="center" wrapText="1"/>
    </xf>
    <xf numFmtId="0" fontId="11" fillId="4" borderId="32" xfId="2" applyFont="1" applyFill="1" applyBorder="1" applyAlignment="1">
      <alignment vertical="center" wrapText="1"/>
    </xf>
    <xf numFmtId="0" fontId="39" fillId="0" borderId="6" xfId="2" applyFont="1" applyAlignment="1">
      <alignment vertical="center" wrapText="1"/>
    </xf>
    <xf numFmtId="0" fontId="39" fillId="0" borderId="38" xfId="0" applyFont="1" applyBorder="1" applyAlignment="1">
      <alignment horizontal="center" vertical="center"/>
    </xf>
    <xf numFmtId="0" fontId="39" fillId="0" borderId="38" xfId="2" applyFont="1" applyBorder="1" applyAlignment="1">
      <alignment horizontal="center" wrapText="1"/>
    </xf>
    <xf numFmtId="0" fontId="39" fillId="0" borderId="38" xfId="2" applyFont="1" applyBorder="1" applyAlignment="1">
      <alignment horizontal="center" vertical="center" wrapText="1"/>
    </xf>
    <xf numFmtId="0" fontId="39" fillId="0" borderId="38" xfId="2" applyFont="1" applyBorder="1" applyAlignment="1">
      <alignment vertical="center" wrapText="1"/>
    </xf>
    <xf numFmtId="0" fontId="12" fillId="0" borderId="38" xfId="0" applyFont="1" applyBorder="1" applyAlignment="1">
      <alignment vertical="center" wrapText="1"/>
    </xf>
    <xf numFmtId="0" fontId="31" fillId="0" borderId="24" xfId="3" applyFont="1" applyBorder="1" applyAlignment="1">
      <alignment horizontal="center" vertical="center" wrapText="1"/>
    </xf>
    <xf numFmtId="0" fontId="31" fillId="0" borderId="69" xfId="3" applyFont="1" applyBorder="1" applyAlignment="1">
      <alignment horizontal="center" vertical="center" wrapText="1"/>
    </xf>
    <xf numFmtId="0" fontId="31" fillId="0" borderId="70" xfId="3" applyFont="1" applyBorder="1" applyAlignment="1">
      <alignment horizontal="center" vertical="center" wrapText="1"/>
    </xf>
    <xf numFmtId="0" fontId="31" fillId="0" borderId="67" xfId="3" applyFont="1" applyBorder="1" applyAlignment="1">
      <alignment horizontal="center" vertical="center" wrapText="1"/>
    </xf>
    <xf numFmtId="0" fontId="31" fillId="0" borderId="53" xfId="3" applyFont="1" applyBorder="1" applyAlignment="1">
      <alignment horizontal="center" vertical="center" wrapText="1"/>
    </xf>
    <xf numFmtId="0" fontId="31" fillId="0" borderId="57" xfId="3" applyFont="1" applyBorder="1" applyAlignment="1">
      <alignment horizontal="center" vertical="center" wrapText="1"/>
    </xf>
    <xf numFmtId="0" fontId="12" fillId="5" borderId="76" xfId="3" applyFont="1" applyFill="1" applyBorder="1" applyAlignment="1">
      <alignment horizontal="center" vertical="center" wrapText="1"/>
    </xf>
    <xf numFmtId="0" fontId="11" fillId="10" borderId="6" xfId="0" applyFont="1" applyFill="1" applyBorder="1" applyAlignment="1">
      <alignment vertical="center"/>
    </xf>
    <xf numFmtId="0" fontId="11" fillId="0" borderId="38" xfId="0" applyFont="1" applyBorder="1" applyAlignment="1">
      <alignment vertical="center"/>
    </xf>
    <xf numFmtId="0" fontId="42" fillId="5" borderId="25" xfId="19" applyFont="1" applyFill="1" applyBorder="1" applyAlignment="1">
      <alignment horizontal="center" vertical="center" wrapText="1"/>
    </xf>
    <xf numFmtId="0" fontId="3" fillId="0" borderId="69" xfId="19" applyBorder="1" applyAlignment="1">
      <alignment vertical="center"/>
    </xf>
    <xf numFmtId="0" fontId="0" fillId="0" borderId="59" xfId="0" applyBorder="1" applyAlignment="1">
      <alignment vertical="center"/>
    </xf>
    <xf numFmtId="0" fontId="3" fillId="0" borderId="59" xfId="19" applyBorder="1" applyAlignment="1">
      <alignment vertical="center"/>
    </xf>
    <xf numFmtId="0" fontId="3" fillId="0" borderId="59" xfId="19" applyBorder="1" applyAlignment="1">
      <alignment horizontal="right" vertical="center"/>
    </xf>
    <xf numFmtId="0" fontId="11" fillId="5" borderId="38" xfId="2" applyFont="1" applyFill="1" applyBorder="1" applyAlignment="1">
      <alignment vertical="center" wrapText="1"/>
    </xf>
    <xf numFmtId="0" fontId="11" fillId="0" borderId="38" xfId="2" applyFont="1" applyBorder="1" applyAlignment="1">
      <alignment horizontal="center" wrapText="1"/>
    </xf>
    <xf numFmtId="0" fontId="11" fillId="5" borderId="38" xfId="0" applyFont="1" applyFill="1" applyBorder="1" applyAlignment="1">
      <alignment vertical="center"/>
    </xf>
    <xf numFmtId="0" fontId="11" fillId="0" borderId="38" xfId="2" applyFont="1" applyBorder="1" applyAlignment="1">
      <alignment vertical="center" wrapText="1"/>
    </xf>
    <xf numFmtId="0" fontId="11" fillId="0" borderId="28" xfId="0" applyFont="1" applyBorder="1" applyAlignment="1">
      <alignment vertical="center"/>
    </xf>
    <xf numFmtId="0" fontId="42" fillId="3" borderId="24" xfId="19" applyFont="1" applyFill="1" applyBorder="1" applyAlignment="1">
      <alignment horizontal="center" vertical="center" wrapText="1"/>
    </xf>
    <xf numFmtId="0" fontId="12" fillId="5" borderId="40" xfId="3" applyFont="1" applyFill="1" applyBorder="1" applyAlignment="1">
      <alignment horizontal="center" vertical="center" wrapText="1"/>
    </xf>
    <xf numFmtId="0" fontId="7" fillId="5" borderId="40" xfId="3" applyFont="1" applyFill="1" applyBorder="1" applyAlignment="1">
      <alignment vertical="center" wrapText="1"/>
    </xf>
    <xf numFmtId="0" fontId="13" fillId="0" borderId="19" xfId="3" applyFont="1" applyBorder="1" applyAlignment="1">
      <alignment vertical="center" wrapText="1"/>
    </xf>
    <xf numFmtId="0" fontId="7" fillId="0" borderId="46" xfId="3" applyFont="1" applyBorder="1" applyAlignment="1">
      <alignment horizontal="center" vertical="center" wrapText="1"/>
    </xf>
    <xf numFmtId="0" fontId="7" fillId="0" borderId="47" xfId="3" applyFont="1" applyBorder="1" applyAlignment="1">
      <alignment horizontal="center" vertical="center" wrapText="1"/>
    </xf>
    <xf numFmtId="0" fontId="7" fillId="0" borderId="48" xfId="3" applyFont="1" applyBorder="1" applyAlignment="1">
      <alignment horizontal="center" vertical="center" wrapText="1"/>
    </xf>
    <xf numFmtId="0" fontId="7" fillId="5" borderId="40" xfId="3" applyFont="1" applyFill="1" applyBorder="1" applyAlignment="1">
      <alignment horizontal="center" vertical="center" wrapText="1"/>
    </xf>
    <xf numFmtId="0" fontId="13" fillId="0" borderId="41" xfId="3" applyFont="1" applyBorder="1" applyAlignment="1">
      <alignment horizontal="center" vertical="center" wrapText="1"/>
    </xf>
    <xf numFmtId="0" fontId="13" fillId="0" borderId="20" xfId="3" applyFont="1" applyBorder="1" applyAlignment="1">
      <alignment horizontal="center" vertical="center"/>
    </xf>
    <xf numFmtId="0" fontId="13" fillId="0" borderId="31" xfId="3" applyFont="1" applyBorder="1" applyAlignment="1">
      <alignment horizontal="center" vertical="center" wrapText="1"/>
    </xf>
    <xf numFmtId="0" fontId="43" fillId="0" borderId="38" xfId="3" applyFont="1" applyBorder="1" applyAlignment="1">
      <alignment horizontal="center" vertical="center"/>
    </xf>
    <xf numFmtId="0" fontId="43" fillId="0" borderId="31" xfId="3" applyFont="1" applyBorder="1" applyAlignment="1">
      <alignment horizontal="center" vertical="center" wrapText="1"/>
    </xf>
    <xf numFmtId="0" fontId="13" fillId="0" borderId="19" xfId="3" applyFont="1" applyBorder="1" applyAlignment="1">
      <alignment horizontal="center" vertical="center"/>
    </xf>
    <xf numFmtId="0" fontId="13" fillId="0" borderId="23" xfId="3" applyFont="1" applyBorder="1" applyAlignment="1">
      <alignment horizontal="center" vertical="center"/>
    </xf>
    <xf numFmtId="0" fontId="13" fillId="0" borderId="18" xfId="3" applyFont="1" applyBorder="1" applyAlignment="1">
      <alignment horizontal="center" vertical="center"/>
    </xf>
    <xf numFmtId="0" fontId="11" fillId="0" borderId="38" xfId="0" applyFont="1" applyBorder="1" applyAlignment="1">
      <alignment horizontal="left" vertical="center" wrapText="1"/>
    </xf>
    <xf numFmtId="0" fontId="40" fillId="5" borderId="38" xfId="2" applyFont="1" applyFill="1" applyBorder="1" applyAlignment="1">
      <alignment vertical="center" wrapText="1"/>
    </xf>
    <xf numFmtId="0" fontId="40" fillId="5" borderId="38" xfId="0" applyFont="1" applyFill="1" applyBorder="1" applyAlignment="1">
      <alignment vertical="center"/>
    </xf>
    <xf numFmtId="0" fontId="12" fillId="0" borderId="38" xfId="0" applyFont="1" applyBorder="1" applyAlignment="1">
      <alignment horizontal="center" vertical="center"/>
    </xf>
    <xf numFmtId="0" fontId="12" fillId="0" borderId="38" xfId="2" applyFont="1" applyBorder="1" applyAlignment="1">
      <alignment horizontal="center" wrapText="1"/>
    </xf>
    <xf numFmtId="0" fontId="13" fillId="0" borderId="38" xfId="3" applyFont="1" applyBorder="1" applyAlignment="1">
      <alignment vertical="center"/>
    </xf>
    <xf numFmtId="0" fontId="11" fillId="5" borderId="38" xfId="2" applyFont="1" applyFill="1" applyBorder="1" applyAlignment="1">
      <alignment horizontal="center" vertical="center" wrapText="1"/>
    </xf>
    <xf numFmtId="0" fontId="11" fillId="0" borderId="20" xfId="0" applyFont="1" applyBorder="1" applyAlignment="1">
      <alignment horizontal="center" vertical="center"/>
    </xf>
    <xf numFmtId="0" fontId="11" fillId="0" borderId="6" xfId="0" applyFont="1" applyBorder="1" applyAlignment="1">
      <alignment horizontal="center" vertical="center"/>
    </xf>
    <xf numFmtId="0" fontId="11" fillId="10" borderId="0" xfId="0" applyFont="1" applyFill="1" applyAlignment="1">
      <alignment horizontal="center" vertical="center"/>
    </xf>
    <xf numFmtId="37" fontId="21" fillId="0" borderId="59" xfId="11" applyNumberFormat="1" applyBorder="1" applyAlignment="1">
      <alignment horizontal="center" vertical="center"/>
    </xf>
    <xf numFmtId="37" fontId="21" fillId="0" borderId="60" xfId="11" applyNumberFormat="1" applyBorder="1" applyAlignment="1">
      <alignment horizontal="center" vertical="center"/>
    </xf>
    <xf numFmtId="0" fontId="0" fillId="0" borderId="52" xfId="0" applyBorder="1" applyAlignment="1">
      <alignment horizontal="center" vertical="center"/>
    </xf>
    <xf numFmtId="0" fontId="17" fillId="0" borderId="34" xfId="20" applyFont="1" applyBorder="1" applyAlignment="1">
      <alignment horizontal="left" vertical="center" wrapText="1"/>
    </xf>
    <xf numFmtId="0" fontId="44" fillId="0" borderId="6" xfId="20" applyFont="1" applyAlignment="1">
      <alignment horizontal="left" vertical="top"/>
    </xf>
    <xf numFmtId="1" fontId="44" fillId="0" borderId="1" xfId="20" applyNumberFormat="1" applyFont="1" applyBorder="1" applyAlignment="1">
      <alignment horizontal="center" vertical="center" shrinkToFit="1"/>
    </xf>
    <xf numFmtId="0" fontId="17" fillId="0" borderId="1" xfId="20" applyFont="1" applyBorder="1" applyAlignment="1">
      <alignment horizontal="center" vertical="center" wrapText="1"/>
    </xf>
    <xf numFmtId="0" fontId="45" fillId="3" borderId="1" xfId="20" applyFont="1" applyFill="1" applyBorder="1" applyAlignment="1">
      <alignment horizontal="center" vertical="center" wrapText="1"/>
    </xf>
    <xf numFmtId="0" fontId="12" fillId="0" borderId="6" xfId="0" applyFont="1" applyBorder="1" applyAlignment="1">
      <alignment vertical="center" wrapText="1"/>
    </xf>
    <xf numFmtId="0" fontId="31" fillId="0" borderId="78" xfId="3" applyFont="1" applyBorder="1" applyAlignment="1">
      <alignment horizontal="center" vertical="center" wrapText="1"/>
    </xf>
    <xf numFmtId="43" fontId="31" fillId="5" borderId="34" xfId="18" applyFont="1" applyFill="1" applyBorder="1" applyAlignment="1">
      <alignment horizontal="center"/>
    </xf>
    <xf numFmtId="43" fontId="31" fillId="9" borderId="34" xfId="18" applyFont="1" applyFill="1" applyBorder="1" applyAlignment="1">
      <alignment horizontal="center" vertical="center"/>
    </xf>
    <xf numFmtId="0" fontId="17" fillId="0" borderId="34" xfId="20" applyFont="1" applyBorder="1" applyAlignment="1">
      <alignment vertical="center" wrapText="1"/>
    </xf>
    <xf numFmtId="0" fontId="17" fillId="0" borderId="7" xfId="20" applyFont="1" applyBorder="1" applyAlignment="1">
      <alignment vertical="center" wrapText="1"/>
    </xf>
    <xf numFmtId="0" fontId="31" fillId="0" borderId="63" xfId="3" applyFont="1" applyBorder="1" applyAlignment="1">
      <alignment horizontal="center" vertical="center" wrapText="1"/>
    </xf>
    <xf numFmtId="0" fontId="31" fillId="0" borderId="80" xfId="3" applyFont="1" applyBorder="1" applyAlignment="1">
      <alignment horizontal="center" vertical="center" wrapText="1"/>
    </xf>
    <xf numFmtId="0" fontId="31" fillId="0" borderId="81" xfId="3" applyFont="1" applyBorder="1" applyAlignment="1">
      <alignment horizontal="center" vertical="center" wrapText="1"/>
    </xf>
    <xf numFmtId="0" fontId="13" fillId="0" borderId="26" xfId="3" applyFont="1" applyBorder="1" applyAlignment="1">
      <alignment vertical="center"/>
    </xf>
    <xf numFmtId="0" fontId="13" fillId="10" borderId="24" xfId="3" applyFont="1" applyFill="1" applyBorder="1" applyAlignment="1">
      <alignment vertical="center"/>
    </xf>
    <xf numFmtId="0" fontId="13" fillId="10" borderId="26" xfId="3" applyFont="1" applyFill="1" applyBorder="1" applyAlignment="1">
      <alignment vertical="center"/>
    </xf>
    <xf numFmtId="0" fontId="24" fillId="0" borderId="50" xfId="3" applyFont="1" applyBorder="1" applyAlignment="1">
      <alignment horizontal="left" vertical="center" wrapText="1"/>
    </xf>
    <xf numFmtId="0" fontId="24" fillId="0" borderId="54" xfId="3" applyFont="1" applyBorder="1" applyAlignment="1">
      <alignment horizontal="left" vertical="center" wrapText="1"/>
    </xf>
    <xf numFmtId="0" fontId="24" fillId="0" borderId="65" xfId="3" applyFont="1" applyBorder="1" applyAlignment="1">
      <alignment horizontal="left" vertical="center" wrapText="1"/>
    </xf>
    <xf numFmtId="0" fontId="31" fillId="5" borderId="41" xfId="3" applyFont="1" applyFill="1" applyBorder="1" applyAlignment="1">
      <alignment horizontal="center" vertical="center" wrapText="1"/>
    </xf>
    <xf numFmtId="0" fontId="12" fillId="3" borderId="17" xfId="3" applyFont="1" applyFill="1" applyBorder="1" applyAlignment="1">
      <alignment horizontal="center" vertical="center" wrapText="1"/>
    </xf>
    <xf numFmtId="0" fontId="12" fillId="3" borderId="18" xfId="3" applyFont="1" applyFill="1" applyBorder="1" applyAlignment="1">
      <alignment horizontal="center" vertical="center" wrapText="1"/>
    </xf>
    <xf numFmtId="0" fontId="12" fillId="3" borderId="19" xfId="3" applyFont="1" applyFill="1" applyBorder="1" applyAlignment="1">
      <alignment horizontal="center" vertical="center" wrapText="1"/>
    </xf>
    <xf numFmtId="0" fontId="12" fillId="0" borderId="20" xfId="2" applyFont="1" applyBorder="1" applyAlignment="1">
      <alignment horizontal="center" vertical="center" wrapText="1"/>
    </xf>
    <xf numFmtId="0" fontId="31" fillId="5" borderId="6" xfId="3" applyFont="1" applyFill="1" applyAlignment="1">
      <alignment horizontal="center" vertical="center" wrapText="1"/>
    </xf>
    <xf numFmtId="1" fontId="19" fillId="0" borderId="38" xfId="3" applyNumberFormat="1" applyFont="1" applyBorder="1" applyAlignment="1">
      <alignment horizontal="center" vertical="center"/>
    </xf>
    <xf numFmtId="1" fontId="20" fillId="0" borderId="38" xfId="3" applyNumberFormat="1" applyFont="1" applyBorder="1" applyAlignment="1">
      <alignment horizontal="center" vertical="center"/>
    </xf>
    <xf numFmtId="1" fontId="13" fillId="0" borderId="63" xfId="3" applyNumberFormat="1" applyFont="1" applyBorder="1" applyAlignment="1">
      <alignment horizontal="center" vertical="center" wrapText="1"/>
    </xf>
    <xf numFmtId="1" fontId="7" fillId="0" borderId="64" xfId="3" applyNumberFormat="1" applyFont="1" applyBorder="1" applyAlignment="1">
      <alignment horizontal="center" vertical="center" wrapText="1"/>
    </xf>
    <xf numFmtId="171" fontId="19" fillId="0" borderId="20" xfId="3" applyNumberFormat="1" applyFont="1" applyBorder="1" applyAlignment="1">
      <alignment horizontal="center" vertical="center"/>
    </xf>
    <xf numFmtId="1" fontId="19" fillId="0" borderId="20" xfId="3" applyNumberFormat="1" applyFont="1" applyBorder="1" applyAlignment="1">
      <alignment horizontal="center" vertical="center"/>
    </xf>
    <xf numFmtId="1" fontId="19" fillId="0" borderId="23" xfId="3" applyNumberFormat="1" applyFont="1" applyBorder="1" applyAlignment="1">
      <alignment horizontal="center" vertical="center"/>
    </xf>
    <xf numFmtId="0" fontId="12" fillId="0" borderId="55" xfId="2" applyFont="1" applyBorder="1" applyAlignment="1">
      <alignment horizontal="center" vertical="center" wrapText="1"/>
    </xf>
    <xf numFmtId="0" fontId="13" fillId="0" borderId="59" xfId="3" applyFont="1" applyBorder="1" applyAlignment="1">
      <alignment horizontal="center" vertical="center" wrapText="1"/>
    </xf>
    <xf numFmtId="0" fontId="7" fillId="0" borderId="33" xfId="3" applyFont="1" applyBorder="1" applyAlignment="1">
      <alignment horizontal="center" vertical="center" wrapText="1"/>
    </xf>
    <xf numFmtId="0" fontId="13" fillId="0" borderId="21" xfId="3" applyFont="1" applyBorder="1" applyAlignment="1">
      <alignment horizontal="center" vertical="center" wrapText="1"/>
    </xf>
    <xf numFmtId="0" fontId="12" fillId="5" borderId="14" xfId="3" applyFont="1" applyFill="1" applyBorder="1" applyAlignment="1">
      <alignment horizontal="center" vertical="center" wrapText="1"/>
    </xf>
    <xf numFmtId="172" fontId="0" fillId="0" borderId="34" xfId="21" applyNumberFormat="1" applyFont="1" applyBorder="1" applyAlignment="1">
      <alignment horizontal="center" vertical="center"/>
    </xf>
    <xf numFmtId="173" fontId="0" fillId="4" borderId="34" xfId="21" applyNumberFormat="1" applyFont="1" applyFill="1" applyBorder="1" applyAlignment="1">
      <alignment horizontal="center" vertical="center" wrapText="1"/>
    </xf>
    <xf numFmtId="171" fontId="13" fillId="0" borderId="6" xfId="3" applyNumberFormat="1" applyFont="1" applyAlignment="1">
      <alignment vertical="center"/>
    </xf>
    <xf numFmtId="0" fontId="7" fillId="5" borderId="38" xfId="3" applyFont="1" applyFill="1" applyBorder="1" applyAlignment="1">
      <alignment vertical="center"/>
    </xf>
    <xf numFmtId="0" fontId="39" fillId="5" borderId="38" xfId="2" applyFont="1" applyFill="1" applyBorder="1" applyAlignment="1">
      <alignment vertical="center" wrapText="1"/>
    </xf>
    <xf numFmtId="172" fontId="0" fillId="0" borderId="37" xfId="21" applyNumberFormat="1" applyFont="1" applyBorder="1" applyAlignment="1">
      <alignment horizontal="center" vertical="center"/>
    </xf>
    <xf numFmtId="167" fontId="13" fillId="0" borderId="34" xfId="18" applyNumberFormat="1" applyFont="1" applyBorder="1" applyAlignment="1">
      <alignment vertical="center"/>
    </xf>
    <xf numFmtId="0" fontId="17" fillId="4" borderId="1" xfId="20" applyFont="1" applyFill="1" applyBorder="1" applyAlignment="1">
      <alignment horizontal="center" vertical="center" wrapText="1"/>
    </xf>
    <xf numFmtId="0" fontId="21" fillId="4" borderId="59" xfId="12" quotePrefix="1" applyNumberFormat="1" applyFill="1" applyBorder="1" applyAlignment="1">
      <alignment horizontal="center" vertical="center" wrapText="1"/>
    </xf>
    <xf numFmtId="2" fontId="19" fillId="0" borderId="23" xfId="3" applyNumberFormat="1" applyFont="1" applyBorder="1" applyAlignment="1">
      <alignment horizontal="center" vertical="center"/>
    </xf>
    <xf numFmtId="0" fontId="39" fillId="5" borderId="38" xfId="2" applyFont="1" applyFill="1" applyBorder="1" applyAlignment="1">
      <alignment horizontal="center" vertical="center" wrapText="1"/>
    </xf>
    <xf numFmtId="1" fontId="21" fillId="0" borderId="34" xfId="11" applyNumberFormat="1" applyBorder="1" applyAlignment="1">
      <alignment horizontal="center" vertical="center"/>
    </xf>
    <xf numFmtId="0" fontId="31" fillId="0" borderId="21" xfId="3" applyFont="1" applyBorder="1" applyAlignment="1">
      <alignment horizontal="center" vertical="center" wrapText="1"/>
    </xf>
    <xf numFmtId="0" fontId="31" fillId="0" borderId="59" xfId="3" applyFont="1" applyBorder="1" applyAlignment="1">
      <alignment horizontal="center" vertical="center" wrapText="1"/>
    </xf>
    <xf numFmtId="0" fontId="31" fillId="0" borderId="25" xfId="3" applyFont="1" applyBorder="1" applyAlignment="1">
      <alignment horizontal="center" vertical="center" wrapText="1"/>
    </xf>
    <xf numFmtId="0" fontId="31" fillId="0" borderId="62" xfId="3" applyFont="1" applyBorder="1" applyAlignment="1">
      <alignment horizontal="center" vertical="center" wrapText="1"/>
    </xf>
    <xf numFmtId="0" fontId="13" fillId="0" borderId="57" xfId="3" applyFont="1" applyBorder="1" applyAlignment="1">
      <alignment vertical="center"/>
    </xf>
    <xf numFmtId="0" fontId="13" fillId="0" borderId="47" xfId="3" applyFont="1" applyBorder="1" applyAlignment="1">
      <alignment vertical="center"/>
    </xf>
    <xf numFmtId="0" fontId="13" fillId="0" borderId="38" xfId="3" applyFont="1" applyBorder="1" applyAlignment="1">
      <alignment vertical="center" wrapText="1"/>
    </xf>
    <xf numFmtId="0" fontId="24" fillId="0" borderId="52" xfId="3" applyFont="1" applyBorder="1" applyAlignment="1">
      <alignment horizontal="center" vertical="center" wrapText="1"/>
    </xf>
    <xf numFmtId="0" fontId="12" fillId="0" borderId="38" xfId="0" applyFont="1" applyBorder="1" applyAlignment="1">
      <alignment horizontal="center" vertical="center" wrapText="1"/>
    </xf>
    <xf numFmtId="0" fontId="19" fillId="0" borderId="38" xfId="3" applyFont="1" applyBorder="1" applyAlignment="1">
      <alignment horizontal="center" vertical="center" wrapText="1"/>
    </xf>
    <xf numFmtId="0" fontId="13" fillId="0" borderId="38" xfId="3" applyFont="1" applyBorder="1" applyAlignment="1">
      <alignment horizontal="center" vertical="center" wrapText="1"/>
    </xf>
    <xf numFmtId="9" fontId="13" fillId="0" borderId="22" xfId="1" applyFont="1" applyBorder="1" applyAlignment="1">
      <alignment horizontal="center" vertical="center"/>
    </xf>
    <xf numFmtId="173" fontId="0" fillId="0" borderId="34" xfId="22" applyNumberFormat="1" applyFont="1" applyBorder="1" applyAlignment="1">
      <alignment horizontal="center" vertical="center"/>
    </xf>
    <xf numFmtId="9" fontId="13" fillId="0" borderId="36" xfId="1" applyFont="1" applyBorder="1" applyAlignment="1">
      <alignment horizontal="center" vertical="center"/>
    </xf>
    <xf numFmtId="173" fontId="13" fillId="0" borderId="34" xfId="22" applyNumberFormat="1" applyFont="1" applyBorder="1" applyAlignment="1">
      <alignment vertical="center"/>
    </xf>
    <xf numFmtId="173" fontId="0" fillId="0" borderId="37" xfId="22" applyNumberFormat="1" applyFont="1" applyBorder="1" applyAlignment="1">
      <alignment horizontal="center" vertical="center"/>
    </xf>
    <xf numFmtId="173" fontId="13" fillId="0" borderId="25" xfId="22" applyNumberFormat="1" applyFont="1" applyBorder="1" applyAlignment="1">
      <alignment vertical="center"/>
    </xf>
    <xf numFmtId="172" fontId="0" fillId="0" borderId="25" xfId="21" applyNumberFormat="1" applyFont="1" applyBorder="1" applyAlignment="1">
      <alignment horizontal="center" vertical="center"/>
    </xf>
    <xf numFmtId="9" fontId="13" fillId="0" borderId="26" xfId="1" applyFont="1" applyBorder="1" applyAlignment="1">
      <alignment horizontal="center" vertical="center"/>
    </xf>
    <xf numFmtId="173" fontId="38" fillId="4" borderId="34" xfId="21" applyNumberFormat="1" applyFont="1" applyFill="1" applyBorder="1" applyAlignment="1">
      <alignment horizontal="center" vertical="center" wrapText="1"/>
    </xf>
    <xf numFmtId="9" fontId="13" fillId="0" borderId="64" xfId="1" applyFont="1" applyBorder="1" applyAlignment="1">
      <alignment horizontal="center" vertical="center"/>
    </xf>
    <xf numFmtId="173" fontId="13" fillId="0" borderId="59" xfId="22" applyNumberFormat="1" applyFont="1" applyBorder="1" applyAlignment="1">
      <alignment vertical="center"/>
    </xf>
    <xf numFmtId="9" fontId="13" fillId="0" borderId="83" xfId="1" applyFont="1" applyBorder="1" applyAlignment="1">
      <alignment horizontal="center" vertical="center"/>
    </xf>
    <xf numFmtId="9" fontId="13" fillId="0" borderId="60" xfId="1" applyFont="1" applyBorder="1" applyAlignment="1">
      <alignment horizontal="center" vertical="center"/>
    </xf>
    <xf numFmtId="173" fontId="38" fillId="4" borderId="25" xfId="21" applyNumberFormat="1" applyFont="1" applyFill="1" applyBorder="1" applyAlignment="1">
      <alignment horizontal="center" vertical="center" wrapText="1"/>
    </xf>
    <xf numFmtId="173" fontId="13" fillId="0" borderId="6" xfId="3" applyNumberFormat="1" applyFont="1"/>
    <xf numFmtId="173" fontId="31" fillId="0" borderId="70" xfId="22" applyNumberFormat="1" applyFont="1" applyBorder="1" applyAlignment="1">
      <alignment horizontal="center" vertical="center" wrapText="1"/>
    </xf>
    <xf numFmtId="173" fontId="31" fillId="0" borderId="69" xfId="22" applyNumberFormat="1" applyFont="1" applyBorder="1" applyAlignment="1">
      <alignment horizontal="left" vertical="center" wrapText="1"/>
    </xf>
    <xf numFmtId="9" fontId="51" fillId="0" borderId="36" xfId="1" applyFont="1" applyBorder="1" applyAlignment="1">
      <alignment horizontal="center" vertical="center"/>
    </xf>
    <xf numFmtId="173" fontId="51" fillId="0" borderId="34" xfId="22" applyNumberFormat="1" applyFont="1" applyBorder="1" applyAlignment="1">
      <alignment vertical="center"/>
    </xf>
    <xf numFmtId="10" fontId="51" fillId="0" borderId="36" xfId="1" applyNumberFormat="1" applyFont="1" applyBorder="1" applyAlignment="1">
      <alignment horizontal="center" vertical="center"/>
    </xf>
    <xf numFmtId="173" fontId="50" fillId="4" borderId="34" xfId="22" applyNumberFormat="1" applyFont="1" applyFill="1" applyBorder="1" applyAlignment="1">
      <alignment horizontal="center" vertical="center" wrapText="1"/>
    </xf>
    <xf numFmtId="10" fontId="51" fillId="0" borderId="36" xfId="5" applyNumberFormat="1" applyFont="1" applyBorder="1" applyAlignment="1">
      <alignment horizontal="center" vertical="center"/>
    </xf>
    <xf numFmtId="173" fontId="51" fillId="0" borderId="25" xfId="22" applyNumberFormat="1" applyFont="1" applyBorder="1" applyAlignment="1">
      <alignment vertical="center"/>
    </xf>
    <xf numFmtId="10" fontId="51" fillId="0" borderId="26" xfId="1" applyNumberFormat="1" applyFont="1" applyBorder="1" applyAlignment="1">
      <alignment horizontal="center" vertical="center"/>
    </xf>
    <xf numFmtId="173" fontId="52" fillId="4" borderId="34" xfId="21" applyNumberFormat="1" applyFont="1" applyFill="1" applyBorder="1" applyAlignment="1">
      <alignment horizontal="center" vertical="center" wrapText="1"/>
    </xf>
    <xf numFmtId="173" fontId="52" fillId="0" borderId="34" xfId="22" applyNumberFormat="1" applyFont="1" applyBorder="1" applyAlignment="1">
      <alignment vertical="center"/>
    </xf>
    <xf numFmtId="173" fontId="52" fillId="4" borderId="34" xfId="22" applyNumberFormat="1" applyFont="1" applyFill="1" applyBorder="1" applyAlignment="1">
      <alignment horizontal="center" vertical="center" wrapText="1"/>
    </xf>
    <xf numFmtId="173" fontId="52" fillId="0" borderId="25" xfId="22" applyNumberFormat="1" applyFont="1" applyBorder="1" applyAlignment="1">
      <alignment vertical="center"/>
    </xf>
    <xf numFmtId="173" fontId="13" fillId="0" borderId="24" xfId="22" applyNumberFormat="1" applyFont="1" applyBorder="1" applyAlignment="1">
      <alignment vertical="center"/>
    </xf>
    <xf numFmtId="167" fontId="13" fillId="0" borderId="72" xfId="5" applyNumberFormat="1" applyFont="1" applyBorder="1" applyAlignment="1">
      <alignment vertical="center" wrapText="1"/>
    </xf>
    <xf numFmtId="167" fontId="13" fillId="0" borderId="74" xfId="5" applyNumberFormat="1" applyFont="1" applyBorder="1" applyAlignment="1">
      <alignment vertical="center" wrapText="1"/>
    </xf>
    <xf numFmtId="173" fontId="13" fillId="0" borderId="75" xfId="22" applyNumberFormat="1" applyFont="1" applyBorder="1" applyAlignment="1">
      <alignment vertical="center"/>
    </xf>
    <xf numFmtId="174" fontId="13" fillId="0" borderId="26" xfId="5" applyNumberFormat="1" applyFont="1" applyBorder="1" applyAlignment="1">
      <alignment vertical="center"/>
    </xf>
    <xf numFmtId="0" fontId="11" fillId="0" borderId="38" xfId="0" applyFont="1" applyBorder="1" applyAlignment="1">
      <alignment horizontal="center" vertical="center"/>
    </xf>
    <xf numFmtId="0" fontId="53" fillId="0" borderId="38" xfId="0" applyFont="1" applyBorder="1" applyAlignment="1">
      <alignment vertical="center" wrapText="1"/>
    </xf>
    <xf numFmtId="173" fontId="0" fillId="0" borderId="34" xfId="22" applyNumberFormat="1" applyFont="1" applyFill="1" applyBorder="1" applyAlignment="1">
      <alignment horizontal="center" vertical="center"/>
    </xf>
    <xf numFmtId="173" fontId="13" fillId="0" borderId="34" xfId="22" applyNumberFormat="1" applyFont="1" applyFill="1" applyBorder="1" applyAlignment="1">
      <alignment vertical="center"/>
    </xf>
    <xf numFmtId="167" fontId="13" fillId="0" borderId="34" xfId="18" applyNumberFormat="1" applyFont="1" applyFill="1" applyBorder="1" applyAlignment="1">
      <alignment vertical="center"/>
    </xf>
    <xf numFmtId="173" fontId="52" fillId="0" borderId="34" xfId="22" applyNumberFormat="1" applyFont="1" applyFill="1" applyBorder="1" applyAlignment="1">
      <alignment vertical="center"/>
    </xf>
    <xf numFmtId="0" fontId="11" fillId="0" borderId="31" xfId="3" applyFont="1" applyBorder="1" applyAlignment="1">
      <alignment horizontal="center" vertical="center" wrapText="1"/>
    </xf>
    <xf numFmtId="0" fontId="1" fillId="0" borderId="69" xfId="19" applyFont="1" applyBorder="1" applyAlignment="1">
      <alignment vertical="center"/>
    </xf>
    <xf numFmtId="173" fontId="31" fillId="0" borderId="70" xfId="3" applyNumberFormat="1" applyFont="1" applyBorder="1" applyAlignment="1">
      <alignment horizontal="center" vertical="center" wrapText="1"/>
    </xf>
    <xf numFmtId="173" fontId="0" fillId="0" borderId="67" xfId="22" applyNumberFormat="1" applyFont="1" applyFill="1" applyBorder="1" applyAlignment="1">
      <alignment horizontal="center" vertical="center"/>
    </xf>
    <xf numFmtId="173" fontId="0" fillId="0" borderId="21" xfId="22" applyNumberFormat="1" applyFont="1" applyFill="1" applyBorder="1" applyAlignment="1">
      <alignment horizontal="center" vertical="center"/>
    </xf>
    <xf numFmtId="173" fontId="50" fillId="4" borderId="21" xfId="21" applyNumberFormat="1" applyFont="1" applyFill="1" applyBorder="1" applyAlignment="1">
      <alignment horizontal="center" vertical="center" wrapText="1"/>
    </xf>
    <xf numFmtId="173" fontId="50" fillId="4" borderId="22" xfId="21" applyNumberFormat="1" applyFont="1" applyFill="1" applyBorder="1" applyAlignment="1">
      <alignment horizontal="center" vertical="center" wrapText="1"/>
    </xf>
    <xf numFmtId="173" fontId="50" fillId="4" borderId="37" xfId="21" applyNumberFormat="1" applyFont="1" applyFill="1" applyBorder="1" applyAlignment="1">
      <alignment horizontal="center" vertical="center" wrapText="1"/>
    </xf>
    <xf numFmtId="173" fontId="0" fillId="0" borderId="33" xfId="22" applyNumberFormat="1" applyFont="1" applyFill="1" applyBorder="1" applyAlignment="1">
      <alignment horizontal="center" vertical="center"/>
    </xf>
    <xf numFmtId="173" fontId="51" fillId="0" borderId="36" xfId="22" applyNumberFormat="1" applyFont="1" applyBorder="1" applyAlignment="1">
      <alignment vertical="center"/>
    </xf>
    <xf numFmtId="173" fontId="50" fillId="4" borderId="36" xfId="22" applyNumberFormat="1" applyFont="1" applyFill="1" applyBorder="1" applyAlignment="1">
      <alignment horizontal="center" vertical="center" wrapText="1"/>
    </xf>
    <xf numFmtId="173" fontId="0" fillId="0" borderId="24" xfId="22" applyNumberFormat="1" applyFont="1" applyFill="1" applyBorder="1" applyAlignment="1">
      <alignment horizontal="center" vertical="center"/>
    </xf>
    <xf numFmtId="173" fontId="0" fillId="0" borderId="25" xfId="22" applyNumberFormat="1" applyFont="1" applyFill="1" applyBorder="1" applyAlignment="1">
      <alignment horizontal="center" vertical="center"/>
    </xf>
    <xf numFmtId="173" fontId="51" fillId="0" borderId="26" xfId="22" applyNumberFormat="1" applyFont="1" applyBorder="1" applyAlignment="1">
      <alignment vertical="center"/>
    </xf>
    <xf numFmtId="173" fontId="50" fillId="4" borderId="70" xfId="21" applyNumberFormat="1" applyFont="1" applyFill="1" applyBorder="1" applyAlignment="1">
      <alignment horizontal="center" vertical="center" wrapText="1"/>
    </xf>
    <xf numFmtId="173" fontId="13" fillId="0" borderId="6" xfId="3" applyNumberFormat="1" applyFont="1" applyAlignment="1">
      <alignment vertical="center"/>
    </xf>
    <xf numFmtId="0" fontId="24" fillId="0" borderId="52" xfId="0" applyFont="1" applyBorder="1" applyAlignment="1">
      <alignment horizontal="center" vertical="center" wrapText="1"/>
    </xf>
    <xf numFmtId="0" fontId="31" fillId="0" borderId="24" xfId="0" applyFont="1" applyBorder="1" applyAlignment="1">
      <alignment horizontal="center" vertical="center" wrapText="1"/>
    </xf>
    <xf numFmtId="164" fontId="31" fillId="0" borderId="69" xfId="22" applyFont="1" applyBorder="1" applyAlignment="1">
      <alignment horizontal="left" vertical="center" wrapText="1"/>
    </xf>
    <xf numFmtId="0" fontId="11" fillId="0" borderId="6" xfId="2" applyFont="1" applyAlignment="1">
      <alignment horizontal="center" vertical="center" wrapText="1"/>
    </xf>
    <xf numFmtId="0" fontId="21" fillId="0" borderId="59" xfId="12" quotePrefix="1" applyNumberFormat="1" applyBorder="1" applyAlignment="1">
      <alignment horizontal="justify" vertical="top" wrapText="1"/>
    </xf>
    <xf numFmtId="0" fontId="7" fillId="0" borderId="6" xfId="3" applyFont="1" applyAlignment="1">
      <alignment horizontal="center" vertical="center" wrapText="1"/>
    </xf>
    <xf numFmtId="0" fontId="19" fillId="0" borderId="34" xfId="0" applyFont="1" applyBorder="1" applyAlignment="1">
      <alignment horizontal="center"/>
    </xf>
    <xf numFmtId="0" fontId="19" fillId="0" borderId="35" xfId="3" applyFont="1" applyBorder="1" applyAlignment="1">
      <alignment horizontal="center" vertical="center"/>
    </xf>
    <xf numFmtId="0" fontId="19" fillId="0" borderId="37" xfId="3" applyFont="1" applyBorder="1" applyAlignment="1">
      <alignment horizontal="center" vertical="center"/>
    </xf>
    <xf numFmtId="43" fontId="19" fillId="0" borderId="34" xfId="18" applyFont="1" applyBorder="1" applyAlignment="1">
      <alignment horizontal="center"/>
    </xf>
    <xf numFmtId="0" fontId="32" fillId="0" borderId="35" xfId="3" applyFont="1" applyBorder="1" applyAlignment="1">
      <alignment horizontal="center" vertical="center" wrapText="1"/>
    </xf>
    <xf numFmtId="0" fontId="32" fillId="0" borderId="37" xfId="3" applyFont="1" applyBorder="1" applyAlignment="1">
      <alignment horizontal="center" vertical="center" wrapText="1"/>
    </xf>
    <xf numFmtId="0" fontId="29" fillId="0" borderId="35" xfId="3" applyFont="1" applyBorder="1" applyAlignment="1">
      <alignment horizontal="left" vertical="center" wrapText="1"/>
    </xf>
    <xf numFmtId="0" fontId="29" fillId="0" borderId="37" xfId="3" applyFont="1" applyBorder="1" applyAlignment="1">
      <alignment horizontal="left" vertical="center" wrapText="1"/>
    </xf>
    <xf numFmtId="0" fontId="32" fillId="0" borderId="35" xfId="3" applyFont="1" applyBorder="1" applyAlignment="1">
      <alignment horizontal="left" vertical="center" wrapText="1"/>
    </xf>
    <xf numFmtId="0" fontId="30" fillId="0" borderId="37" xfId="3" applyFont="1" applyBorder="1" applyAlignment="1">
      <alignment horizontal="left" vertical="center" wrapText="1"/>
    </xf>
    <xf numFmtId="0" fontId="31" fillId="5" borderId="17" xfId="3" applyFont="1" applyFill="1" applyBorder="1" applyAlignment="1">
      <alignment horizontal="center" vertical="center" wrapText="1"/>
    </xf>
    <xf numFmtId="0" fontId="31" fillId="5" borderId="19" xfId="3" applyFont="1" applyFill="1" applyBorder="1" applyAlignment="1">
      <alignment horizontal="center" vertical="center" wrapText="1"/>
    </xf>
    <xf numFmtId="0" fontId="19" fillId="0" borderId="17" xfId="3" applyFont="1" applyBorder="1" applyAlignment="1">
      <alignment horizontal="center" vertical="center"/>
    </xf>
    <xf numFmtId="0" fontId="19" fillId="0" borderId="18" xfId="3" applyFont="1" applyBorder="1" applyAlignment="1">
      <alignment horizontal="center" vertical="center"/>
    </xf>
    <xf numFmtId="0" fontId="19" fillId="0" borderId="19" xfId="3" applyFont="1" applyBorder="1" applyAlignment="1">
      <alignment horizontal="center" vertical="center"/>
    </xf>
    <xf numFmtId="169" fontId="31" fillId="5" borderId="35" xfId="3" applyNumberFormat="1" applyFont="1" applyFill="1" applyBorder="1" applyAlignment="1">
      <alignment horizontal="center" vertical="center" wrapText="1"/>
    </xf>
    <xf numFmtId="169" fontId="31" fillId="5" borderId="37" xfId="3" applyNumberFormat="1" applyFont="1" applyFill="1" applyBorder="1" applyAlignment="1">
      <alignment horizontal="center" vertical="center" wrapText="1"/>
    </xf>
    <xf numFmtId="0" fontId="19" fillId="0" borderId="34" xfId="3" applyFont="1" applyBorder="1" applyAlignment="1">
      <alignment horizontal="center" vertical="center"/>
    </xf>
    <xf numFmtId="0" fontId="19" fillId="0" borderId="35" xfId="3" applyFont="1" applyBorder="1" applyAlignment="1">
      <alignment horizontal="center" vertical="center" wrapText="1"/>
    </xf>
    <xf numFmtId="0" fontId="19" fillId="0" borderId="37" xfId="3" applyFont="1" applyBorder="1" applyAlignment="1">
      <alignment horizontal="center" vertical="center" wrapText="1"/>
    </xf>
    <xf numFmtId="0" fontId="32" fillId="2" borderId="35" xfId="0" applyFont="1" applyFill="1" applyBorder="1" applyAlignment="1">
      <alignment horizontal="center" vertical="center" wrapText="1"/>
    </xf>
    <xf numFmtId="0" fontId="32" fillId="2" borderId="37" xfId="0" applyFont="1" applyFill="1" applyBorder="1" applyAlignment="1">
      <alignment horizontal="center" vertical="center" wrapText="1"/>
    </xf>
    <xf numFmtId="0" fontId="24" fillId="0" borderId="35" xfId="3" applyFont="1" applyBorder="1" applyAlignment="1">
      <alignment horizontal="justify" vertical="center" wrapText="1"/>
    </xf>
    <xf numFmtId="0" fontId="24" fillId="0" borderId="37" xfId="3" applyFont="1" applyBorder="1" applyAlignment="1">
      <alignment horizontal="justify" vertical="center" wrapText="1"/>
    </xf>
    <xf numFmtId="0" fontId="31" fillId="5" borderId="41" xfId="3" applyFont="1" applyFill="1" applyBorder="1" applyAlignment="1">
      <alignment horizontal="center" vertical="center" wrapText="1"/>
    </xf>
    <xf numFmtId="0" fontId="31" fillId="5" borderId="40" xfId="3" applyFont="1" applyFill="1" applyBorder="1" applyAlignment="1">
      <alignment horizontal="center" vertical="center" wrapText="1"/>
    </xf>
    <xf numFmtId="0" fontId="19" fillId="0" borderId="17" xfId="3" applyFont="1" applyBorder="1" applyAlignment="1">
      <alignment horizontal="center" vertical="center" wrapText="1"/>
    </xf>
    <xf numFmtId="0" fontId="19" fillId="0" borderId="19" xfId="3" applyFont="1" applyBorder="1" applyAlignment="1">
      <alignment horizontal="center" vertical="center" wrapText="1"/>
    </xf>
    <xf numFmtId="0" fontId="33" fillId="0" borderId="17" xfId="3" applyFont="1" applyBorder="1" applyAlignment="1">
      <alignment horizontal="center" vertical="center" wrapText="1"/>
    </xf>
    <xf numFmtId="0" fontId="33" fillId="0" borderId="19" xfId="3" applyFont="1" applyBorder="1" applyAlignment="1">
      <alignment horizontal="center" vertical="center" wrapText="1"/>
    </xf>
    <xf numFmtId="0" fontId="20" fillId="5" borderId="17" xfId="3" applyFont="1" applyFill="1" applyBorder="1" applyAlignment="1">
      <alignment horizontal="center" vertical="center"/>
    </xf>
    <xf numFmtId="0" fontId="20" fillId="5" borderId="18" xfId="3" applyFont="1" applyFill="1" applyBorder="1" applyAlignment="1">
      <alignment horizontal="center" vertical="center"/>
    </xf>
    <xf numFmtId="0" fontId="20" fillId="5" borderId="19" xfId="3" applyFont="1" applyFill="1" applyBorder="1" applyAlignment="1">
      <alignment horizontal="center" vertical="center"/>
    </xf>
    <xf numFmtId="0" fontId="20" fillId="0" borderId="17" xfId="3" applyFont="1" applyBorder="1" applyAlignment="1">
      <alignment horizontal="center" vertical="center" wrapText="1"/>
    </xf>
    <xf numFmtId="0" fontId="20" fillId="0" borderId="18" xfId="3" applyFont="1" applyBorder="1" applyAlignment="1">
      <alignment horizontal="center" vertical="center" wrapText="1"/>
    </xf>
    <xf numFmtId="0" fontId="20" fillId="0" borderId="19" xfId="3" applyFont="1" applyBorder="1" applyAlignment="1">
      <alignment horizontal="center" vertical="center" wrapText="1"/>
    </xf>
    <xf numFmtId="9" fontId="20" fillId="4" borderId="23" xfId="3" applyNumberFormat="1" applyFont="1" applyFill="1" applyBorder="1" applyAlignment="1">
      <alignment horizontal="center" vertical="center"/>
    </xf>
    <xf numFmtId="9" fontId="20" fillId="4" borderId="31" xfId="3" applyNumberFormat="1" applyFont="1" applyFill="1" applyBorder="1" applyAlignment="1">
      <alignment horizontal="center" vertical="center"/>
    </xf>
    <xf numFmtId="0" fontId="19" fillId="0" borderId="17" xfId="3" applyFont="1" applyBorder="1" applyAlignment="1">
      <alignment horizontal="justify" vertical="center" wrapText="1"/>
    </xf>
    <xf numFmtId="0" fontId="19" fillId="0" borderId="19" xfId="3" applyFont="1" applyBorder="1" applyAlignment="1">
      <alignment horizontal="justify" vertical="center" wrapText="1"/>
    </xf>
    <xf numFmtId="0" fontId="20" fillId="0" borderId="17" xfId="3" applyFont="1" applyBorder="1" applyAlignment="1">
      <alignment horizontal="left" vertical="center"/>
    </xf>
    <xf numFmtId="0" fontId="20" fillId="0" borderId="18" xfId="3" applyFont="1" applyBorder="1" applyAlignment="1">
      <alignment horizontal="left" vertical="center"/>
    </xf>
    <xf numFmtId="0" fontId="20" fillId="0" borderId="19" xfId="3" applyFont="1" applyBorder="1" applyAlignment="1">
      <alignment horizontal="left" vertical="center"/>
    </xf>
    <xf numFmtId="0" fontId="20" fillId="0" borderId="38" xfId="3" applyFont="1" applyBorder="1" applyAlignment="1">
      <alignment horizontal="center" vertical="center"/>
    </xf>
    <xf numFmtId="0" fontId="35" fillId="0" borderId="17" xfId="0" applyFont="1" applyBorder="1" applyAlignment="1">
      <alignment horizontal="left" vertical="center" wrapText="1"/>
    </xf>
    <xf numFmtId="0" fontId="35" fillId="0" borderId="18" xfId="0" applyFont="1" applyBorder="1" applyAlignment="1">
      <alignment horizontal="left" vertical="center" wrapText="1"/>
    </xf>
    <xf numFmtId="0" fontId="35" fillId="0" borderId="19" xfId="0" applyFont="1" applyBorder="1" applyAlignment="1">
      <alignment horizontal="left" vertical="center" wrapText="1"/>
    </xf>
    <xf numFmtId="0" fontId="12" fillId="0" borderId="14" xfId="2" applyFont="1" applyBorder="1" applyAlignment="1">
      <alignment horizontal="center" vertical="center"/>
    </xf>
    <xf numFmtId="0" fontId="12" fillId="0" borderId="30" xfId="2" applyFont="1" applyBorder="1" applyAlignment="1">
      <alignment horizontal="center" vertical="center"/>
    </xf>
    <xf numFmtId="0" fontId="12" fillId="0" borderId="29" xfId="2" applyFont="1" applyBorder="1" applyAlignment="1">
      <alignment horizontal="center" vertical="center"/>
    </xf>
    <xf numFmtId="0" fontId="12" fillId="0" borderId="20" xfId="2" applyFont="1" applyBorder="1" applyAlignment="1">
      <alignment horizontal="center" vertical="center"/>
    </xf>
    <xf numFmtId="0" fontId="12" fillId="0" borderId="6" xfId="2" applyFont="1" applyAlignment="1">
      <alignment horizontal="center" vertical="center"/>
    </xf>
    <xf numFmtId="0" fontId="12" fillId="0" borderId="28" xfId="2" applyFont="1" applyBorder="1" applyAlignment="1">
      <alignment horizontal="center" vertical="center"/>
    </xf>
    <xf numFmtId="0" fontId="12" fillId="0" borderId="23" xfId="2" applyFont="1" applyBorder="1" applyAlignment="1">
      <alignment horizontal="center" vertical="center"/>
    </xf>
    <xf numFmtId="0" fontId="12" fillId="0" borderId="32" xfId="2" applyFont="1" applyBorder="1" applyAlignment="1">
      <alignment horizontal="center" vertical="center"/>
    </xf>
    <xf numFmtId="0" fontId="12" fillId="0" borderId="31" xfId="2" applyFont="1" applyBorder="1" applyAlignment="1">
      <alignment horizontal="center" vertical="center"/>
    </xf>
    <xf numFmtId="0" fontId="12" fillId="5" borderId="17" xfId="2" applyFont="1" applyFill="1" applyBorder="1" applyAlignment="1">
      <alignment horizontal="center" vertical="center" wrapText="1"/>
    </xf>
    <xf numFmtId="0" fontId="12" fillId="5" borderId="18" xfId="2" applyFont="1" applyFill="1" applyBorder="1" applyAlignment="1">
      <alignment horizontal="center" vertical="center" wrapText="1"/>
    </xf>
    <xf numFmtId="0" fontId="12" fillId="5" borderId="19" xfId="2" applyFont="1" applyFill="1" applyBorder="1" applyAlignment="1">
      <alignment horizontal="center" vertical="center" wrapText="1"/>
    </xf>
    <xf numFmtId="0" fontId="11" fillId="0" borderId="14" xfId="2" applyFont="1" applyBorder="1" applyAlignment="1">
      <alignment horizontal="left" vertical="center" wrapText="1"/>
    </xf>
    <xf numFmtId="0" fontId="12" fillId="0" borderId="30" xfId="2" applyFont="1" applyBorder="1" applyAlignment="1">
      <alignment horizontal="left" vertical="center" wrapText="1"/>
    </xf>
    <xf numFmtId="0" fontId="12" fillId="0" borderId="29" xfId="2" applyFont="1" applyBorder="1" applyAlignment="1">
      <alignment horizontal="left" vertical="center" wrapText="1"/>
    </xf>
    <xf numFmtId="0" fontId="12" fillId="0" borderId="20" xfId="2" applyFont="1" applyBorder="1" applyAlignment="1">
      <alignment horizontal="left" vertical="center" wrapText="1"/>
    </xf>
    <xf numFmtId="0" fontId="12" fillId="0" borderId="6" xfId="2" applyFont="1" applyAlignment="1">
      <alignment horizontal="left" vertical="center" wrapText="1"/>
    </xf>
    <xf numFmtId="0" fontId="12" fillId="0" borderId="28" xfId="2" applyFont="1" applyBorder="1" applyAlignment="1">
      <alignment horizontal="left" vertical="center" wrapText="1"/>
    </xf>
    <xf numFmtId="0" fontId="12" fillId="0" borderId="23" xfId="2" applyFont="1" applyBorder="1" applyAlignment="1">
      <alignment horizontal="left" vertical="center" wrapText="1"/>
    </xf>
    <xf numFmtId="0" fontId="12" fillId="0" borderId="32" xfId="2" applyFont="1" applyBorder="1" applyAlignment="1">
      <alignment horizontal="left" vertical="center" wrapText="1"/>
    </xf>
    <xf numFmtId="0" fontId="12" fillId="0" borderId="31" xfId="2" applyFont="1" applyBorder="1" applyAlignment="1">
      <alignment horizontal="left" vertical="center" wrapText="1"/>
    </xf>
    <xf numFmtId="0" fontId="11" fillId="0" borderId="38" xfId="2" applyFont="1" applyBorder="1" applyAlignment="1">
      <alignment horizontal="center" vertical="center" wrapText="1"/>
    </xf>
    <xf numFmtId="0" fontId="11" fillId="0" borderId="38" xfId="2" applyFont="1" applyBorder="1" applyAlignment="1">
      <alignment horizontal="left" vertical="center" wrapText="1"/>
    </xf>
    <xf numFmtId="0" fontId="11" fillId="0" borderId="14" xfId="2" applyFont="1" applyBorder="1" applyAlignment="1">
      <alignment horizontal="center" vertical="center" wrapText="1"/>
    </xf>
    <xf numFmtId="0" fontId="11" fillId="0" borderId="20" xfId="2" applyFont="1" applyBorder="1" applyAlignment="1">
      <alignment horizontal="center" vertical="center" wrapText="1"/>
    </xf>
    <xf numFmtId="0" fontId="11" fillId="0" borderId="23" xfId="2" applyFont="1" applyBorder="1" applyAlignment="1">
      <alignment horizontal="center" vertical="center" wrapText="1"/>
    </xf>
    <xf numFmtId="0" fontId="12" fillId="5" borderId="38" xfId="2" applyFont="1" applyFill="1" applyBorder="1" applyAlignment="1">
      <alignment horizontal="center" vertical="center" wrapText="1"/>
    </xf>
    <xf numFmtId="0" fontId="12" fillId="5" borderId="38" xfId="2" applyFont="1" applyFill="1" applyBorder="1" applyAlignment="1">
      <alignment horizontal="left" vertical="center" wrapText="1"/>
    </xf>
    <xf numFmtId="0" fontId="13" fillId="0" borderId="38" xfId="3" applyFont="1" applyBorder="1" applyAlignment="1">
      <alignment horizontal="center" vertical="center"/>
    </xf>
    <xf numFmtId="0" fontId="12" fillId="5" borderId="14" xfId="2" applyFont="1" applyFill="1" applyBorder="1" applyAlignment="1">
      <alignment horizontal="left" vertical="center" wrapText="1"/>
    </xf>
    <xf numFmtId="0" fontId="12" fillId="5" borderId="20" xfId="2" applyFont="1" applyFill="1" applyBorder="1" applyAlignment="1">
      <alignment horizontal="left" vertical="center" wrapText="1"/>
    </xf>
    <xf numFmtId="0" fontId="12" fillId="5" borderId="23" xfId="2" applyFont="1" applyFill="1" applyBorder="1" applyAlignment="1">
      <alignment horizontal="left" vertical="center" wrapText="1"/>
    </xf>
    <xf numFmtId="0" fontId="12" fillId="0" borderId="17" xfId="2" applyFont="1" applyBorder="1" applyAlignment="1">
      <alignment horizontal="center" vertical="center" wrapText="1"/>
    </xf>
    <xf numFmtId="0" fontId="12" fillId="0" borderId="18" xfId="2" applyFont="1" applyBorder="1" applyAlignment="1">
      <alignment horizontal="center" vertical="center" wrapText="1"/>
    </xf>
    <xf numFmtId="0" fontId="12" fillId="0" borderId="19" xfId="2" applyFont="1" applyBorder="1" applyAlignment="1">
      <alignment horizontal="center" vertical="center" wrapText="1"/>
    </xf>
    <xf numFmtId="9" fontId="7" fillId="4" borderId="35" xfId="3" applyNumberFormat="1" applyFont="1" applyFill="1" applyBorder="1" applyAlignment="1">
      <alignment horizontal="center" vertical="center" wrapText="1"/>
    </xf>
    <xf numFmtId="0" fontId="7" fillId="4" borderId="37" xfId="3" applyFont="1" applyFill="1" applyBorder="1" applyAlignment="1">
      <alignment horizontal="center" vertical="center" wrapText="1"/>
    </xf>
    <xf numFmtId="0" fontId="28" fillId="3" borderId="62" xfId="2" applyFont="1" applyFill="1" applyBorder="1" applyAlignment="1">
      <alignment horizontal="center" vertical="center" wrapText="1"/>
    </xf>
    <xf numFmtId="0" fontId="28" fillId="3" borderId="59" xfId="2" applyFont="1" applyFill="1" applyBorder="1" applyAlignment="1">
      <alignment horizontal="center" vertical="center" wrapText="1"/>
    </xf>
    <xf numFmtId="0" fontId="12" fillId="0" borderId="38" xfId="0" applyFont="1" applyBorder="1" applyAlignment="1">
      <alignment horizontal="center" vertical="center" wrapText="1"/>
    </xf>
    <xf numFmtId="0" fontId="35" fillId="0" borderId="38" xfId="0" applyFont="1" applyBorder="1" applyAlignment="1">
      <alignment horizontal="center" vertical="center" wrapText="1"/>
    </xf>
    <xf numFmtId="0" fontId="31" fillId="5" borderId="34" xfId="2" applyFont="1" applyFill="1" applyBorder="1" applyAlignment="1">
      <alignment horizontal="center" vertical="center" wrapText="1"/>
    </xf>
    <xf numFmtId="169" fontId="31" fillId="5" borderId="35" xfId="3" applyNumberFormat="1" applyFont="1" applyFill="1" applyBorder="1" applyAlignment="1">
      <alignment horizontal="center" vertical="center"/>
    </xf>
    <xf numFmtId="169" fontId="31" fillId="5" borderId="37" xfId="3" applyNumberFormat="1" applyFont="1" applyFill="1" applyBorder="1" applyAlignment="1">
      <alignment horizontal="center" vertical="center"/>
    </xf>
    <xf numFmtId="0" fontId="32" fillId="0" borderId="37" xfId="3" applyFont="1" applyBorder="1" applyAlignment="1">
      <alignment horizontal="left" vertical="center" wrapText="1"/>
    </xf>
    <xf numFmtId="1" fontId="6" fillId="0" borderId="17" xfId="3" applyNumberFormat="1" applyFont="1" applyBorder="1" applyAlignment="1">
      <alignment horizontal="center" vertical="center"/>
    </xf>
    <xf numFmtId="1" fontId="6" fillId="0" borderId="18" xfId="3" applyNumberFormat="1" applyFont="1" applyBorder="1" applyAlignment="1">
      <alignment horizontal="center" vertical="center"/>
    </xf>
    <xf numFmtId="1" fontId="6" fillId="0" borderId="19" xfId="3" applyNumberFormat="1" applyFont="1" applyBorder="1" applyAlignment="1">
      <alignment horizontal="center" vertical="center"/>
    </xf>
    <xf numFmtId="0" fontId="13" fillId="0" borderId="35" xfId="3" applyFont="1" applyBorder="1" applyAlignment="1">
      <alignment horizontal="center" vertical="center"/>
    </xf>
    <xf numFmtId="0" fontId="13" fillId="0" borderId="37" xfId="3" applyFont="1" applyBorder="1" applyAlignment="1">
      <alignment horizontal="center" vertical="center"/>
    </xf>
    <xf numFmtId="0" fontId="29" fillId="0" borderId="35" xfId="3" applyFont="1" applyBorder="1" applyAlignment="1">
      <alignment horizontal="center" vertical="center" wrapText="1"/>
    </xf>
    <xf numFmtId="0" fontId="29" fillId="0" borderId="37" xfId="3" applyFont="1" applyBorder="1" applyAlignment="1">
      <alignment horizontal="center" vertical="center" wrapText="1"/>
    </xf>
    <xf numFmtId="0" fontId="44" fillId="0" borderId="2" xfId="20" applyFont="1" applyBorder="1" applyAlignment="1">
      <alignment horizontal="center" vertical="center" wrapText="1"/>
    </xf>
    <xf numFmtId="0" fontId="44" fillId="0" borderId="4" xfId="20" applyFont="1" applyBorder="1" applyAlignment="1">
      <alignment horizontal="center" vertical="center" wrapText="1"/>
    </xf>
    <xf numFmtId="0" fontId="44" fillId="0" borderId="5" xfId="20" applyFont="1" applyBorder="1" applyAlignment="1">
      <alignment horizontal="center" vertical="center" wrapText="1"/>
    </xf>
    <xf numFmtId="0" fontId="44" fillId="0" borderId="3" xfId="20" applyFont="1" applyBorder="1" applyAlignment="1">
      <alignment horizontal="center" vertical="center" wrapText="1"/>
    </xf>
    <xf numFmtId="0" fontId="44" fillId="0" borderId="6" xfId="20" applyFont="1" applyAlignment="1">
      <alignment horizontal="center" vertical="center" wrapText="1"/>
    </xf>
    <xf numFmtId="0" fontId="44" fillId="0" borderId="8" xfId="20" applyFont="1" applyBorder="1" applyAlignment="1">
      <alignment horizontal="center" vertical="center" wrapText="1"/>
    </xf>
    <xf numFmtId="0" fontId="44" fillId="0" borderId="13" xfId="20" applyFont="1" applyBorder="1" applyAlignment="1">
      <alignment horizontal="center" vertical="center" wrapText="1"/>
    </xf>
    <xf numFmtId="0" fontId="44" fillId="0" borderId="11" xfId="20" applyFont="1" applyBorder="1" applyAlignment="1">
      <alignment horizontal="center" vertical="center" wrapText="1"/>
    </xf>
    <xf numFmtId="0" fontId="44" fillId="0" borderId="12" xfId="20" applyFont="1" applyBorder="1" applyAlignment="1">
      <alignment horizontal="center" vertical="center" wrapText="1"/>
    </xf>
    <xf numFmtId="0" fontId="45" fillId="0" borderId="2" xfId="20" applyFont="1" applyBorder="1" applyAlignment="1">
      <alignment horizontal="center" vertical="center" wrapText="1"/>
    </xf>
    <xf numFmtId="0" fontId="45" fillId="0" borderId="4" xfId="20" applyFont="1" applyBorder="1" applyAlignment="1">
      <alignment horizontal="center" vertical="center" wrapText="1"/>
    </xf>
    <xf numFmtId="0" fontId="45" fillId="0" borderId="13" xfId="20" applyFont="1" applyBorder="1" applyAlignment="1">
      <alignment horizontal="center" vertical="center" wrapText="1"/>
    </xf>
    <xf numFmtId="0" fontId="45" fillId="0" borderId="11" xfId="20" applyFont="1" applyBorder="1" applyAlignment="1">
      <alignment horizontal="center" vertical="center" wrapText="1"/>
    </xf>
    <xf numFmtId="0" fontId="45" fillId="3" borderId="9" xfId="20" applyFont="1" applyFill="1" applyBorder="1" applyAlignment="1">
      <alignment horizontal="center" vertical="center" wrapText="1"/>
    </xf>
    <xf numFmtId="0" fontId="45" fillId="3" borderId="7" xfId="20" applyFont="1" applyFill="1" applyBorder="1" applyAlignment="1">
      <alignment horizontal="center" vertical="center" wrapText="1"/>
    </xf>
    <xf numFmtId="0" fontId="45" fillId="3" borderId="12" xfId="20" applyFont="1" applyFill="1" applyBorder="1" applyAlignment="1">
      <alignment horizontal="center" vertical="center" wrapText="1"/>
    </xf>
    <xf numFmtId="0" fontId="45" fillId="3" borderId="10" xfId="20" applyFont="1" applyFill="1" applyBorder="1" applyAlignment="1">
      <alignment horizontal="center" vertical="center" wrapText="1"/>
    </xf>
    <xf numFmtId="0" fontId="17" fillId="0" borderId="9" xfId="20" applyFont="1" applyBorder="1" applyAlignment="1">
      <alignment horizontal="center" vertical="center" wrapText="1"/>
    </xf>
    <xf numFmtId="0" fontId="17" fillId="0" borderId="7" xfId="20" applyFont="1" applyBorder="1" applyAlignment="1">
      <alignment horizontal="center" vertical="center" wrapText="1"/>
    </xf>
    <xf numFmtId="0" fontId="17" fillId="0" borderId="10" xfId="20" applyFont="1" applyBorder="1" applyAlignment="1">
      <alignment horizontal="center" vertical="center" wrapText="1"/>
    </xf>
    <xf numFmtId="0" fontId="17" fillId="4" borderId="9" xfId="20" applyFont="1" applyFill="1" applyBorder="1" applyAlignment="1">
      <alignment horizontal="center" vertical="center" wrapText="1"/>
    </xf>
    <xf numFmtId="0" fontId="17" fillId="4" borderId="7" xfId="20" applyFont="1" applyFill="1" applyBorder="1" applyAlignment="1">
      <alignment horizontal="center" vertical="center" wrapText="1"/>
    </xf>
    <xf numFmtId="0" fontId="17" fillId="4" borderId="10" xfId="20" applyFont="1" applyFill="1" applyBorder="1" applyAlignment="1">
      <alignment horizontal="center" vertical="center" wrapText="1"/>
    </xf>
    <xf numFmtId="0" fontId="45" fillId="3" borderId="2" xfId="20" applyFont="1" applyFill="1" applyBorder="1" applyAlignment="1">
      <alignment horizontal="center" vertical="center" wrapText="1"/>
    </xf>
    <xf numFmtId="0" fontId="45" fillId="3" borderId="4" xfId="20" applyFont="1" applyFill="1" applyBorder="1" applyAlignment="1">
      <alignment horizontal="center" vertical="center" wrapText="1"/>
    </xf>
    <xf numFmtId="0" fontId="45" fillId="3" borderId="13" xfId="20" applyFont="1" applyFill="1" applyBorder="1" applyAlignment="1">
      <alignment horizontal="center" vertical="center" wrapText="1"/>
    </xf>
    <xf numFmtId="0" fontId="45" fillId="3" borderId="11" xfId="20" applyFont="1" applyFill="1" applyBorder="1" applyAlignment="1">
      <alignment horizontal="center" vertical="center" wrapText="1"/>
    </xf>
    <xf numFmtId="0" fontId="17" fillId="0" borderId="9" xfId="20" applyFont="1" applyBorder="1" applyAlignment="1">
      <alignment horizontal="left" vertical="center" wrapText="1"/>
    </xf>
    <xf numFmtId="0" fontId="17" fillId="0" borderId="7" xfId="20" applyFont="1" applyBorder="1" applyAlignment="1">
      <alignment horizontal="left" vertical="center" wrapText="1"/>
    </xf>
    <xf numFmtId="0" fontId="17" fillId="0" borderId="10" xfId="20" applyFont="1" applyBorder="1" applyAlignment="1">
      <alignment horizontal="left" vertical="center" wrapText="1"/>
    </xf>
    <xf numFmtId="0" fontId="44" fillId="0" borderId="9" xfId="20" applyFont="1" applyBorder="1" applyAlignment="1">
      <alignment horizontal="center" vertical="center" wrapText="1"/>
    </xf>
    <xf numFmtId="0" fontId="44" fillId="0" borderId="10" xfId="20" applyFont="1" applyBorder="1" applyAlignment="1">
      <alignment horizontal="center" vertical="center" wrapText="1"/>
    </xf>
    <xf numFmtId="0" fontId="44" fillId="0" borderId="7" xfId="20" applyFont="1" applyBorder="1" applyAlignment="1">
      <alignment horizontal="center" vertical="center" wrapText="1"/>
    </xf>
    <xf numFmtId="1" fontId="44" fillId="0" borderId="9" xfId="1" applyNumberFormat="1" applyFont="1" applyBorder="1" applyAlignment="1">
      <alignment horizontal="center" vertical="center" shrinkToFit="1"/>
    </xf>
    <xf numFmtId="1" fontId="44" fillId="0" borderId="7" xfId="1" applyNumberFormat="1" applyFont="1" applyBorder="1" applyAlignment="1">
      <alignment horizontal="center" vertical="center" shrinkToFit="1"/>
    </xf>
    <xf numFmtId="1" fontId="44" fillId="0" borderId="10" xfId="1" applyNumberFormat="1" applyFont="1" applyBorder="1" applyAlignment="1">
      <alignment horizontal="center" vertical="center" shrinkToFit="1"/>
    </xf>
    <xf numFmtId="0" fontId="45" fillId="3" borderId="5" xfId="20" applyFont="1" applyFill="1" applyBorder="1" applyAlignment="1">
      <alignment horizontal="center" vertical="center" wrapText="1"/>
    </xf>
    <xf numFmtId="0" fontId="45" fillId="3" borderId="34" xfId="20" applyFont="1" applyFill="1" applyBorder="1" applyAlignment="1">
      <alignment horizontal="center" vertical="center" wrapText="1"/>
    </xf>
    <xf numFmtId="0" fontId="17" fillId="0" borderId="11" xfId="20" applyFont="1" applyBorder="1" applyAlignment="1">
      <alignment horizontal="center" vertical="center" wrapText="1"/>
    </xf>
    <xf numFmtId="0" fontId="17" fillId="0" borderId="12" xfId="20" applyFont="1" applyBorder="1" applyAlignment="1">
      <alignment horizontal="center" vertical="center" wrapText="1"/>
    </xf>
    <xf numFmtId="0" fontId="19" fillId="0" borderId="17" xfId="3" applyFont="1" applyBorder="1" applyAlignment="1">
      <alignment horizontal="left" vertical="center" wrapText="1"/>
    </xf>
    <xf numFmtId="0" fontId="19" fillId="0" borderId="19" xfId="3" applyFont="1" applyBorder="1" applyAlignment="1">
      <alignment horizontal="left" vertical="center" wrapText="1"/>
    </xf>
    <xf numFmtId="9" fontId="7" fillId="0" borderId="35" xfId="3" applyNumberFormat="1" applyFont="1" applyBorder="1" applyAlignment="1">
      <alignment horizontal="center" vertical="center" wrapText="1"/>
    </xf>
    <xf numFmtId="0" fontId="7" fillId="0" borderId="37" xfId="3" applyFont="1" applyBorder="1" applyAlignment="1">
      <alignment horizontal="center" vertical="center" wrapText="1"/>
    </xf>
    <xf numFmtId="0" fontId="13" fillId="0" borderId="35" xfId="3" applyFont="1" applyBorder="1" applyAlignment="1">
      <alignment horizontal="center" vertical="center" wrapText="1"/>
    </xf>
    <xf numFmtId="0" fontId="13" fillId="0" borderId="37" xfId="3" applyFont="1" applyBorder="1" applyAlignment="1">
      <alignment horizontal="center" vertical="center" wrapText="1"/>
    </xf>
    <xf numFmtId="0" fontId="19" fillId="0" borderId="35" xfId="3" applyFont="1" applyBorder="1" applyAlignment="1">
      <alignment horizontal="left" vertical="center" wrapText="1"/>
    </xf>
    <xf numFmtId="0" fontId="19" fillId="0" borderId="37" xfId="3" applyFont="1" applyBorder="1" applyAlignment="1">
      <alignment horizontal="left" vertical="center" wrapText="1"/>
    </xf>
    <xf numFmtId="0" fontId="17" fillId="0" borderId="82" xfId="20" applyFont="1" applyBorder="1" applyAlignment="1">
      <alignment horizontal="left" vertical="center" wrapText="1"/>
    </xf>
    <xf numFmtId="0" fontId="11" fillId="4" borderId="38" xfId="2" applyFont="1" applyFill="1" applyBorder="1" applyAlignment="1">
      <alignment horizontal="left" vertical="center" wrapText="1"/>
    </xf>
    <xf numFmtId="0" fontId="12" fillId="4" borderId="6" xfId="2" applyFont="1" applyFill="1" applyAlignment="1">
      <alignment horizontal="left" vertical="center" wrapText="1"/>
    </xf>
    <xf numFmtId="9" fontId="12" fillId="0" borderId="35" xfId="3" applyNumberFormat="1" applyFont="1" applyBorder="1" applyAlignment="1">
      <alignment horizontal="center" vertical="center" wrapText="1"/>
    </xf>
    <xf numFmtId="0" fontId="12" fillId="0" borderId="37" xfId="3" applyFont="1" applyBorder="1" applyAlignment="1">
      <alignment horizontal="center" vertical="center" wrapText="1"/>
    </xf>
    <xf numFmtId="0" fontId="19" fillId="0" borderId="35" xfId="3" applyFont="1" applyBorder="1" applyAlignment="1">
      <alignment horizontal="justify" vertical="center" wrapText="1"/>
    </xf>
    <xf numFmtId="0" fontId="19" fillId="0" borderId="37" xfId="3" applyFont="1" applyBorder="1" applyAlignment="1">
      <alignment horizontal="justify" vertical="center" wrapText="1"/>
    </xf>
    <xf numFmtId="0" fontId="45" fillId="3" borderId="8" xfId="20" applyFont="1" applyFill="1" applyBorder="1" applyAlignment="1">
      <alignment horizontal="center" vertical="center" wrapText="1"/>
    </xf>
    <xf numFmtId="0" fontId="17" fillId="0" borderId="34" xfId="20" applyFont="1" applyBorder="1" applyAlignment="1">
      <alignment horizontal="left" vertical="center" wrapText="1"/>
    </xf>
    <xf numFmtId="0" fontId="17" fillId="0" borderId="13" xfId="20" applyFont="1" applyBorder="1" applyAlignment="1">
      <alignment horizontal="left" vertical="center" wrapText="1"/>
    </xf>
    <xf numFmtId="0" fontId="17" fillId="0" borderId="11" xfId="20" applyFont="1" applyBorder="1" applyAlignment="1">
      <alignment horizontal="left" vertical="center" wrapText="1"/>
    </xf>
    <xf numFmtId="0" fontId="17" fillId="0" borderId="12" xfId="20" applyFont="1" applyBorder="1" applyAlignment="1">
      <alignment horizontal="left" vertical="center" wrapText="1"/>
    </xf>
    <xf numFmtId="0" fontId="27" fillId="0" borderId="44" xfId="3" applyFont="1" applyBorder="1" applyAlignment="1">
      <alignment horizontal="center" vertical="center"/>
    </xf>
    <xf numFmtId="0" fontId="12" fillId="5" borderId="41" xfId="3" applyFont="1" applyFill="1" applyBorder="1" applyAlignment="1">
      <alignment horizontal="center" vertical="center" wrapText="1"/>
    </xf>
    <xf numFmtId="0" fontId="12" fillId="5" borderId="40" xfId="3" applyFont="1" applyFill="1" applyBorder="1" applyAlignment="1">
      <alignment horizontal="center" vertical="center" wrapText="1"/>
    </xf>
    <xf numFmtId="0" fontId="12" fillId="5" borderId="17" xfId="3" applyFont="1" applyFill="1" applyBorder="1" applyAlignment="1">
      <alignment horizontal="center" vertical="center" wrapText="1"/>
    </xf>
    <xf numFmtId="0" fontId="12" fillId="5" borderId="19" xfId="3" applyFont="1" applyFill="1" applyBorder="1" applyAlignment="1">
      <alignment horizontal="center" vertical="center" wrapText="1"/>
    </xf>
    <xf numFmtId="0" fontId="13" fillId="0" borderId="17" xfId="3" applyFont="1" applyBorder="1" applyAlignment="1">
      <alignment horizontal="center" vertical="center"/>
    </xf>
    <xf numFmtId="0" fontId="13" fillId="0" borderId="19" xfId="3" applyFont="1" applyBorder="1" applyAlignment="1">
      <alignment horizontal="center" vertical="center"/>
    </xf>
    <xf numFmtId="0" fontId="13" fillId="0" borderId="18" xfId="3" applyFont="1" applyBorder="1" applyAlignment="1">
      <alignment horizontal="center" vertical="center"/>
    </xf>
    <xf numFmtId="0" fontId="13" fillId="0" borderId="41" xfId="3" applyFont="1" applyBorder="1" applyAlignment="1">
      <alignment horizontal="center" vertical="center"/>
    </xf>
    <xf numFmtId="0" fontId="13" fillId="0" borderId="39" xfId="3" applyFont="1" applyBorder="1" applyAlignment="1">
      <alignment horizontal="center" vertical="center"/>
    </xf>
    <xf numFmtId="0" fontId="13" fillId="0" borderId="40" xfId="3" applyFont="1" applyBorder="1" applyAlignment="1">
      <alignment horizontal="center" vertical="center"/>
    </xf>
    <xf numFmtId="0" fontId="13" fillId="0" borderId="17" xfId="3" applyFont="1" applyBorder="1" applyAlignment="1">
      <alignment horizontal="center" vertical="center" wrapText="1"/>
    </xf>
    <xf numFmtId="0" fontId="13" fillId="0" borderId="18" xfId="3" applyFont="1" applyBorder="1" applyAlignment="1">
      <alignment horizontal="center" vertical="center" wrapText="1"/>
    </xf>
    <xf numFmtId="0" fontId="13" fillId="0" borderId="19" xfId="3" applyFont="1" applyBorder="1" applyAlignment="1">
      <alignment horizontal="center" vertical="center" wrapText="1"/>
    </xf>
    <xf numFmtId="0" fontId="43" fillId="0" borderId="17" xfId="3" applyFont="1" applyBorder="1" applyAlignment="1">
      <alignment horizontal="center" vertical="center" wrapText="1"/>
    </xf>
    <xf numFmtId="0" fontId="43" fillId="0" borderId="19" xfId="3" applyFont="1" applyBorder="1" applyAlignment="1">
      <alignment horizontal="center" vertical="center" wrapText="1"/>
    </xf>
    <xf numFmtId="0" fontId="13" fillId="0" borderId="17" xfId="3" applyFont="1" applyBorder="1" applyAlignment="1">
      <alignment horizontal="justify" vertical="center" wrapText="1"/>
    </xf>
    <xf numFmtId="0" fontId="13" fillId="0" borderId="19" xfId="3" applyFont="1" applyBorder="1" applyAlignment="1">
      <alignment horizontal="justify" vertical="center" wrapText="1"/>
    </xf>
    <xf numFmtId="0" fontId="12" fillId="5" borderId="14" xfId="2" applyFont="1" applyFill="1" applyBorder="1" applyAlignment="1">
      <alignment horizontal="center" vertical="center" wrapText="1"/>
    </xf>
    <xf numFmtId="0" fontId="12" fillId="5" borderId="20" xfId="2" applyFont="1" applyFill="1" applyBorder="1" applyAlignment="1">
      <alignment horizontal="center" vertical="center" wrapText="1"/>
    </xf>
    <xf numFmtId="0" fontId="12" fillId="5" borderId="23" xfId="2" applyFont="1" applyFill="1" applyBorder="1" applyAlignment="1">
      <alignment horizontal="center" vertical="center" wrapText="1"/>
    </xf>
    <xf numFmtId="1" fontId="12" fillId="0" borderId="41" xfId="2" applyNumberFormat="1" applyFont="1" applyBorder="1" applyAlignment="1">
      <alignment horizontal="center" vertical="center" wrapText="1"/>
    </xf>
    <xf numFmtId="1" fontId="12" fillId="0" borderId="39" xfId="2" applyNumberFormat="1" applyFont="1" applyBorder="1" applyAlignment="1">
      <alignment horizontal="center" vertical="center" wrapText="1"/>
    </xf>
    <xf numFmtId="1" fontId="12" fillId="0" borderId="40" xfId="2" applyNumberFormat="1" applyFont="1" applyBorder="1" applyAlignment="1">
      <alignment horizontal="center" vertical="center" wrapText="1"/>
    </xf>
    <xf numFmtId="0" fontId="7" fillId="5" borderId="38" xfId="3" applyFont="1" applyFill="1" applyBorder="1" applyAlignment="1">
      <alignment horizontal="center" vertical="center"/>
    </xf>
    <xf numFmtId="0" fontId="12" fillId="4" borderId="14" xfId="2" applyFont="1" applyFill="1" applyBorder="1" applyAlignment="1">
      <alignment horizontal="center" vertical="center" wrapText="1"/>
    </xf>
    <xf numFmtId="0" fontId="12" fillId="4" borderId="30" xfId="2" applyFont="1" applyFill="1" applyBorder="1" applyAlignment="1">
      <alignment horizontal="center" vertical="center" wrapText="1"/>
    </xf>
    <xf numFmtId="0" fontId="12" fillId="4" borderId="29" xfId="2" applyFont="1" applyFill="1" applyBorder="1" applyAlignment="1">
      <alignment horizontal="center" vertical="center" wrapText="1"/>
    </xf>
    <xf numFmtId="0" fontId="12" fillId="4" borderId="20" xfId="2" applyFont="1" applyFill="1" applyBorder="1" applyAlignment="1">
      <alignment horizontal="center" vertical="center" wrapText="1"/>
    </xf>
    <xf numFmtId="0" fontId="12" fillId="4" borderId="6" xfId="2" applyFont="1" applyFill="1" applyAlignment="1">
      <alignment horizontal="center" vertical="center" wrapText="1"/>
    </xf>
    <xf numFmtId="0" fontId="12" fillId="4" borderId="28" xfId="2" applyFont="1" applyFill="1" applyBorder="1" applyAlignment="1">
      <alignment horizontal="center" vertical="center" wrapText="1"/>
    </xf>
    <xf numFmtId="0" fontId="12" fillId="4" borderId="23" xfId="2" applyFont="1" applyFill="1" applyBorder="1" applyAlignment="1">
      <alignment horizontal="center" vertical="center" wrapText="1"/>
    </xf>
    <xf numFmtId="0" fontId="12" fillId="4" borderId="32" xfId="2" applyFont="1" applyFill="1" applyBorder="1" applyAlignment="1">
      <alignment horizontal="center" vertical="center" wrapText="1"/>
    </xf>
    <xf numFmtId="0" fontId="12" fillId="4" borderId="31" xfId="2" applyFont="1" applyFill="1" applyBorder="1" applyAlignment="1">
      <alignment horizontal="center" vertical="center" wrapText="1"/>
    </xf>
    <xf numFmtId="0" fontId="7" fillId="5" borderId="38" xfId="3" applyFont="1" applyFill="1" applyBorder="1" applyAlignment="1">
      <alignment horizontal="left" vertical="center" wrapText="1"/>
    </xf>
    <xf numFmtId="0" fontId="7" fillId="5" borderId="38" xfId="3" applyFont="1" applyFill="1" applyBorder="1" applyAlignment="1">
      <alignment horizontal="left" vertical="center"/>
    </xf>
    <xf numFmtId="0" fontId="7" fillId="5" borderId="17" xfId="3" applyFont="1" applyFill="1" applyBorder="1" applyAlignment="1">
      <alignment horizontal="center" vertical="center" wrapText="1"/>
    </xf>
    <xf numFmtId="0" fontId="7" fillId="5" borderId="18" xfId="3" applyFont="1" applyFill="1" applyBorder="1" applyAlignment="1">
      <alignment horizontal="center" vertical="center" wrapText="1"/>
    </xf>
    <xf numFmtId="0" fontId="7" fillId="5" borderId="19" xfId="3" applyFont="1" applyFill="1" applyBorder="1" applyAlignment="1">
      <alignment horizontal="center" vertical="center" wrapText="1"/>
    </xf>
    <xf numFmtId="0" fontId="7" fillId="0" borderId="17" xfId="3" applyFont="1" applyBorder="1" applyAlignment="1">
      <alignment horizontal="center" vertical="center" wrapText="1"/>
    </xf>
    <xf numFmtId="0" fontId="7" fillId="0" borderId="18" xfId="3" applyFont="1" applyBorder="1" applyAlignment="1">
      <alignment horizontal="center" vertical="center" wrapText="1"/>
    </xf>
    <xf numFmtId="0" fontId="7" fillId="0" borderId="19" xfId="3" applyFont="1" applyBorder="1" applyAlignment="1">
      <alignment horizontal="center" vertical="center" wrapText="1"/>
    </xf>
    <xf numFmtId="0" fontId="7" fillId="0" borderId="17" xfId="3" applyFont="1" applyBorder="1" applyAlignment="1">
      <alignment horizontal="center" vertical="center"/>
    </xf>
    <xf numFmtId="0" fontId="7" fillId="0" borderId="18" xfId="3" applyFont="1" applyBorder="1" applyAlignment="1">
      <alignment horizontal="center" vertical="center"/>
    </xf>
    <xf numFmtId="0" fontId="7" fillId="0" borderId="19" xfId="3" applyFont="1" applyBorder="1" applyAlignment="1">
      <alignment horizontal="center" vertical="center"/>
    </xf>
    <xf numFmtId="0" fontId="12" fillId="3" borderId="38" xfId="2" applyFont="1" applyFill="1" applyBorder="1" applyAlignment="1">
      <alignment horizontal="center" vertical="center" wrapText="1"/>
    </xf>
    <xf numFmtId="0" fontId="12" fillId="5" borderId="73" xfId="2" applyFont="1" applyFill="1" applyBorder="1" applyAlignment="1">
      <alignment horizontal="center" vertical="center" wrapText="1"/>
    </xf>
    <xf numFmtId="0" fontId="12" fillId="5" borderId="74" xfId="2" applyFont="1" applyFill="1" applyBorder="1" applyAlignment="1">
      <alignment horizontal="center" vertical="center" wrapText="1"/>
    </xf>
    <xf numFmtId="0" fontId="12" fillId="5" borderId="49" xfId="2" applyFont="1" applyFill="1" applyBorder="1" applyAlignment="1">
      <alignment horizontal="center" vertical="center" wrapText="1"/>
    </xf>
    <xf numFmtId="0" fontId="12" fillId="5" borderId="50" xfId="2" applyFont="1" applyFill="1" applyBorder="1" applyAlignment="1">
      <alignment horizontal="center" vertical="center" wrapText="1"/>
    </xf>
    <xf numFmtId="0" fontId="12" fillId="5" borderId="51" xfId="2" applyFont="1" applyFill="1" applyBorder="1" applyAlignment="1">
      <alignment horizontal="center" vertical="center" wrapText="1"/>
    </xf>
    <xf numFmtId="0" fontId="12" fillId="5" borderId="21" xfId="2" applyFont="1" applyFill="1" applyBorder="1" applyAlignment="1">
      <alignment horizontal="center" vertical="center" wrapText="1"/>
    </xf>
    <xf numFmtId="0" fontId="12" fillId="5" borderId="25" xfId="2" applyFont="1" applyFill="1" applyBorder="1" applyAlignment="1">
      <alignment horizontal="center" vertical="center" wrapText="1"/>
    </xf>
    <xf numFmtId="167" fontId="13" fillId="0" borderId="45" xfId="5" applyNumberFormat="1" applyFont="1" applyBorder="1" applyAlignment="1">
      <alignment horizontal="center" vertical="center" wrapText="1"/>
    </xf>
    <xf numFmtId="167" fontId="13" fillId="0" borderId="47" xfId="5" applyNumberFormat="1" applyFont="1" applyBorder="1" applyAlignment="1">
      <alignment horizontal="center" vertical="center" wrapText="1"/>
    </xf>
    <xf numFmtId="167" fontId="13" fillId="0" borderId="59" xfId="5" applyNumberFormat="1" applyFont="1" applyBorder="1" applyAlignment="1">
      <alignment horizontal="center" vertical="center" wrapText="1"/>
    </xf>
    <xf numFmtId="173" fontId="13" fillId="0" borderId="79" xfId="22" applyNumberFormat="1" applyFont="1" applyBorder="1" applyAlignment="1">
      <alignment horizontal="center" vertical="center" wrapText="1"/>
    </xf>
    <xf numFmtId="173" fontId="13" fillId="0" borderId="46" xfId="22" applyNumberFormat="1" applyFont="1" applyBorder="1" applyAlignment="1">
      <alignment horizontal="center" vertical="center" wrapText="1"/>
    </xf>
    <xf numFmtId="173" fontId="13" fillId="0" borderId="52" xfId="22" applyNumberFormat="1" applyFont="1" applyBorder="1" applyAlignment="1">
      <alignment horizontal="center" vertical="center" wrapText="1"/>
    </xf>
    <xf numFmtId="167" fontId="13" fillId="0" borderId="73" xfId="5" applyNumberFormat="1" applyFont="1" applyBorder="1" applyAlignment="1">
      <alignment horizontal="center" vertical="center" wrapText="1"/>
    </xf>
    <xf numFmtId="167" fontId="13" fillId="0" borderId="48" xfId="5" applyNumberFormat="1" applyFont="1" applyBorder="1" applyAlignment="1">
      <alignment horizontal="center" vertical="center" wrapText="1"/>
    </xf>
    <xf numFmtId="167" fontId="13" fillId="0" borderId="60" xfId="5" applyNumberFormat="1" applyFont="1" applyBorder="1" applyAlignment="1">
      <alignment horizontal="center" vertical="center" wrapText="1"/>
    </xf>
    <xf numFmtId="0" fontId="13" fillId="0" borderId="73" xfId="3" applyFont="1" applyBorder="1" applyAlignment="1">
      <alignment horizontal="right" vertical="center" wrapText="1"/>
    </xf>
    <xf numFmtId="0" fontId="13" fillId="0" borderId="48" xfId="3" applyFont="1" applyBorder="1" applyAlignment="1">
      <alignment horizontal="right" vertical="center" wrapText="1"/>
    </xf>
    <xf numFmtId="0" fontId="13" fillId="0" borderId="60" xfId="3" applyFont="1" applyBorder="1" applyAlignment="1">
      <alignment horizontal="right" vertical="center" wrapText="1"/>
    </xf>
    <xf numFmtId="0" fontId="12" fillId="3" borderId="17" xfId="2" applyFont="1" applyFill="1" applyBorder="1" applyAlignment="1">
      <alignment horizontal="center" vertical="center" wrapText="1"/>
    </xf>
    <xf numFmtId="0" fontId="12" fillId="3" borderId="18" xfId="2" applyFont="1" applyFill="1" applyBorder="1" applyAlignment="1">
      <alignment horizontal="center" vertical="center" wrapText="1"/>
    </xf>
    <xf numFmtId="0" fontId="12" fillId="3" borderId="19" xfId="2" applyFont="1" applyFill="1" applyBorder="1" applyAlignment="1">
      <alignment horizontal="center" vertical="center" wrapText="1"/>
    </xf>
    <xf numFmtId="0" fontId="12" fillId="5" borderId="67" xfId="2" applyFont="1" applyFill="1" applyBorder="1" applyAlignment="1">
      <alignment horizontal="center" vertical="center" wrapText="1"/>
    </xf>
    <xf numFmtId="0" fontId="12" fillId="5" borderId="24" xfId="2" applyFont="1" applyFill="1" applyBorder="1" applyAlignment="1">
      <alignment horizontal="center" vertical="center" wrapText="1"/>
    </xf>
    <xf numFmtId="0" fontId="12" fillId="0" borderId="6" xfId="0" applyFont="1" applyBorder="1" applyAlignment="1">
      <alignment horizontal="center" vertical="center" wrapText="1"/>
    </xf>
    <xf numFmtId="0" fontId="12" fillId="3" borderId="38" xfId="2" applyFont="1" applyFill="1" applyBorder="1" applyAlignment="1">
      <alignment horizontal="left" vertical="center" wrapText="1"/>
    </xf>
    <xf numFmtId="0" fontId="12" fillId="0" borderId="79" xfId="2" applyFont="1" applyBorder="1" applyAlignment="1">
      <alignment horizontal="center" vertical="center" wrapText="1"/>
    </xf>
    <xf numFmtId="0" fontId="0" fillId="0" borderId="52" xfId="0" applyBorder="1" applyAlignment="1">
      <alignment horizontal="center" vertical="center" wrapText="1"/>
    </xf>
    <xf numFmtId="0" fontId="13" fillId="0" borderId="45" xfId="3" applyFont="1" applyBorder="1" applyAlignment="1">
      <alignment horizontal="center" vertical="center" wrapText="1"/>
    </xf>
    <xf numFmtId="0" fontId="0" fillId="0" borderId="59" xfId="0" applyBorder="1" applyAlignment="1">
      <alignment horizontal="center" vertical="center" wrapText="1"/>
    </xf>
    <xf numFmtId="0" fontId="12" fillId="0" borderId="46" xfId="2" applyFont="1" applyBorder="1" applyAlignment="1">
      <alignment horizontal="center" vertical="center" wrapText="1"/>
    </xf>
    <xf numFmtId="0" fontId="12" fillId="3" borderId="17" xfId="2" applyFont="1" applyFill="1" applyBorder="1" applyAlignment="1">
      <alignment horizontal="center" vertical="center"/>
    </xf>
    <xf numFmtId="0" fontId="12" fillId="3" borderId="18" xfId="2" applyFont="1" applyFill="1" applyBorder="1" applyAlignment="1">
      <alignment horizontal="center" vertical="center"/>
    </xf>
    <xf numFmtId="0" fontId="12" fillId="3" borderId="19" xfId="2" applyFont="1" applyFill="1" applyBorder="1" applyAlignment="1">
      <alignment horizontal="center" vertical="center"/>
    </xf>
    <xf numFmtId="167" fontId="13" fillId="0" borderId="79" xfId="5" applyNumberFormat="1" applyFont="1" applyBorder="1" applyAlignment="1">
      <alignment horizontal="center" vertical="center"/>
    </xf>
    <xf numFmtId="167" fontId="13" fillId="0" borderId="52" xfId="5" applyNumberFormat="1" applyFont="1" applyBorder="1" applyAlignment="1">
      <alignment horizontal="center" vertical="center"/>
    </xf>
    <xf numFmtId="167" fontId="13" fillId="0" borderId="45" xfId="5" applyNumberFormat="1" applyFont="1" applyBorder="1" applyAlignment="1">
      <alignment horizontal="center" vertical="center"/>
    </xf>
    <xf numFmtId="167" fontId="13" fillId="0" borderId="59" xfId="5" applyNumberFormat="1" applyFont="1" applyBorder="1" applyAlignment="1">
      <alignment horizontal="center" vertical="center"/>
    </xf>
    <xf numFmtId="0" fontId="12" fillId="0" borderId="73" xfId="2" applyFont="1" applyBorder="1" applyAlignment="1">
      <alignment horizontal="center" vertical="center" wrapText="1"/>
    </xf>
    <xf numFmtId="0" fontId="0" fillId="0" borderId="60" xfId="0" applyBorder="1" applyAlignment="1">
      <alignment horizontal="center" vertical="center" wrapText="1"/>
    </xf>
    <xf numFmtId="167" fontId="13" fillId="0" borderId="73" xfId="5" applyNumberFormat="1" applyFont="1" applyBorder="1" applyAlignment="1">
      <alignment horizontal="center" vertical="center"/>
    </xf>
    <xf numFmtId="167" fontId="13" fillId="0" borderId="60" xfId="5" applyNumberFormat="1" applyFont="1" applyBorder="1" applyAlignment="1">
      <alignment horizontal="center" vertical="center"/>
    </xf>
    <xf numFmtId="167" fontId="13" fillId="0" borderId="79" xfId="5" applyNumberFormat="1" applyFont="1" applyFill="1" applyBorder="1" applyAlignment="1">
      <alignment horizontal="center" vertical="center"/>
    </xf>
    <xf numFmtId="167" fontId="13" fillId="0" borderId="52" xfId="5" applyNumberFormat="1" applyFont="1" applyFill="1" applyBorder="1" applyAlignment="1">
      <alignment horizontal="center" vertical="center"/>
    </xf>
    <xf numFmtId="0" fontId="12" fillId="0" borderId="48" xfId="2" applyFont="1" applyBorder="1" applyAlignment="1">
      <alignment horizontal="center" vertical="center" wrapText="1"/>
    </xf>
    <xf numFmtId="0" fontId="12" fillId="0" borderId="60" xfId="2" applyFont="1" applyBorder="1" applyAlignment="1">
      <alignment horizontal="center" vertical="center" wrapText="1"/>
    </xf>
    <xf numFmtId="166" fontId="13" fillId="0" borderId="73" xfId="5" applyFont="1" applyFill="1" applyBorder="1" applyAlignment="1">
      <alignment horizontal="center" vertical="center"/>
    </xf>
    <xf numFmtId="166" fontId="13" fillId="0" borderId="48" xfId="5" applyFont="1" applyFill="1" applyBorder="1" applyAlignment="1">
      <alignment horizontal="center" vertical="center"/>
    </xf>
    <xf numFmtId="166" fontId="13" fillId="0" borderId="60" xfId="5" applyFont="1" applyFill="1" applyBorder="1" applyAlignment="1">
      <alignment horizontal="center" vertical="center"/>
    </xf>
    <xf numFmtId="0" fontId="11" fillId="0" borderId="6" xfId="2" applyFont="1" applyAlignment="1">
      <alignment horizontal="center" vertical="center" wrapText="1"/>
    </xf>
    <xf numFmtId="0" fontId="11" fillId="0" borderId="32" xfId="2" applyFont="1" applyBorder="1" applyAlignment="1">
      <alignment horizontal="center" vertical="center" wrapText="1"/>
    </xf>
    <xf numFmtId="0" fontId="12" fillId="10" borderId="23" xfId="2" applyFont="1" applyFill="1" applyBorder="1" applyAlignment="1">
      <alignment horizontal="center" vertical="center"/>
    </xf>
    <xf numFmtId="0" fontId="12" fillId="10" borderId="32" xfId="2" applyFont="1" applyFill="1" applyBorder="1" applyAlignment="1">
      <alignment horizontal="center" vertical="center"/>
    </xf>
    <xf numFmtId="0" fontId="12" fillId="10" borderId="31" xfId="2" applyFont="1" applyFill="1" applyBorder="1" applyAlignment="1">
      <alignment horizontal="center" vertical="center"/>
    </xf>
    <xf numFmtId="0" fontId="35" fillId="0" borderId="38" xfId="0" applyFont="1" applyBorder="1" applyAlignment="1">
      <alignment horizontal="left" vertical="center" wrapText="1"/>
    </xf>
    <xf numFmtId="0" fontId="12" fillId="10" borderId="41" xfId="2" applyFont="1" applyFill="1" applyBorder="1" applyAlignment="1">
      <alignment horizontal="center" vertical="center"/>
    </xf>
    <xf numFmtId="0" fontId="12" fillId="10" borderId="39" xfId="2" applyFont="1" applyFill="1" applyBorder="1" applyAlignment="1">
      <alignment horizontal="center" vertical="center"/>
    </xf>
    <xf numFmtId="0" fontId="11" fillId="0" borderId="17" xfId="0" applyFont="1" applyBorder="1" applyAlignment="1">
      <alignment horizontal="center" vertical="center"/>
    </xf>
    <xf numFmtId="0" fontId="11" fillId="0" borderId="19" xfId="0" applyFont="1" applyBorder="1" applyAlignment="1">
      <alignment horizontal="center" vertical="center"/>
    </xf>
    <xf numFmtId="0" fontId="12" fillId="0" borderId="17" xfId="0" applyFont="1" applyBorder="1" applyAlignment="1">
      <alignment horizontal="center" vertical="center"/>
    </xf>
    <xf numFmtId="0" fontId="12" fillId="0" borderId="19" xfId="0" applyFont="1" applyBorder="1" applyAlignment="1">
      <alignment horizontal="center" vertical="center"/>
    </xf>
    <xf numFmtId="0" fontId="12" fillId="3" borderId="14" xfId="0" applyFont="1" applyFill="1" applyBorder="1" applyAlignment="1">
      <alignment horizontal="center" vertical="center"/>
    </xf>
    <xf numFmtId="0" fontId="12" fillId="3" borderId="30" xfId="0" applyFont="1" applyFill="1" applyBorder="1" applyAlignment="1">
      <alignment horizontal="center" vertical="center"/>
    </xf>
    <xf numFmtId="0" fontId="12" fillId="3" borderId="29" xfId="0" applyFont="1" applyFill="1" applyBorder="1" applyAlignment="1">
      <alignment horizontal="center" vertical="center"/>
    </xf>
    <xf numFmtId="0" fontId="12" fillId="3" borderId="20" xfId="0" applyFont="1" applyFill="1" applyBorder="1" applyAlignment="1">
      <alignment horizontal="center" vertical="center"/>
    </xf>
    <xf numFmtId="0" fontId="12" fillId="3" borderId="6" xfId="0" applyFont="1" applyFill="1" applyBorder="1" applyAlignment="1">
      <alignment horizontal="center" vertical="center"/>
    </xf>
    <xf numFmtId="0" fontId="12" fillId="3" borderId="28" xfId="0" applyFont="1" applyFill="1" applyBorder="1" applyAlignment="1">
      <alignment horizontal="center" vertical="center"/>
    </xf>
    <xf numFmtId="0" fontId="12" fillId="3" borderId="23" xfId="0" applyFont="1" applyFill="1" applyBorder="1" applyAlignment="1">
      <alignment horizontal="center" vertical="center"/>
    </xf>
    <xf numFmtId="0" fontId="12" fillId="3" borderId="32" xfId="0" applyFont="1" applyFill="1" applyBorder="1" applyAlignment="1">
      <alignment horizontal="center" vertical="center"/>
    </xf>
    <xf numFmtId="0" fontId="12" fillId="3" borderId="31" xfId="0" applyFont="1" applyFill="1" applyBorder="1" applyAlignment="1">
      <alignment horizontal="center" vertical="center"/>
    </xf>
    <xf numFmtId="0" fontId="11" fillId="0" borderId="38" xfId="0" applyFont="1" applyBorder="1" applyAlignment="1">
      <alignment horizontal="left" vertical="center" wrapText="1"/>
    </xf>
    <xf numFmtId="0" fontId="42" fillId="5" borderId="71" xfId="19" applyFont="1" applyFill="1" applyBorder="1" applyAlignment="1">
      <alignment horizontal="center" vertical="center"/>
    </xf>
    <xf numFmtId="0" fontId="42" fillId="5" borderId="50" xfId="19" applyFont="1" applyFill="1" applyBorder="1" applyAlignment="1">
      <alignment horizontal="center" vertical="center"/>
    </xf>
    <xf numFmtId="0" fontId="42" fillId="5" borderId="68" xfId="19" applyFont="1" applyFill="1" applyBorder="1" applyAlignment="1">
      <alignment horizontal="center" vertical="center"/>
    </xf>
    <xf numFmtId="0" fontId="23" fillId="11" borderId="21" xfId="14" quotePrefix="1" applyNumberFormat="1" applyFill="1" applyBorder="1" applyAlignment="1">
      <alignment horizontal="center" vertical="center" wrapText="1"/>
    </xf>
    <xf numFmtId="0" fontId="23" fillId="11" borderId="25" xfId="14" quotePrefix="1" applyNumberFormat="1" applyFill="1" applyBorder="1" applyAlignment="1">
      <alignment horizontal="center" vertical="center" wrapText="1"/>
    </xf>
    <xf numFmtId="0" fontId="38" fillId="3" borderId="22" xfId="19" applyFont="1" applyFill="1" applyBorder="1" applyAlignment="1">
      <alignment horizontal="center" vertical="center" wrapText="1"/>
    </xf>
    <xf numFmtId="0" fontId="38" fillId="3" borderId="26" xfId="19" applyFont="1" applyFill="1" applyBorder="1" applyAlignment="1">
      <alignment horizontal="center" vertical="center" wrapText="1"/>
    </xf>
    <xf numFmtId="0" fontId="3" fillId="10" borderId="6" xfId="19" applyFill="1" applyAlignment="1">
      <alignment horizontal="center"/>
    </xf>
    <xf numFmtId="0" fontId="42" fillId="5" borderId="22" xfId="19" applyFont="1" applyFill="1" applyBorder="1" applyAlignment="1">
      <alignment horizontal="center" vertical="center" wrapText="1"/>
    </xf>
    <xf numFmtId="0" fontId="42" fillId="5" borderId="64" xfId="19" applyFont="1" applyFill="1" applyBorder="1" applyAlignment="1">
      <alignment horizontal="center" vertical="center" wrapText="1"/>
    </xf>
    <xf numFmtId="0" fontId="42" fillId="5" borderId="45" xfId="19" applyFont="1" applyFill="1" applyBorder="1" applyAlignment="1">
      <alignment horizontal="center" vertical="center" wrapText="1"/>
    </xf>
    <xf numFmtId="0" fontId="42" fillId="5" borderId="72" xfId="19" applyFont="1" applyFill="1" applyBorder="1" applyAlignment="1">
      <alignment horizontal="center" vertical="center" wrapText="1"/>
    </xf>
    <xf numFmtId="0" fontId="42" fillId="5" borderId="21" xfId="19" applyFont="1" applyFill="1" applyBorder="1" applyAlignment="1">
      <alignment horizontal="center" vertical="center" wrapText="1"/>
    </xf>
    <xf numFmtId="0" fontId="42" fillId="5" borderId="25" xfId="19" applyFont="1" applyFill="1" applyBorder="1" applyAlignment="1">
      <alignment horizontal="center" vertical="center" wrapText="1"/>
    </xf>
    <xf numFmtId="0" fontId="23" fillId="11" borderId="67" xfId="14" quotePrefix="1" applyNumberFormat="1" applyFill="1" applyBorder="1" applyAlignment="1">
      <alignment horizontal="center" vertical="center" wrapText="1"/>
    </xf>
    <xf numFmtId="0" fontId="23" fillId="11" borderId="24" xfId="14" quotePrefix="1" applyNumberFormat="1" applyFill="1" applyBorder="1" applyAlignment="1">
      <alignment horizontal="center" vertical="center" wrapText="1"/>
    </xf>
    <xf numFmtId="0" fontId="23" fillId="11" borderId="21" xfId="14" applyNumberFormat="1" applyFill="1" applyBorder="1" applyAlignment="1">
      <alignment horizontal="center" vertical="center" wrapText="1"/>
    </xf>
    <xf numFmtId="0" fontId="23" fillId="11" borderId="25" xfId="14" applyNumberFormat="1" applyFill="1" applyBorder="1" applyAlignment="1">
      <alignment horizontal="center" vertical="center" wrapText="1"/>
    </xf>
    <xf numFmtId="0" fontId="23" fillId="3" borderId="21" xfId="12" quotePrefix="1" applyNumberFormat="1" applyFont="1" applyFill="1" applyBorder="1" applyAlignment="1">
      <alignment horizontal="center" vertical="center" wrapText="1"/>
    </xf>
    <xf numFmtId="0" fontId="23" fillId="3" borderId="25" xfId="12" quotePrefix="1" applyNumberFormat="1" applyFont="1" applyFill="1" applyBorder="1" applyAlignment="1">
      <alignment horizontal="center" vertical="center" wrapText="1"/>
    </xf>
    <xf numFmtId="0" fontId="42" fillId="5" borderId="49" xfId="19" applyFont="1" applyFill="1" applyBorder="1" applyAlignment="1">
      <alignment horizontal="center" vertical="center"/>
    </xf>
    <xf numFmtId="0" fontId="12" fillId="3" borderId="23" xfId="3" applyFont="1" applyFill="1" applyBorder="1" applyAlignment="1">
      <alignment horizontal="center" vertical="center" wrapText="1"/>
    </xf>
    <xf numFmtId="0" fontId="12" fillId="3" borderId="32" xfId="3" applyFont="1" applyFill="1" applyBorder="1" applyAlignment="1">
      <alignment horizontal="center" vertical="center" wrapText="1"/>
    </xf>
    <xf numFmtId="0" fontId="12" fillId="3" borderId="31" xfId="3" applyFont="1" applyFill="1" applyBorder="1" applyAlignment="1">
      <alignment horizontal="center" vertical="center" wrapText="1"/>
    </xf>
    <xf numFmtId="0" fontId="12" fillId="3" borderId="17" xfId="3" applyFont="1" applyFill="1" applyBorder="1" applyAlignment="1">
      <alignment horizontal="center" vertical="center" wrapText="1"/>
    </xf>
    <xf numFmtId="0" fontId="12" fillId="3" borderId="18" xfId="3" applyFont="1" applyFill="1" applyBorder="1" applyAlignment="1">
      <alignment horizontal="center" vertical="center" wrapText="1"/>
    </xf>
    <xf numFmtId="0" fontId="12" fillId="3" borderId="19" xfId="3" applyFont="1" applyFill="1" applyBorder="1" applyAlignment="1">
      <alignment horizontal="center" vertical="center" wrapText="1"/>
    </xf>
    <xf numFmtId="0" fontId="31" fillId="5" borderId="39" xfId="3" applyFont="1" applyFill="1" applyBorder="1" applyAlignment="1">
      <alignment horizontal="center" vertical="center" wrapText="1"/>
    </xf>
    <xf numFmtId="0" fontId="31" fillId="5" borderId="29" xfId="3" applyFont="1" applyFill="1" applyBorder="1" applyAlignment="1">
      <alignment horizontal="center" vertical="center" wrapText="1"/>
    </xf>
    <xf numFmtId="0" fontId="31" fillId="5" borderId="6" xfId="3" applyFont="1" applyFill="1" applyAlignment="1">
      <alignment horizontal="center" vertical="center" wrapText="1"/>
    </xf>
    <xf numFmtId="0" fontId="31" fillId="5" borderId="32" xfId="3" applyFont="1" applyFill="1" applyBorder="1" applyAlignment="1">
      <alignment horizontal="center" vertical="center" wrapText="1"/>
    </xf>
    <xf numFmtId="0" fontId="35" fillId="10" borderId="14" xfId="2" applyFont="1" applyFill="1" applyBorder="1" applyAlignment="1">
      <alignment horizontal="center" vertical="center" wrapText="1"/>
    </xf>
    <xf numFmtId="0" fontId="35" fillId="10" borderId="30" xfId="2" applyFont="1" applyFill="1" applyBorder="1" applyAlignment="1">
      <alignment horizontal="center" vertical="center" wrapText="1"/>
    </xf>
    <xf numFmtId="0" fontId="35" fillId="10" borderId="29" xfId="2" applyFont="1" applyFill="1" applyBorder="1" applyAlignment="1">
      <alignment horizontal="center" vertical="center" wrapText="1"/>
    </xf>
    <xf numFmtId="0" fontId="35" fillId="10" borderId="20" xfId="2" applyFont="1" applyFill="1" applyBorder="1" applyAlignment="1">
      <alignment horizontal="center" vertical="center" wrapText="1"/>
    </xf>
    <xf numFmtId="0" fontId="35" fillId="10" borderId="6" xfId="2" applyFont="1" applyFill="1" applyAlignment="1">
      <alignment horizontal="center" vertical="center" wrapText="1"/>
    </xf>
    <xf numFmtId="0" fontId="35" fillId="10" borderId="28" xfId="2" applyFont="1" applyFill="1" applyBorder="1" applyAlignment="1">
      <alignment horizontal="center" vertical="center" wrapText="1"/>
    </xf>
    <xf numFmtId="0" fontId="35" fillId="10" borderId="23" xfId="2" applyFont="1" applyFill="1" applyBorder="1" applyAlignment="1">
      <alignment horizontal="center" vertical="center" wrapText="1"/>
    </xf>
    <xf numFmtId="0" fontId="35" fillId="10" borderId="32" xfId="2" applyFont="1" applyFill="1" applyBorder="1" applyAlignment="1">
      <alignment horizontal="center" vertical="center" wrapText="1"/>
    </xf>
    <xf numFmtId="0" fontId="35" fillId="10" borderId="31" xfId="2" applyFont="1" applyFill="1" applyBorder="1" applyAlignment="1">
      <alignment horizontal="center" vertical="center" wrapText="1"/>
    </xf>
    <xf numFmtId="0" fontId="12" fillId="5" borderId="17" xfId="2" applyFont="1" applyFill="1" applyBorder="1" applyAlignment="1">
      <alignment horizontal="left" vertical="center" wrapText="1"/>
    </xf>
    <xf numFmtId="0" fontId="12" fillId="5" borderId="19" xfId="2" applyFont="1" applyFill="1" applyBorder="1" applyAlignment="1">
      <alignment horizontal="left" vertical="center" wrapText="1"/>
    </xf>
    <xf numFmtId="0" fontId="12" fillId="5" borderId="23" xfId="3" applyFont="1" applyFill="1" applyBorder="1" applyAlignment="1">
      <alignment horizontal="center" vertical="center" wrapText="1"/>
    </xf>
    <xf numFmtId="0" fontId="12" fillId="5" borderId="31" xfId="3" applyFont="1" applyFill="1" applyBorder="1" applyAlignment="1">
      <alignment horizontal="center" vertical="center" wrapText="1"/>
    </xf>
    <xf numFmtId="0" fontId="39" fillId="0" borderId="41" xfId="2" applyFont="1" applyBorder="1" applyAlignment="1">
      <alignment horizontal="center" vertical="center" wrapText="1"/>
    </xf>
    <xf numFmtId="0" fontId="39" fillId="0" borderId="39" xfId="2" applyFont="1" applyBorder="1" applyAlignment="1">
      <alignment horizontal="center" vertical="center" wrapText="1"/>
    </xf>
    <xf numFmtId="0" fontId="39" fillId="0" borderId="40" xfId="2" applyFont="1" applyBorder="1" applyAlignment="1">
      <alignment horizontal="center" vertical="center" wrapText="1"/>
    </xf>
    <xf numFmtId="0" fontId="12" fillId="5" borderId="18" xfId="3" applyFont="1" applyFill="1" applyBorder="1" applyAlignment="1">
      <alignment horizontal="center" vertical="center" wrapText="1"/>
    </xf>
    <xf numFmtId="0" fontId="19" fillId="5" borderId="18" xfId="3" applyFont="1" applyFill="1" applyBorder="1" applyAlignment="1">
      <alignment horizontal="center" vertical="center" wrapText="1"/>
    </xf>
    <xf numFmtId="0" fontId="19" fillId="5" borderId="19" xfId="3" applyFont="1" applyFill="1" applyBorder="1" applyAlignment="1">
      <alignment horizontal="center" vertical="center" wrapText="1"/>
    </xf>
    <xf numFmtId="0" fontId="31" fillId="5" borderId="38" xfId="3" applyFont="1" applyFill="1" applyBorder="1" applyAlignment="1">
      <alignment horizontal="center" vertical="center" wrapText="1"/>
    </xf>
    <xf numFmtId="0" fontId="39" fillId="5" borderId="41" xfId="2" applyFont="1" applyFill="1" applyBorder="1" applyAlignment="1">
      <alignment horizontal="center" vertical="center" wrapText="1"/>
    </xf>
    <xf numFmtId="0" fontId="39" fillId="5" borderId="39" xfId="2" applyFont="1" applyFill="1" applyBorder="1" applyAlignment="1">
      <alignment horizontal="center" vertical="center" wrapText="1"/>
    </xf>
    <xf numFmtId="0" fontId="39" fillId="5" borderId="40" xfId="2" applyFont="1" applyFill="1" applyBorder="1" applyAlignment="1">
      <alignment horizontal="center" vertical="center" wrapText="1"/>
    </xf>
    <xf numFmtId="0" fontId="39" fillId="4" borderId="14" xfId="2" applyFont="1" applyFill="1" applyBorder="1" applyAlignment="1">
      <alignment horizontal="center" vertical="center" wrapText="1"/>
    </xf>
    <xf numFmtId="0" fontId="39" fillId="4" borderId="30" xfId="2" applyFont="1" applyFill="1" applyBorder="1" applyAlignment="1">
      <alignment horizontal="center" vertical="center" wrapText="1"/>
    </xf>
    <xf numFmtId="0" fontId="39" fillId="4" borderId="29" xfId="2" applyFont="1" applyFill="1" applyBorder="1" applyAlignment="1">
      <alignment horizontal="center" vertical="center" wrapText="1"/>
    </xf>
    <xf numFmtId="0" fontId="39" fillId="4" borderId="20" xfId="2" applyFont="1" applyFill="1" applyBorder="1" applyAlignment="1">
      <alignment horizontal="center" vertical="center" wrapText="1"/>
    </xf>
    <xf numFmtId="0" fontId="39" fillId="4" borderId="6" xfId="2" applyFont="1" applyFill="1" applyAlignment="1">
      <alignment horizontal="center" vertical="center" wrapText="1"/>
    </xf>
    <xf numFmtId="0" fontId="39" fillId="4" borderId="28" xfId="2" applyFont="1" applyFill="1" applyBorder="1" applyAlignment="1">
      <alignment horizontal="center" vertical="center" wrapText="1"/>
    </xf>
    <xf numFmtId="0" fontId="39" fillId="4" borderId="23" xfId="2" applyFont="1" applyFill="1" applyBorder="1" applyAlignment="1">
      <alignment horizontal="center" vertical="center" wrapText="1"/>
    </xf>
    <xf numFmtId="0" fontId="39" fillId="4" borderId="32" xfId="2" applyFont="1" applyFill="1" applyBorder="1" applyAlignment="1">
      <alignment horizontal="center" vertical="center" wrapText="1"/>
    </xf>
    <xf numFmtId="0" fontId="39" fillId="4" borderId="31" xfId="2" applyFont="1" applyFill="1" applyBorder="1" applyAlignment="1">
      <alignment horizontal="center" vertical="center" wrapText="1"/>
    </xf>
    <xf numFmtId="0" fontId="12" fillId="5" borderId="56" xfId="2" applyFont="1" applyFill="1" applyBorder="1" applyAlignment="1">
      <alignment horizontal="center" vertical="center" wrapText="1"/>
    </xf>
    <xf numFmtId="0" fontId="12" fillId="5" borderId="57" xfId="2" applyFont="1" applyFill="1" applyBorder="1" applyAlignment="1">
      <alignment horizontal="center" vertical="center" wrapText="1"/>
    </xf>
    <xf numFmtId="0" fontId="12" fillId="0" borderId="41" xfId="2" applyFont="1" applyBorder="1" applyAlignment="1">
      <alignment horizontal="center" vertical="center"/>
    </xf>
    <xf numFmtId="0" fontId="12" fillId="0" borderId="39" xfId="2" applyFont="1" applyBorder="1" applyAlignment="1">
      <alignment horizontal="center" vertical="center"/>
    </xf>
    <xf numFmtId="0" fontId="12" fillId="0" borderId="20" xfId="2" applyFont="1" applyBorder="1" applyAlignment="1">
      <alignment horizontal="center" vertical="center" wrapText="1"/>
    </xf>
    <xf numFmtId="0" fontId="12" fillId="0" borderId="6" xfId="2" applyFont="1" applyAlignment="1">
      <alignment horizontal="center" vertical="center" wrapText="1"/>
    </xf>
    <xf numFmtId="0" fontId="12" fillId="0" borderId="28" xfId="2" applyFont="1" applyBorder="1" applyAlignment="1">
      <alignment horizontal="center" vertical="center" wrapText="1"/>
    </xf>
    <xf numFmtId="0" fontId="12" fillId="0" borderId="23" xfId="2" applyFont="1" applyBorder="1" applyAlignment="1">
      <alignment horizontal="center" vertical="center" wrapText="1"/>
    </xf>
    <xf numFmtId="0" fontId="12" fillId="0" borderId="32" xfId="2" applyFont="1" applyBorder="1" applyAlignment="1">
      <alignment horizontal="center" vertical="center" wrapText="1"/>
    </xf>
    <xf numFmtId="0" fontId="12" fillId="0" borderId="31" xfId="2" applyFont="1" applyBorder="1" applyAlignment="1">
      <alignment horizontal="center" vertical="center" wrapText="1"/>
    </xf>
    <xf numFmtId="0" fontId="13" fillId="0" borderId="77" xfId="0" applyFont="1" applyBorder="1" applyAlignment="1">
      <alignment horizontal="center" vertical="center" wrapText="1"/>
    </xf>
    <xf numFmtId="0" fontId="13" fillId="0" borderId="29" xfId="0" applyFont="1" applyBorder="1" applyAlignment="1">
      <alignment horizontal="center" vertical="center" wrapText="1"/>
    </xf>
    <xf numFmtId="0" fontId="13" fillId="0" borderId="34" xfId="0" applyFont="1" applyBorder="1" applyAlignment="1">
      <alignment horizontal="center" vertical="center" wrapText="1"/>
    </xf>
    <xf numFmtId="0" fontId="13" fillId="0" borderId="36" xfId="0" applyFont="1" applyBorder="1" applyAlignment="1">
      <alignment horizontal="center" vertical="center" wrapText="1"/>
    </xf>
    <xf numFmtId="0" fontId="13" fillId="0" borderId="25" xfId="0" applyFont="1" applyBorder="1" applyAlignment="1">
      <alignment horizontal="center" vertical="center" wrapText="1"/>
    </xf>
    <xf numFmtId="0" fontId="13" fillId="0" borderId="26" xfId="0" applyFont="1" applyBorder="1" applyAlignment="1">
      <alignment horizontal="center" vertical="center" wrapText="1"/>
    </xf>
  </cellXfs>
  <cellStyles count="23">
    <cellStyle name="Hyperlink" xfId="16" xr:uid="{FF327CB4-B363-4859-B3D4-FEC05C720CF9}"/>
    <cellStyle name="Millares" xfId="18" builtinId="3"/>
    <cellStyle name="Millares [0] 2" xfId="7" xr:uid="{00000000-0005-0000-0000-000001000000}"/>
    <cellStyle name="Millares 2" xfId="5" xr:uid="{00000000-0005-0000-0000-000002000000}"/>
    <cellStyle name="Moneda" xfId="22" builtinId="4"/>
    <cellStyle name="Moneda [0] 2" xfId="8" xr:uid="{00000000-0005-0000-0000-000003000000}"/>
    <cellStyle name="Moneda 130" xfId="21" xr:uid="{15A2E293-9D08-47CB-A10A-59C5C5BE7F9A}"/>
    <cellStyle name="Moneda 2" xfId="4" xr:uid="{00000000-0005-0000-0000-000004000000}"/>
    <cellStyle name="Normal" xfId="0" builtinId="0"/>
    <cellStyle name="Normal 2" xfId="2" xr:uid="{00000000-0005-0000-0000-000006000000}"/>
    <cellStyle name="Normal 3" xfId="3" xr:uid="{00000000-0005-0000-0000-000007000000}"/>
    <cellStyle name="Normal 4" xfId="17" xr:uid="{49FC8E33-C0C3-4E0D-B8A8-D530E73D4CC5}"/>
    <cellStyle name="Normal 5" xfId="19" xr:uid="{C52B7D4A-D246-4DB4-9679-A0B39302B7C5}"/>
    <cellStyle name="Normal 6" xfId="20" xr:uid="{11AB634A-331F-444F-86F9-70FBF7AA1F92}"/>
    <cellStyle name="Porcentaje" xfId="1" builtinId="5"/>
    <cellStyle name="Porcentaje 2" xfId="6" xr:uid="{00000000-0005-0000-0000-000009000000}"/>
    <cellStyle name="Porcentaje 2 2" xfId="10" xr:uid="{00000000-0005-0000-0000-00000A000000}"/>
    <cellStyle name="Porcentual 2" xfId="9" xr:uid="{00000000-0005-0000-0000-00000B000000}"/>
    <cellStyle name="SAPDataCell" xfId="11" xr:uid="{DB261AAE-92BF-411E-8264-C02101257907}"/>
    <cellStyle name="SAPDimensionCell" xfId="14" xr:uid="{DF68E837-F06B-466F-833B-06542571CC9F}"/>
    <cellStyle name="SAPFormula" xfId="15" xr:uid="{32829057-54D9-4D64-AB08-B92E15436789}"/>
    <cellStyle name="SAPMemberCell" xfId="12" xr:uid="{A419A9E6-F61B-42CA-8C33-84FC4AC3518C}"/>
    <cellStyle name="SAPMemberCell 3" xfId="13" xr:uid="{6FE03FBF-914A-4F85-B511-960822982A6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33"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32" Type="http://schemas.openxmlformats.org/officeDocument/2006/relationships/styles" Target="styles.xml"/><Relationship Id="rId37" Type="http://schemas.openxmlformats.org/officeDocument/2006/relationships/customXml" Target="../customXml/item3.xml"/><Relationship Id="rId5" Type="http://schemas.openxmlformats.org/officeDocument/2006/relationships/worksheet" Target="worksheets/sheet5.xml"/><Relationship Id="rId36" Type="http://schemas.openxmlformats.org/officeDocument/2006/relationships/customXml" Target="../customXml/item2.xml"/><Relationship Id="rId10" Type="http://schemas.openxmlformats.org/officeDocument/2006/relationships/worksheet" Target="worksheets/sheet10.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30" Type="http://customschemas.google.com/relationships/workbookmetadata" Target="metadata"/><Relationship Id="rId35"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2.emf"/></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2.emf"/></Relationships>
</file>

<file path=xl/drawings/_rels/drawing7.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2.emf"/></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1329EF9C-E69B-4BEB-AFEC-09ACA3B3EEF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299358</xdr:colOff>
      <xdr:row>0</xdr:row>
      <xdr:rowOff>140154</xdr:rowOff>
    </xdr:from>
    <xdr:to>
      <xdr:col>1</xdr:col>
      <xdr:colOff>446315</xdr:colOff>
      <xdr:row>3</xdr:row>
      <xdr:rowOff>197304</xdr:rowOff>
    </xdr:to>
    <xdr:pic>
      <xdr:nvPicPr>
        <xdr:cNvPr id="3" name="Picture 47">
          <a:extLst>
            <a:ext uri="{FF2B5EF4-FFF2-40B4-BE49-F238E27FC236}">
              <a16:creationId xmlns:a16="http://schemas.microsoft.com/office/drawing/2014/main" id="{DF37CC7C-931E-4083-8B3C-BDD1E72B668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9358" y="140154"/>
          <a:ext cx="990600" cy="11593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300595</xdr:colOff>
      <xdr:row>0</xdr:row>
      <xdr:rowOff>121228</xdr:rowOff>
    </xdr:from>
    <xdr:to>
      <xdr:col>0</xdr:col>
      <xdr:colOff>1363311</xdr:colOff>
      <xdr:row>3</xdr:row>
      <xdr:rowOff>306161</xdr:rowOff>
    </xdr:to>
    <xdr:pic>
      <xdr:nvPicPr>
        <xdr:cNvPr id="2" name="Picture 47">
          <a:extLst>
            <a:ext uri="{FF2B5EF4-FFF2-40B4-BE49-F238E27FC236}">
              <a16:creationId xmlns:a16="http://schemas.microsoft.com/office/drawing/2014/main" id="{8B89C2B5-CDDA-4520-966F-685110491BA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0595" y="121228"/>
          <a:ext cx="1062716" cy="8603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0</xdr:col>
      <xdr:colOff>85725</xdr:colOff>
      <xdr:row>0</xdr:row>
      <xdr:rowOff>85725</xdr:rowOff>
    </xdr:from>
    <xdr:to>
      <xdr:col>0</xdr:col>
      <xdr:colOff>1052739</xdr:colOff>
      <xdr:row>3</xdr:row>
      <xdr:rowOff>133350</xdr:rowOff>
    </xdr:to>
    <xdr:pic>
      <xdr:nvPicPr>
        <xdr:cNvPr id="2" name="Picture 47">
          <a:extLst>
            <a:ext uri="{FF2B5EF4-FFF2-40B4-BE49-F238E27FC236}">
              <a16:creationId xmlns:a16="http://schemas.microsoft.com/office/drawing/2014/main" id="{4913A00F-7532-491D-BFBD-DCA17F58747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85725"/>
          <a:ext cx="967014"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234950</xdr:colOff>
      <xdr:row>0</xdr:row>
      <xdr:rowOff>44451</xdr:rowOff>
    </xdr:from>
    <xdr:to>
      <xdr:col>3</xdr:col>
      <xdr:colOff>165100</xdr:colOff>
      <xdr:row>3</xdr:row>
      <xdr:rowOff>158751</xdr:rowOff>
    </xdr:to>
    <xdr:pic>
      <xdr:nvPicPr>
        <xdr:cNvPr id="2" name="Imagen 1">
          <a:extLst>
            <a:ext uri="{FF2B5EF4-FFF2-40B4-BE49-F238E27FC236}">
              <a16:creationId xmlns:a16="http://schemas.microsoft.com/office/drawing/2014/main" id="{48C1CA2E-66A1-4AF4-A0FB-DFB42AF519E1}"/>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63550" y="44451"/>
          <a:ext cx="966470" cy="822960"/>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0CD1FD1B-8F56-42B7-BB9C-CB4D3197260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234950</xdr:colOff>
      <xdr:row>0</xdr:row>
      <xdr:rowOff>44451</xdr:rowOff>
    </xdr:from>
    <xdr:to>
      <xdr:col>2</xdr:col>
      <xdr:colOff>257175</xdr:colOff>
      <xdr:row>3</xdr:row>
      <xdr:rowOff>9525</xdr:rowOff>
    </xdr:to>
    <xdr:pic>
      <xdr:nvPicPr>
        <xdr:cNvPr id="2" name="Imagen 1">
          <a:extLst>
            <a:ext uri="{FF2B5EF4-FFF2-40B4-BE49-F238E27FC236}">
              <a16:creationId xmlns:a16="http://schemas.microsoft.com/office/drawing/2014/main" id="{2E49BA97-DC6F-4FAE-A6F1-E7E536E61362}"/>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4025" y="44451"/>
          <a:ext cx="641350" cy="679449"/>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90A7F57C-BBFC-4D00-8D6B-7A33ACBEF9F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234950</xdr:colOff>
      <xdr:row>0</xdr:row>
      <xdr:rowOff>44451</xdr:rowOff>
    </xdr:from>
    <xdr:to>
      <xdr:col>2</xdr:col>
      <xdr:colOff>76200</xdr:colOff>
      <xdr:row>3</xdr:row>
      <xdr:rowOff>152400</xdr:rowOff>
    </xdr:to>
    <xdr:pic>
      <xdr:nvPicPr>
        <xdr:cNvPr id="2" name="Imagen 1">
          <a:extLst>
            <a:ext uri="{FF2B5EF4-FFF2-40B4-BE49-F238E27FC236}">
              <a16:creationId xmlns:a16="http://schemas.microsoft.com/office/drawing/2014/main" id="{BD62B162-FE54-47AE-B34C-DF1208A974F6}"/>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4025" y="44451"/>
          <a:ext cx="641350" cy="679449"/>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802822</xdr:colOff>
      <xdr:row>0</xdr:row>
      <xdr:rowOff>58510</xdr:rowOff>
    </xdr:from>
    <xdr:to>
      <xdr:col>0</xdr:col>
      <xdr:colOff>1974397</xdr:colOff>
      <xdr:row>3</xdr:row>
      <xdr:rowOff>115660</xdr:rowOff>
    </xdr:to>
    <xdr:pic>
      <xdr:nvPicPr>
        <xdr:cNvPr id="2" name="Picture 47">
          <a:extLst>
            <a:ext uri="{FF2B5EF4-FFF2-40B4-BE49-F238E27FC236}">
              <a16:creationId xmlns:a16="http://schemas.microsoft.com/office/drawing/2014/main" id="{0632DC0D-F39B-47C5-8923-1BAA9854F16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822" y="58510"/>
          <a:ext cx="1171575" cy="6694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54430</xdr:colOff>
      <xdr:row>62</xdr:row>
      <xdr:rowOff>68036</xdr:rowOff>
    </xdr:from>
    <xdr:to>
      <xdr:col>2</xdr:col>
      <xdr:colOff>693964</xdr:colOff>
      <xdr:row>62</xdr:row>
      <xdr:rowOff>523462</xdr:rowOff>
    </xdr:to>
    <xdr:pic>
      <xdr:nvPicPr>
        <xdr:cNvPr id="4" name="Imagen 3">
          <a:extLst>
            <a:ext uri="{FF2B5EF4-FFF2-40B4-BE49-F238E27FC236}">
              <a16:creationId xmlns:a16="http://schemas.microsoft.com/office/drawing/2014/main" id="{8758A2FF-0F4D-613A-32A1-A25F7B370EE6}"/>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5265966" y="37882286"/>
          <a:ext cx="639534" cy="455426"/>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234950</xdr:colOff>
      <xdr:row>0</xdr:row>
      <xdr:rowOff>44451</xdr:rowOff>
    </xdr:from>
    <xdr:to>
      <xdr:col>3</xdr:col>
      <xdr:colOff>165100</xdr:colOff>
      <xdr:row>3</xdr:row>
      <xdr:rowOff>158751</xdr:rowOff>
    </xdr:to>
    <xdr:pic>
      <xdr:nvPicPr>
        <xdr:cNvPr id="2" name="Imagen 1">
          <a:extLst>
            <a:ext uri="{FF2B5EF4-FFF2-40B4-BE49-F238E27FC236}">
              <a16:creationId xmlns:a16="http://schemas.microsoft.com/office/drawing/2014/main" id="{1E72D656-D929-4045-A693-11DC96603821}"/>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4025" y="44451"/>
          <a:ext cx="930275" cy="828675"/>
        </a:xfrm>
        <a:prstGeom prst="rect">
          <a:avLst/>
        </a:prstGeom>
        <a:noFill/>
        <a:ln>
          <a:noFill/>
        </a:ln>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554F5F39-3F81-4848-AA1C-D899AA891D3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29250" y="85725"/>
          <a:ext cx="1171575" cy="11593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drawing" Target="../drawings/drawing12.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7.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9.xml"/><Relationship Id="rId1" Type="http://schemas.openxmlformats.org/officeDocument/2006/relationships/printerSettings" Target="../printerSettings/printerSettings7.bin"/><Relationship Id="rId4"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59999389629810485"/>
    <pageSetUpPr fitToPage="1"/>
  </sheetPr>
  <dimension ref="A1:O115"/>
  <sheetViews>
    <sheetView showGridLines="0" tabSelected="1" topLeftCell="A77" zoomScale="70" zoomScaleNormal="70" workbookViewId="0">
      <selection activeCell="B42" sqref="B42"/>
    </sheetView>
  </sheetViews>
  <sheetFormatPr defaultColWidth="10.85546875" defaultRowHeight="14.25"/>
  <cols>
    <col min="1" max="1" width="49.7109375" style="1" customWidth="1"/>
    <col min="2" max="13" width="35.7109375" style="1" customWidth="1"/>
    <col min="14" max="15" width="18.140625" style="1" customWidth="1"/>
    <col min="16" max="16" width="8.42578125" style="1" customWidth="1"/>
    <col min="17" max="17" width="18.42578125" style="1" bestFit="1" customWidth="1"/>
    <col min="18" max="18" width="5.7109375" style="1" customWidth="1"/>
    <col min="19" max="19" width="18.42578125" style="1" bestFit="1" customWidth="1"/>
    <col min="20" max="20" width="4.7109375" style="1" customWidth="1"/>
    <col min="21" max="21" width="23" style="1" bestFit="1" customWidth="1"/>
    <col min="22" max="22" width="10.85546875" style="1"/>
    <col min="23" max="23" width="18.42578125" style="1" bestFit="1" customWidth="1"/>
    <col min="24" max="24" width="16.140625" style="1" customWidth="1"/>
    <col min="25" max="16384" width="10.85546875" style="1"/>
  </cols>
  <sheetData>
    <row r="1" spans="1:15" s="78" customFormat="1" ht="32.25" customHeight="1" thickBot="1">
      <c r="A1" s="370"/>
      <c r="B1" s="347" t="s">
        <v>0</v>
      </c>
      <c r="C1" s="348"/>
      <c r="D1" s="348"/>
      <c r="E1" s="348"/>
      <c r="F1" s="348"/>
      <c r="G1" s="348"/>
      <c r="H1" s="348"/>
      <c r="I1" s="348"/>
      <c r="J1" s="348"/>
      <c r="K1" s="348"/>
      <c r="L1" s="349"/>
      <c r="M1" s="344" t="s">
        <v>1</v>
      </c>
      <c r="N1" s="345"/>
      <c r="O1" s="346"/>
    </row>
    <row r="2" spans="1:15" s="78" customFormat="1" ht="30.75" customHeight="1" thickBot="1">
      <c r="A2" s="371"/>
      <c r="B2" s="350" t="s">
        <v>2</v>
      </c>
      <c r="C2" s="351"/>
      <c r="D2" s="351"/>
      <c r="E2" s="351"/>
      <c r="F2" s="351"/>
      <c r="G2" s="351"/>
      <c r="H2" s="351"/>
      <c r="I2" s="351"/>
      <c r="J2" s="351"/>
      <c r="K2" s="351"/>
      <c r="L2" s="352"/>
      <c r="M2" s="344" t="s">
        <v>3</v>
      </c>
      <c r="N2" s="345"/>
      <c r="O2" s="346"/>
    </row>
    <row r="3" spans="1:15" s="78" customFormat="1" ht="24" customHeight="1" thickBot="1">
      <c r="A3" s="371"/>
      <c r="B3" s="350" t="s">
        <v>4</v>
      </c>
      <c r="C3" s="351"/>
      <c r="D3" s="351"/>
      <c r="E3" s="351"/>
      <c r="F3" s="351"/>
      <c r="G3" s="351"/>
      <c r="H3" s="351"/>
      <c r="I3" s="351"/>
      <c r="J3" s="351"/>
      <c r="K3" s="351"/>
      <c r="L3" s="352"/>
      <c r="M3" s="344" t="s">
        <v>5</v>
      </c>
      <c r="N3" s="345"/>
      <c r="O3" s="346"/>
    </row>
    <row r="4" spans="1:15" s="78" customFormat="1" ht="21.75" customHeight="1" thickBot="1">
      <c r="A4" s="372"/>
      <c r="B4" s="353"/>
      <c r="C4" s="354"/>
      <c r="D4" s="354"/>
      <c r="E4" s="354"/>
      <c r="F4" s="354"/>
      <c r="G4" s="354"/>
      <c r="H4" s="354"/>
      <c r="I4" s="354"/>
      <c r="J4" s="354"/>
      <c r="K4" s="354"/>
      <c r="L4" s="355"/>
      <c r="M4" s="344" t="s">
        <v>6</v>
      </c>
      <c r="N4" s="345"/>
      <c r="O4" s="346"/>
    </row>
    <row r="5" spans="1:15" s="78" customFormat="1" ht="13.15" customHeight="1" thickBot="1">
      <c r="A5" s="79"/>
      <c r="B5" s="80"/>
      <c r="C5" s="80"/>
      <c r="D5" s="80"/>
      <c r="E5" s="80"/>
      <c r="F5" s="80"/>
      <c r="G5" s="80"/>
      <c r="H5" s="80"/>
      <c r="I5" s="80"/>
      <c r="J5" s="80"/>
      <c r="K5" s="80"/>
      <c r="L5" s="80"/>
      <c r="M5" s="81"/>
      <c r="N5" s="81"/>
      <c r="O5" s="81"/>
    </row>
    <row r="6" spans="1:15" ht="40.35" customHeight="1" thickBot="1">
      <c r="A6" s="54" t="s">
        <v>7</v>
      </c>
      <c r="B6" s="379" t="s">
        <v>8</v>
      </c>
      <c r="C6" s="380"/>
      <c r="D6" s="380"/>
      <c r="E6" s="380"/>
      <c r="F6" s="380"/>
      <c r="G6" s="380"/>
      <c r="H6" s="380"/>
      <c r="I6" s="380"/>
      <c r="J6" s="380"/>
      <c r="K6" s="381"/>
      <c r="L6" s="220" t="s">
        <v>9</v>
      </c>
      <c r="M6" s="392">
        <v>2024110010313</v>
      </c>
      <c r="N6" s="393"/>
      <c r="O6" s="394"/>
    </row>
    <row r="7" spans="1:15" s="78" customFormat="1" ht="12" customHeight="1" thickBot="1">
      <c r="A7" s="79"/>
      <c r="B7" s="80"/>
      <c r="C7" s="80"/>
      <c r="D7" s="80"/>
      <c r="E7" s="80"/>
      <c r="F7" s="80"/>
      <c r="G7" s="80"/>
      <c r="H7" s="80"/>
      <c r="I7" s="80"/>
      <c r="J7" s="80"/>
      <c r="K7" s="80"/>
      <c r="L7" s="80"/>
      <c r="M7" s="81"/>
      <c r="N7" s="81"/>
      <c r="O7" s="81"/>
    </row>
    <row r="8" spans="1:15" s="78" customFormat="1" ht="21.75" customHeight="1" thickBot="1">
      <c r="A8" s="374" t="s">
        <v>10</v>
      </c>
      <c r="B8" s="166" t="s">
        <v>11</v>
      </c>
      <c r="C8" s="125"/>
      <c r="D8" s="166" t="s">
        <v>12</v>
      </c>
      <c r="E8" s="125"/>
      <c r="F8" s="166" t="s">
        <v>13</v>
      </c>
      <c r="G8" s="125" t="s">
        <v>14</v>
      </c>
      <c r="H8" s="166" t="s">
        <v>15</v>
      </c>
      <c r="I8" s="126"/>
      <c r="J8" s="358" t="s">
        <v>16</v>
      </c>
      <c r="K8" s="373"/>
      <c r="L8" s="165" t="s">
        <v>17</v>
      </c>
      <c r="M8" s="386"/>
      <c r="N8" s="386"/>
      <c r="O8" s="386"/>
    </row>
    <row r="9" spans="1:15" s="78" customFormat="1" ht="21.75" customHeight="1" thickBot="1">
      <c r="A9" s="374"/>
      <c r="B9" s="167" t="s">
        <v>18</v>
      </c>
      <c r="C9" s="127"/>
      <c r="D9" s="166" t="s">
        <v>19</v>
      </c>
      <c r="E9" s="128"/>
      <c r="F9" s="166" t="s">
        <v>20</v>
      </c>
      <c r="G9" s="128"/>
      <c r="H9" s="166" t="s">
        <v>21</v>
      </c>
      <c r="I9" s="126"/>
      <c r="J9" s="358"/>
      <c r="K9" s="373"/>
      <c r="L9" s="165" t="s">
        <v>22</v>
      </c>
      <c r="M9" s="386"/>
      <c r="N9" s="386"/>
      <c r="O9" s="386"/>
    </row>
    <row r="10" spans="1:15" s="78" customFormat="1" ht="21.75" customHeight="1" thickBot="1">
      <c r="A10" s="374"/>
      <c r="B10" s="166" t="s">
        <v>23</v>
      </c>
      <c r="C10" s="125"/>
      <c r="D10" s="166" t="s">
        <v>24</v>
      </c>
      <c r="E10" s="128"/>
      <c r="F10" s="166" t="s">
        <v>25</v>
      </c>
      <c r="G10" s="128"/>
      <c r="H10" s="166" t="s">
        <v>26</v>
      </c>
      <c r="I10" s="126"/>
      <c r="J10" s="358"/>
      <c r="K10" s="373"/>
      <c r="L10" s="165" t="s">
        <v>27</v>
      </c>
      <c r="M10" s="387" t="s">
        <v>14</v>
      </c>
      <c r="N10" s="387"/>
      <c r="O10" s="387"/>
    </row>
    <row r="11" spans="1:15" ht="15" customHeight="1" thickBot="1">
      <c r="A11" s="202"/>
      <c r="B11" s="7"/>
      <c r="C11" s="7"/>
      <c r="D11" s="9"/>
      <c r="E11" s="8"/>
      <c r="F11" s="8"/>
      <c r="G11" s="299"/>
      <c r="H11" s="299"/>
      <c r="I11" s="10"/>
      <c r="J11" s="10"/>
      <c r="K11" s="7"/>
      <c r="L11" s="7"/>
      <c r="M11" s="7"/>
      <c r="N11" s="7"/>
      <c r="O11" s="7"/>
    </row>
    <row r="12" spans="1:15" ht="15" customHeight="1">
      <c r="A12" s="376" t="s">
        <v>28</v>
      </c>
      <c r="B12" s="359" t="s">
        <v>29</v>
      </c>
      <c r="C12" s="360"/>
      <c r="D12" s="360"/>
      <c r="E12" s="360"/>
      <c r="F12" s="360"/>
      <c r="G12" s="360"/>
      <c r="H12" s="360"/>
      <c r="I12" s="360"/>
      <c r="J12" s="360"/>
      <c r="K12" s="360"/>
      <c r="L12" s="360"/>
      <c r="M12" s="360"/>
      <c r="N12" s="360"/>
      <c r="O12" s="361"/>
    </row>
    <row r="13" spans="1:15" ht="15" customHeight="1">
      <c r="A13" s="377"/>
      <c r="B13" s="362"/>
      <c r="C13" s="363"/>
      <c r="D13" s="363"/>
      <c r="E13" s="363"/>
      <c r="F13" s="363"/>
      <c r="G13" s="363"/>
      <c r="H13" s="363"/>
      <c r="I13" s="363"/>
      <c r="J13" s="363"/>
      <c r="K13" s="363"/>
      <c r="L13" s="363"/>
      <c r="M13" s="363"/>
      <c r="N13" s="363"/>
      <c r="O13" s="364"/>
    </row>
    <row r="14" spans="1:15" ht="15" customHeight="1" thickBot="1">
      <c r="A14" s="378"/>
      <c r="B14" s="365"/>
      <c r="C14" s="366"/>
      <c r="D14" s="366"/>
      <c r="E14" s="366"/>
      <c r="F14" s="366"/>
      <c r="G14" s="366"/>
      <c r="H14" s="366"/>
      <c r="I14" s="366"/>
      <c r="J14" s="366"/>
      <c r="K14" s="366"/>
      <c r="L14" s="366"/>
      <c r="M14" s="366"/>
      <c r="N14" s="366"/>
      <c r="O14" s="367"/>
    </row>
    <row r="15" spans="1:15" ht="9" customHeight="1" thickBot="1">
      <c r="A15" s="13"/>
      <c r="B15" s="77"/>
      <c r="C15" s="14"/>
      <c r="D15" s="14"/>
      <c r="E15" s="14"/>
      <c r="F15" s="14"/>
      <c r="G15" s="15"/>
      <c r="H15" s="15"/>
      <c r="I15" s="15"/>
      <c r="J15" s="15"/>
      <c r="K15" s="15"/>
      <c r="L15" s="16"/>
      <c r="M15" s="16"/>
      <c r="N15" s="16"/>
      <c r="O15" s="16"/>
    </row>
    <row r="16" spans="1:15" s="17" customFormat="1" ht="37.5" customHeight="1" thickBot="1">
      <c r="A16" s="54" t="s">
        <v>30</v>
      </c>
      <c r="B16" s="368" t="s">
        <v>31</v>
      </c>
      <c r="C16" s="368"/>
      <c r="D16" s="368"/>
      <c r="E16" s="368"/>
      <c r="F16" s="368"/>
      <c r="G16" s="374" t="s">
        <v>32</v>
      </c>
      <c r="H16" s="374"/>
      <c r="I16" s="369" t="s">
        <v>33</v>
      </c>
      <c r="J16" s="369"/>
      <c r="K16" s="369"/>
      <c r="L16" s="369"/>
      <c r="M16" s="369"/>
      <c r="N16" s="369"/>
      <c r="O16" s="369"/>
    </row>
    <row r="17" spans="1:15" ht="9" customHeight="1" thickBot="1">
      <c r="A17" s="13"/>
      <c r="B17" s="15"/>
      <c r="C17" s="14"/>
      <c r="D17" s="14"/>
      <c r="E17" s="14"/>
      <c r="F17" s="14"/>
      <c r="G17" s="15"/>
      <c r="H17" s="15"/>
      <c r="I17" s="15"/>
      <c r="J17" s="15"/>
      <c r="K17" s="15"/>
      <c r="L17" s="16"/>
      <c r="M17" s="16"/>
      <c r="N17" s="16"/>
      <c r="O17" s="16"/>
    </row>
    <row r="18" spans="1:15" ht="56.25" customHeight="1" thickBot="1">
      <c r="A18" s="54" t="s">
        <v>34</v>
      </c>
      <c r="B18" s="368" t="s">
        <v>35</v>
      </c>
      <c r="C18" s="368"/>
      <c r="D18" s="368"/>
      <c r="E18" s="368"/>
      <c r="F18" s="54" t="s">
        <v>36</v>
      </c>
      <c r="G18" s="375" t="s">
        <v>37</v>
      </c>
      <c r="H18" s="375"/>
      <c r="I18" s="375"/>
      <c r="J18" s="54" t="s">
        <v>38</v>
      </c>
      <c r="K18" s="368" t="s">
        <v>39</v>
      </c>
      <c r="L18" s="368"/>
      <c r="M18" s="368"/>
      <c r="N18" s="368"/>
      <c r="O18" s="368"/>
    </row>
    <row r="19" spans="1:15" ht="16.5" customHeight="1" thickBot="1">
      <c r="A19" s="75"/>
      <c r="B19" s="76"/>
      <c r="C19" s="76"/>
      <c r="D19" s="76"/>
      <c r="E19" s="76"/>
      <c r="F19" s="76"/>
      <c r="G19" s="76"/>
      <c r="H19" s="76"/>
      <c r="I19" s="76"/>
      <c r="J19" s="76"/>
      <c r="K19" s="76"/>
      <c r="L19" s="76"/>
      <c r="M19" s="76"/>
      <c r="N19" s="76"/>
      <c r="O19" s="76"/>
    </row>
    <row r="20" spans="1:15" ht="32.1" customHeight="1" thickBot="1">
      <c r="A20" s="356" t="s">
        <v>40</v>
      </c>
      <c r="B20" s="357"/>
      <c r="C20" s="357"/>
      <c r="D20" s="357"/>
      <c r="E20" s="357"/>
      <c r="F20" s="357"/>
      <c r="G20" s="357"/>
      <c r="H20" s="357"/>
      <c r="I20" s="357"/>
      <c r="J20" s="357"/>
      <c r="K20" s="357"/>
      <c r="L20" s="357"/>
      <c r="M20" s="357"/>
      <c r="N20" s="357"/>
      <c r="O20" s="358"/>
    </row>
    <row r="21" spans="1:15" ht="32.1" customHeight="1" thickBot="1">
      <c r="A21" s="356" t="s">
        <v>41</v>
      </c>
      <c r="B21" s="357"/>
      <c r="C21" s="357"/>
      <c r="D21" s="357"/>
      <c r="E21" s="357"/>
      <c r="F21" s="357"/>
      <c r="G21" s="357"/>
      <c r="H21" s="357"/>
      <c r="I21" s="357"/>
      <c r="J21" s="357"/>
      <c r="K21" s="357"/>
      <c r="L21" s="357"/>
      <c r="M21" s="357"/>
      <c r="N21" s="357"/>
      <c r="O21" s="358"/>
    </row>
    <row r="22" spans="1:15" ht="32.1" customHeight="1" thickBot="1">
      <c r="A22" s="26"/>
      <c r="B22" s="18" t="s">
        <v>11</v>
      </c>
      <c r="C22" s="18" t="s">
        <v>12</v>
      </c>
      <c r="D22" s="18" t="s">
        <v>13</v>
      </c>
      <c r="E22" s="18" t="s">
        <v>15</v>
      </c>
      <c r="F22" s="18" t="s">
        <v>18</v>
      </c>
      <c r="G22" s="18" t="s">
        <v>19</v>
      </c>
      <c r="H22" s="18" t="s">
        <v>20</v>
      </c>
      <c r="I22" s="18" t="s">
        <v>21</v>
      </c>
      <c r="J22" s="18" t="s">
        <v>23</v>
      </c>
      <c r="K22" s="18" t="s">
        <v>24</v>
      </c>
      <c r="L22" s="18" t="s">
        <v>25</v>
      </c>
      <c r="M22" s="18" t="s">
        <v>26</v>
      </c>
      <c r="N22" s="19" t="s">
        <v>42</v>
      </c>
      <c r="O22" s="19" t="s">
        <v>43</v>
      </c>
    </row>
    <row r="23" spans="1:15" ht="32.1" customHeight="1">
      <c r="A23" s="20" t="s">
        <v>44</v>
      </c>
      <c r="B23" s="221">
        <v>613661000</v>
      </c>
      <c r="C23" s="216">
        <v>0</v>
      </c>
      <c r="D23" s="216">
        <v>63626000</v>
      </c>
      <c r="E23" s="216">
        <v>0</v>
      </c>
      <c r="F23" s="216">
        <v>0</v>
      </c>
      <c r="G23" s="216">
        <v>0</v>
      </c>
      <c r="H23" s="216">
        <v>0</v>
      </c>
      <c r="I23" s="216">
        <v>0</v>
      </c>
      <c r="J23" s="216">
        <v>0</v>
      </c>
      <c r="K23" s="216">
        <v>0</v>
      </c>
      <c r="L23" s="216">
        <v>0</v>
      </c>
      <c r="M23" s="216">
        <v>0</v>
      </c>
      <c r="N23" s="276">
        <f>SUM(B23:M23)</f>
        <v>677287000</v>
      </c>
      <c r="O23" s="239">
        <v>1</v>
      </c>
    </row>
    <row r="24" spans="1:15" ht="32.1" customHeight="1">
      <c r="A24" s="20" t="s">
        <v>45</v>
      </c>
      <c r="B24" s="274">
        <v>291874000</v>
      </c>
      <c r="C24" s="274">
        <v>206793000</v>
      </c>
      <c r="D24" s="240">
        <v>0</v>
      </c>
      <c r="E24" s="240">
        <v>0</v>
      </c>
      <c r="F24" s="240">
        <v>0</v>
      </c>
      <c r="G24" s="240">
        <v>0</v>
      </c>
      <c r="H24" s="240">
        <v>0</v>
      </c>
      <c r="I24" s="240">
        <v>0</v>
      </c>
      <c r="J24" s="240">
        <v>0</v>
      </c>
      <c r="K24" s="240">
        <v>0</v>
      </c>
      <c r="L24" s="240">
        <v>0</v>
      </c>
      <c r="M24" s="240">
        <v>0</v>
      </c>
      <c r="N24" s="276">
        <f t="shared" ref="N24:N25" si="0">SUM(B24:M24)</f>
        <v>498667000</v>
      </c>
      <c r="O24" s="241">
        <f>N24/N23</f>
        <v>0.73627132958406116</v>
      </c>
    </row>
    <row r="25" spans="1:15" ht="32.1" customHeight="1">
      <c r="A25" s="20" t="s">
        <v>46</v>
      </c>
      <c r="B25" s="242">
        <v>0</v>
      </c>
      <c r="C25" s="275">
        <v>2113666</v>
      </c>
      <c r="D25" s="242">
        <v>34229732</v>
      </c>
      <c r="E25" s="242">
        <v>0</v>
      </c>
      <c r="F25" s="242">
        <v>0</v>
      </c>
      <c r="G25" s="242">
        <v>0</v>
      </c>
      <c r="H25" s="242">
        <v>0</v>
      </c>
      <c r="I25" s="242">
        <v>0</v>
      </c>
      <c r="J25" s="242">
        <v>0</v>
      </c>
      <c r="K25" s="242">
        <v>0</v>
      </c>
      <c r="L25" s="242">
        <v>0</v>
      </c>
      <c r="M25" s="242">
        <v>0</v>
      </c>
      <c r="N25" s="222">
        <f t="shared" si="0"/>
        <v>36343398</v>
      </c>
      <c r="O25" s="241">
        <f>N25/N23</f>
        <v>5.3660262193132309E-2</v>
      </c>
    </row>
    <row r="26" spans="1:15" ht="32.1" customHeight="1">
      <c r="A26" s="20" t="s">
        <v>47</v>
      </c>
      <c r="B26" s="243">
        <v>9949806</v>
      </c>
      <c r="C26" s="243">
        <v>31061041</v>
      </c>
      <c r="D26" s="243">
        <v>18503815</v>
      </c>
      <c r="E26" s="243">
        <v>0</v>
      </c>
      <c r="F26" s="243">
        <v>0</v>
      </c>
      <c r="G26" s="243">
        <v>0</v>
      </c>
      <c r="H26" s="243">
        <v>0</v>
      </c>
      <c r="I26" s="243">
        <v>0</v>
      </c>
      <c r="J26" s="243">
        <v>0</v>
      </c>
      <c r="K26" s="243">
        <v>0</v>
      </c>
      <c r="L26" s="243">
        <v>0</v>
      </c>
      <c r="M26" s="243">
        <v>0</v>
      </c>
      <c r="N26" s="221">
        <f>SUM(B26:M26)</f>
        <v>59514662</v>
      </c>
      <c r="O26" s="241">
        <v>1</v>
      </c>
    </row>
    <row r="27" spans="1:15" ht="32.1" customHeight="1">
      <c r="A27" s="20" t="s">
        <v>48</v>
      </c>
      <c r="B27" s="242">
        <v>0</v>
      </c>
      <c r="C27" s="242">
        <v>0</v>
      </c>
      <c r="D27" s="242">
        <v>0</v>
      </c>
      <c r="E27" s="242">
        <v>0</v>
      </c>
      <c r="F27" s="242">
        <v>0</v>
      </c>
      <c r="G27" s="242">
        <v>0</v>
      </c>
      <c r="H27" s="242">
        <v>0</v>
      </c>
      <c r="I27" s="242">
        <v>0</v>
      </c>
      <c r="J27" s="242">
        <v>0</v>
      </c>
      <c r="K27" s="242">
        <v>0</v>
      </c>
      <c r="L27" s="242">
        <v>0</v>
      </c>
      <c r="M27" s="242">
        <v>0</v>
      </c>
      <c r="N27" s="221">
        <f t="shared" ref="N27:N28" si="1">SUM(B27:M27)</f>
        <v>0</v>
      </c>
      <c r="O27" s="241">
        <f>N27/N26</f>
        <v>0</v>
      </c>
    </row>
    <row r="28" spans="1:15" ht="32.1" customHeight="1" thickBot="1">
      <c r="A28" s="23" t="s">
        <v>49</v>
      </c>
      <c r="B28" s="244">
        <v>14126845</v>
      </c>
      <c r="C28" s="244">
        <v>17268002</v>
      </c>
      <c r="D28" s="244">
        <v>18503815</v>
      </c>
      <c r="E28" s="244"/>
      <c r="F28" s="244"/>
      <c r="G28" s="244"/>
      <c r="H28" s="244"/>
      <c r="I28" s="244"/>
      <c r="J28" s="244"/>
      <c r="K28" s="244"/>
      <c r="L28" s="244"/>
      <c r="M28" s="244"/>
      <c r="N28" s="245">
        <f t="shared" si="1"/>
        <v>49898662</v>
      </c>
      <c r="O28" s="246">
        <f>N28/N26</f>
        <v>0.83842636962300143</v>
      </c>
    </row>
    <row r="29" spans="1:15" s="25" customFormat="1" ht="16.5" customHeight="1"/>
    <row r="30" spans="1:15" s="25" customFormat="1" ht="17.25" customHeight="1"/>
    <row r="32" spans="1:15" ht="48" customHeight="1" thickBot="1">
      <c r="A32" s="330" t="s">
        <v>50</v>
      </c>
      <c r="B32" s="331"/>
      <c r="C32" s="331"/>
      <c r="D32" s="331"/>
      <c r="E32" s="331"/>
      <c r="F32" s="331"/>
      <c r="G32" s="331"/>
      <c r="H32" s="331"/>
      <c r="I32" s="332"/>
    </row>
    <row r="33" spans="1:9" ht="50.25" customHeight="1" thickBot="1">
      <c r="A33" s="38" t="s">
        <v>51</v>
      </c>
      <c r="B33" s="333" t="str">
        <f>+B12</f>
        <v>Diseñar 4 contenidos nuevos de formación en capacidades digitales con enfoque de género y diferencial</v>
      </c>
      <c r="C33" s="334"/>
      <c r="D33" s="334"/>
      <c r="E33" s="334"/>
      <c r="F33" s="334"/>
      <c r="G33" s="334"/>
      <c r="H33" s="334"/>
      <c r="I33" s="335"/>
    </row>
    <row r="34" spans="1:9" ht="18.75" customHeight="1" thickBot="1">
      <c r="A34" s="324" t="s">
        <v>52</v>
      </c>
      <c r="B34" s="86">
        <v>2024</v>
      </c>
      <c r="C34" s="86">
        <v>2025</v>
      </c>
      <c r="D34" s="86">
        <v>2026</v>
      </c>
      <c r="E34" s="86">
        <v>2027</v>
      </c>
      <c r="F34" s="86" t="s">
        <v>53</v>
      </c>
      <c r="G34" s="343" t="s">
        <v>54</v>
      </c>
      <c r="H34" s="343" t="s">
        <v>55</v>
      </c>
      <c r="I34" s="343"/>
    </row>
    <row r="35" spans="1:9" ht="50.25" customHeight="1" thickBot="1">
      <c r="A35" s="325"/>
      <c r="B35" s="204">
        <v>1</v>
      </c>
      <c r="C35" s="204">
        <v>1</v>
      </c>
      <c r="D35" s="204">
        <v>1</v>
      </c>
      <c r="E35" s="204">
        <v>1</v>
      </c>
      <c r="F35" s="205">
        <f>B35+C35+D35+E35</f>
        <v>4</v>
      </c>
      <c r="G35" s="343"/>
      <c r="H35" s="343"/>
      <c r="I35" s="343"/>
    </row>
    <row r="36" spans="1:9" ht="52.5" customHeight="1" thickBot="1">
      <c r="A36" s="39" t="s">
        <v>56</v>
      </c>
      <c r="B36" s="336">
        <v>0.3</v>
      </c>
      <c r="C36" s="337"/>
      <c r="D36" s="340" t="s">
        <v>57</v>
      </c>
      <c r="E36" s="341"/>
      <c r="F36" s="341"/>
      <c r="G36" s="341"/>
      <c r="H36" s="341"/>
      <c r="I36" s="342"/>
    </row>
    <row r="37" spans="1:9" s="29" customFormat="1" ht="48" customHeight="1" thickBot="1">
      <c r="A37" s="324" t="s">
        <v>58</v>
      </c>
      <c r="B37" s="39" t="s">
        <v>59</v>
      </c>
      <c r="C37" s="38" t="s">
        <v>60</v>
      </c>
      <c r="D37" s="310" t="s">
        <v>61</v>
      </c>
      <c r="E37" s="311"/>
      <c r="F37" s="310" t="s">
        <v>62</v>
      </c>
      <c r="G37" s="311"/>
      <c r="H37" s="40" t="s">
        <v>63</v>
      </c>
      <c r="I37" s="42" t="s">
        <v>64</v>
      </c>
    </row>
    <row r="38" spans="1:9" ht="120.75" customHeight="1" thickBot="1">
      <c r="A38" s="325"/>
      <c r="B38" s="209">
        <v>0</v>
      </c>
      <c r="C38" s="33">
        <v>0</v>
      </c>
      <c r="D38" s="326" t="s">
        <v>65</v>
      </c>
      <c r="E38" s="327"/>
      <c r="F38" s="326" t="s">
        <v>66</v>
      </c>
      <c r="G38" s="327"/>
      <c r="H38" s="237" t="s">
        <v>67</v>
      </c>
      <c r="I38" s="31" t="s">
        <v>68</v>
      </c>
    </row>
    <row r="39" spans="1:9" s="29" customFormat="1" ht="76.5" customHeight="1" thickBot="1">
      <c r="A39" s="324" t="s">
        <v>69</v>
      </c>
      <c r="B39" s="41" t="s">
        <v>59</v>
      </c>
      <c r="C39" s="40" t="s">
        <v>60</v>
      </c>
      <c r="D39" s="310" t="s">
        <v>61</v>
      </c>
      <c r="E39" s="311"/>
      <c r="F39" s="310" t="s">
        <v>62</v>
      </c>
      <c r="G39" s="311"/>
      <c r="H39" s="40" t="s">
        <v>63</v>
      </c>
      <c r="I39" s="42" t="s">
        <v>64</v>
      </c>
    </row>
    <row r="40" spans="1:9" ht="240.75" customHeight="1" thickBot="1">
      <c r="A40" s="325"/>
      <c r="B40" s="225">
        <v>0.08</v>
      </c>
      <c r="C40" s="33">
        <v>0.08</v>
      </c>
      <c r="D40" s="338" t="s">
        <v>70</v>
      </c>
      <c r="E40" s="339"/>
      <c r="F40" s="326" t="s">
        <v>71</v>
      </c>
      <c r="G40" s="327"/>
      <c r="H40" s="237" t="s">
        <v>67</v>
      </c>
      <c r="I40" s="31" t="s">
        <v>72</v>
      </c>
    </row>
    <row r="41" spans="1:9" s="29" customFormat="1" ht="73.900000000000006" customHeight="1" thickBot="1">
      <c r="A41" s="324" t="s">
        <v>73</v>
      </c>
      <c r="B41" s="41" t="s">
        <v>59</v>
      </c>
      <c r="C41" s="40" t="s">
        <v>60</v>
      </c>
      <c r="D41" s="310" t="s">
        <v>61</v>
      </c>
      <c r="E41" s="311"/>
      <c r="F41" s="310" t="s">
        <v>62</v>
      </c>
      <c r="G41" s="311"/>
      <c r="H41" s="40" t="s">
        <v>63</v>
      </c>
      <c r="I41" s="42" t="s">
        <v>64</v>
      </c>
    </row>
    <row r="42" spans="1:9" ht="342" customHeight="1" thickBot="1">
      <c r="A42" s="325"/>
      <c r="B42" s="225">
        <v>0.08</v>
      </c>
      <c r="C42" s="33">
        <v>0.08</v>
      </c>
      <c r="D42" s="338" t="s">
        <v>74</v>
      </c>
      <c r="E42" s="339"/>
      <c r="F42" s="326" t="s">
        <v>75</v>
      </c>
      <c r="G42" s="327"/>
      <c r="H42" s="237" t="s">
        <v>76</v>
      </c>
      <c r="I42" s="31" t="s">
        <v>77</v>
      </c>
    </row>
    <row r="43" spans="1:9" s="29" customFormat="1" ht="52.15" customHeight="1" thickBot="1">
      <c r="A43" s="324" t="s">
        <v>78</v>
      </c>
      <c r="B43" s="41" t="s">
        <v>59</v>
      </c>
      <c r="C43" s="41" t="s">
        <v>60</v>
      </c>
      <c r="D43" s="310" t="s">
        <v>61</v>
      </c>
      <c r="E43" s="311"/>
      <c r="F43" s="310" t="s">
        <v>62</v>
      </c>
      <c r="G43" s="311"/>
      <c r="H43" s="40" t="s">
        <v>63</v>
      </c>
      <c r="I43" s="40" t="s">
        <v>64</v>
      </c>
    </row>
    <row r="44" spans="1:9" ht="120.75" customHeight="1" thickBot="1">
      <c r="A44" s="325"/>
      <c r="B44" s="225">
        <v>0.08</v>
      </c>
      <c r="C44" s="33"/>
      <c r="D44" s="328"/>
      <c r="E44" s="329"/>
      <c r="F44" s="328"/>
      <c r="G44" s="329"/>
      <c r="H44" s="49"/>
      <c r="I44" s="50"/>
    </row>
    <row r="45" spans="1:9" s="29" customFormat="1" ht="35.1" customHeight="1" thickBot="1">
      <c r="A45" s="324" t="s">
        <v>79</v>
      </c>
      <c r="B45" s="41" t="s">
        <v>59</v>
      </c>
      <c r="C45" s="40" t="s">
        <v>60</v>
      </c>
      <c r="D45" s="310" t="s">
        <v>61</v>
      </c>
      <c r="E45" s="311"/>
      <c r="F45" s="310" t="s">
        <v>62</v>
      </c>
      <c r="G45" s="311"/>
      <c r="H45" s="40" t="s">
        <v>63</v>
      </c>
      <c r="I45" s="42" t="s">
        <v>64</v>
      </c>
    </row>
    <row r="46" spans="1:9" ht="120.75" customHeight="1" thickBot="1">
      <c r="A46" s="325"/>
      <c r="B46" s="225">
        <v>0.08</v>
      </c>
      <c r="C46" s="33"/>
      <c r="D46" s="312"/>
      <c r="E46" s="314"/>
      <c r="F46" s="312"/>
      <c r="G46" s="314"/>
      <c r="H46" s="30"/>
      <c r="I46" s="32"/>
    </row>
    <row r="47" spans="1:9" s="29" customFormat="1" ht="35.1" customHeight="1" thickBot="1">
      <c r="A47" s="324" t="s">
        <v>80</v>
      </c>
      <c r="B47" s="41" t="s">
        <v>59</v>
      </c>
      <c r="C47" s="40" t="s">
        <v>60</v>
      </c>
      <c r="D47" s="310" t="s">
        <v>61</v>
      </c>
      <c r="E47" s="311"/>
      <c r="F47" s="310" t="s">
        <v>62</v>
      </c>
      <c r="G47" s="311"/>
      <c r="H47" s="40" t="s">
        <v>63</v>
      </c>
      <c r="I47" s="42" t="s">
        <v>64</v>
      </c>
    </row>
    <row r="48" spans="1:9" ht="120.75" customHeight="1" thickBot="1">
      <c r="A48" s="325"/>
      <c r="B48" s="225">
        <v>0.08</v>
      </c>
      <c r="C48" s="34"/>
      <c r="D48" s="312"/>
      <c r="E48" s="314"/>
      <c r="F48" s="312"/>
      <c r="G48" s="314"/>
      <c r="H48" s="30"/>
      <c r="I48" s="32"/>
    </row>
    <row r="49" spans="1:9" ht="35.1" customHeight="1" thickBot="1">
      <c r="A49" s="324" t="s">
        <v>81</v>
      </c>
      <c r="B49" s="39" t="s">
        <v>59</v>
      </c>
      <c r="C49" s="38" t="s">
        <v>60</v>
      </c>
      <c r="D49" s="310" t="s">
        <v>61</v>
      </c>
      <c r="E49" s="311"/>
      <c r="F49" s="310" t="s">
        <v>62</v>
      </c>
      <c r="G49" s="311"/>
      <c r="H49" s="40" t="s">
        <v>63</v>
      </c>
      <c r="I49" s="42" t="s">
        <v>64</v>
      </c>
    </row>
    <row r="50" spans="1:9" ht="120.75" customHeight="1" thickBot="1">
      <c r="A50" s="325"/>
      <c r="B50" s="225">
        <v>0.08</v>
      </c>
      <c r="C50" s="34"/>
      <c r="D50" s="312"/>
      <c r="E50" s="313"/>
      <c r="F50" s="312"/>
      <c r="G50" s="314"/>
      <c r="H50" s="30"/>
      <c r="I50" s="32"/>
    </row>
    <row r="51" spans="1:9" ht="35.1" customHeight="1" thickBot="1">
      <c r="A51" s="324" t="s">
        <v>82</v>
      </c>
      <c r="B51" s="39" t="s">
        <v>59</v>
      </c>
      <c r="C51" s="38" t="s">
        <v>60</v>
      </c>
      <c r="D51" s="310" t="s">
        <v>61</v>
      </c>
      <c r="E51" s="311"/>
      <c r="F51" s="310" t="s">
        <v>62</v>
      </c>
      <c r="G51" s="311"/>
      <c r="H51" s="40" t="s">
        <v>63</v>
      </c>
      <c r="I51" s="42" t="s">
        <v>64</v>
      </c>
    </row>
    <row r="52" spans="1:9" ht="120.75" customHeight="1" thickBot="1">
      <c r="A52" s="325"/>
      <c r="B52" s="225">
        <v>0.08</v>
      </c>
      <c r="C52" s="34"/>
      <c r="D52" s="312"/>
      <c r="E52" s="313"/>
      <c r="F52" s="312"/>
      <c r="G52" s="314"/>
      <c r="H52" s="51"/>
      <c r="I52" s="32"/>
    </row>
    <row r="53" spans="1:9" ht="35.1" customHeight="1" thickBot="1">
      <c r="A53" s="324" t="s">
        <v>83</v>
      </c>
      <c r="B53" s="39" t="s">
        <v>59</v>
      </c>
      <c r="C53" s="38" t="s">
        <v>60</v>
      </c>
      <c r="D53" s="310" t="s">
        <v>61</v>
      </c>
      <c r="E53" s="311"/>
      <c r="F53" s="310" t="s">
        <v>62</v>
      </c>
      <c r="G53" s="311"/>
      <c r="H53" s="40" t="s">
        <v>63</v>
      </c>
      <c r="I53" s="42" t="s">
        <v>64</v>
      </c>
    </row>
    <row r="54" spans="1:9" ht="120.75" customHeight="1" thickBot="1">
      <c r="A54" s="325"/>
      <c r="B54" s="225">
        <v>0.08</v>
      </c>
      <c r="C54" s="34"/>
      <c r="D54" s="312"/>
      <c r="E54" s="314"/>
      <c r="F54" s="312"/>
      <c r="G54" s="314"/>
      <c r="H54" s="30"/>
      <c r="I54" s="30"/>
    </row>
    <row r="55" spans="1:9" ht="35.1" customHeight="1" thickBot="1">
      <c r="A55" s="324" t="s">
        <v>84</v>
      </c>
      <c r="B55" s="39" t="s">
        <v>59</v>
      </c>
      <c r="C55" s="38" t="s">
        <v>60</v>
      </c>
      <c r="D55" s="310" t="s">
        <v>61</v>
      </c>
      <c r="E55" s="311"/>
      <c r="F55" s="310" t="s">
        <v>62</v>
      </c>
      <c r="G55" s="311"/>
      <c r="H55" s="40" t="s">
        <v>63</v>
      </c>
      <c r="I55" s="42" t="s">
        <v>64</v>
      </c>
    </row>
    <row r="56" spans="1:9" ht="120.75" customHeight="1" thickBot="1">
      <c r="A56" s="325"/>
      <c r="B56" s="225">
        <v>0.08</v>
      </c>
      <c r="C56" s="34"/>
      <c r="D56" s="312"/>
      <c r="E56" s="314"/>
      <c r="F56" s="312"/>
      <c r="G56" s="314"/>
      <c r="H56" s="30"/>
      <c r="I56" s="32"/>
    </row>
    <row r="57" spans="1:9" ht="35.1" customHeight="1" thickBot="1">
      <c r="A57" s="324" t="s">
        <v>85</v>
      </c>
      <c r="B57" s="39" t="s">
        <v>59</v>
      </c>
      <c r="C57" s="38" t="s">
        <v>60</v>
      </c>
      <c r="D57" s="310" t="s">
        <v>61</v>
      </c>
      <c r="E57" s="311"/>
      <c r="F57" s="310" t="s">
        <v>62</v>
      </c>
      <c r="G57" s="311"/>
      <c r="H57" s="40" t="s">
        <v>63</v>
      </c>
      <c r="I57" s="42" t="s">
        <v>64</v>
      </c>
    </row>
    <row r="58" spans="1:9" ht="120.75" customHeight="1" thickBot="1">
      <c r="A58" s="325"/>
      <c r="B58" s="225">
        <v>0.08</v>
      </c>
      <c r="C58" s="34"/>
      <c r="D58" s="312"/>
      <c r="E58" s="314"/>
      <c r="F58" s="313"/>
      <c r="G58" s="313"/>
      <c r="H58" s="30"/>
      <c r="I58" s="30"/>
    </row>
    <row r="59" spans="1:9" ht="35.1" customHeight="1" thickBot="1">
      <c r="A59" s="324" t="s">
        <v>86</v>
      </c>
      <c r="B59" s="39" t="s">
        <v>59</v>
      </c>
      <c r="C59" s="38" t="s">
        <v>60</v>
      </c>
      <c r="D59" s="310" t="s">
        <v>61</v>
      </c>
      <c r="E59" s="311"/>
      <c r="F59" s="310" t="s">
        <v>62</v>
      </c>
      <c r="G59" s="311"/>
      <c r="H59" s="40" t="s">
        <v>63</v>
      </c>
      <c r="I59" s="42" t="s">
        <v>64</v>
      </c>
    </row>
    <row r="60" spans="1:9" ht="120.75" customHeight="1" thickBot="1">
      <c r="A60" s="325"/>
      <c r="B60" s="225">
        <v>0.08</v>
      </c>
      <c r="C60" s="34"/>
      <c r="D60" s="312"/>
      <c r="E60" s="314"/>
      <c r="F60" s="312"/>
      <c r="G60" s="314"/>
      <c r="H60" s="30"/>
      <c r="I60" s="30"/>
    </row>
    <row r="61" spans="1:9">
      <c r="B61" s="218">
        <f>B60+B58+B56+B54+B52+B50+B48+B46+B44+B42+B40+B38+B40+B38</f>
        <v>0.95999999999999985</v>
      </c>
    </row>
    <row r="64" spans="1:9" ht="34.5" customHeight="1">
      <c r="A64" s="388" t="s">
        <v>87</v>
      </c>
      <c r="B64" s="388"/>
      <c r="C64" s="388"/>
      <c r="D64" s="388"/>
      <c r="E64" s="388"/>
      <c r="F64" s="388"/>
      <c r="G64" s="388"/>
      <c r="H64" s="388"/>
      <c r="I64" s="388"/>
    </row>
    <row r="65" spans="1:9" ht="76.5" customHeight="1">
      <c r="A65" s="43" t="s">
        <v>88</v>
      </c>
      <c r="B65" s="315" t="s">
        <v>89</v>
      </c>
      <c r="C65" s="316"/>
      <c r="D65" s="315" t="s">
        <v>90</v>
      </c>
      <c r="E65" s="316"/>
      <c r="F65" s="315" t="s">
        <v>91</v>
      </c>
      <c r="G65" s="316"/>
      <c r="H65" s="389" t="s">
        <v>92</v>
      </c>
      <c r="I65" s="390"/>
    </row>
    <row r="66" spans="1:9" ht="50.25" customHeight="1">
      <c r="A66" s="43" t="s">
        <v>93</v>
      </c>
      <c r="B66" s="382">
        <v>0.12</v>
      </c>
      <c r="C66" s="383"/>
      <c r="D66" s="382">
        <v>0.06</v>
      </c>
      <c r="E66" s="383"/>
      <c r="F66" s="382">
        <v>0.12</v>
      </c>
      <c r="G66" s="383"/>
      <c r="H66" s="395"/>
      <c r="I66" s="396"/>
    </row>
    <row r="67" spans="1:9" ht="30" customHeight="1">
      <c r="A67" s="384" t="s">
        <v>11</v>
      </c>
      <c r="B67" s="91" t="s">
        <v>94</v>
      </c>
      <c r="C67" s="91" t="s">
        <v>60</v>
      </c>
      <c r="D67" s="91" t="s">
        <v>94</v>
      </c>
      <c r="E67" s="91" t="s">
        <v>60</v>
      </c>
      <c r="F67" s="91" t="s">
        <v>94</v>
      </c>
      <c r="G67" s="91" t="s">
        <v>60</v>
      </c>
      <c r="H67" s="91" t="s">
        <v>94</v>
      </c>
      <c r="I67" s="91" t="s">
        <v>60</v>
      </c>
    </row>
    <row r="68" spans="1:9" ht="30" customHeight="1">
      <c r="A68" s="385"/>
      <c r="B68" s="45">
        <v>0</v>
      </c>
      <c r="C68" s="45">
        <v>0</v>
      </c>
      <c r="D68" s="45">
        <v>0</v>
      </c>
      <c r="E68" s="45">
        <v>0</v>
      </c>
      <c r="F68" s="45">
        <v>0</v>
      </c>
      <c r="G68" s="45">
        <v>0</v>
      </c>
      <c r="H68" s="52"/>
      <c r="I68" s="45"/>
    </row>
    <row r="69" spans="1:9" ht="80.25" customHeight="1">
      <c r="A69" s="43" t="s">
        <v>95</v>
      </c>
      <c r="B69" s="318" t="s">
        <v>65</v>
      </c>
      <c r="C69" s="319"/>
      <c r="D69" s="318" t="s">
        <v>65</v>
      </c>
      <c r="E69" s="319"/>
      <c r="F69" s="318" t="s">
        <v>65</v>
      </c>
      <c r="G69" s="319"/>
      <c r="H69" s="308"/>
      <c r="I69" s="391"/>
    </row>
    <row r="70" spans="1:9" ht="80.25" customHeight="1">
      <c r="A70" s="43" t="s">
        <v>96</v>
      </c>
      <c r="B70" s="318" t="s">
        <v>97</v>
      </c>
      <c r="C70" s="319"/>
      <c r="D70" s="318" t="s">
        <v>97</v>
      </c>
      <c r="E70" s="319"/>
      <c r="F70" s="318" t="s">
        <v>97</v>
      </c>
      <c r="G70" s="319"/>
      <c r="H70" s="304"/>
      <c r="I70" s="305"/>
    </row>
    <row r="71" spans="1:9" ht="30.75" customHeight="1">
      <c r="A71" s="384" t="s">
        <v>12</v>
      </c>
      <c r="B71" s="91" t="s">
        <v>94</v>
      </c>
      <c r="C71" s="91" t="s">
        <v>60</v>
      </c>
      <c r="D71" s="91" t="s">
        <v>94</v>
      </c>
      <c r="E71" s="91" t="s">
        <v>60</v>
      </c>
      <c r="F71" s="91" t="s">
        <v>94</v>
      </c>
      <c r="G71" s="91" t="s">
        <v>60</v>
      </c>
      <c r="H71" s="91" t="s">
        <v>94</v>
      </c>
      <c r="I71" s="91" t="s">
        <v>60</v>
      </c>
    </row>
    <row r="72" spans="1:9" ht="30.75" customHeight="1">
      <c r="A72" s="385"/>
      <c r="B72" s="45">
        <v>0</v>
      </c>
      <c r="C72" s="45">
        <v>0</v>
      </c>
      <c r="D72" s="45">
        <v>0</v>
      </c>
      <c r="E72" s="45">
        <v>0</v>
      </c>
      <c r="F72" s="45">
        <v>0</v>
      </c>
      <c r="G72" s="46">
        <v>0</v>
      </c>
      <c r="H72" s="52"/>
      <c r="I72" s="46"/>
    </row>
    <row r="73" spans="1:9" ht="80.25" customHeight="1">
      <c r="A73" s="43" t="s">
        <v>95</v>
      </c>
      <c r="B73" s="318" t="s">
        <v>65</v>
      </c>
      <c r="C73" s="319"/>
      <c r="D73" s="318" t="s">
        <v>65</v>
      </c>
      <c r="E73" s="319"/>
      <c r="F73" s="318" t="s">
        <v>65</v>
      </c>
      <c r="G73" s="319"/>
      <c r="H73" s="320"/>
      <c r="I73" s="321"/>
    </row>
    <row r="74" spans="1:9" ht="80.25" customHeight="1">
      <c r="A74" s="43" t="s">
        <v>96</v>
      </c>
      <c r="B74" s="318" t="s">
        <v>97</v>
      </c>
      <c r="C74" s="319"/>
      <c r="D74" s="318" t="s">
        <v>97</v>
      </c>
      <c r="E74" s="319"/>
      <c r="F74" s="318" t="s">
        <v>97</v>
      </c>
      <c r="G74" s="319"/>
      <c r="H74" s="304"/>
      <c r="I74" s="305"/>
    </row>
    <row r="75" spans="1:9" ht="30.75" customHeight="1">
      <c r="A75" s="384" t="s">
        <v>13</v>
      </c>
      <c r="B75" s="91" t="s">
        <v>94</v>
      </c>
      <c r="C75" s="91" t="s">
        <v>60</v>
      </c>
      <c r="D75" s="91" t="s">
        <v>94</v>
      </c>
      <c r="E75" s="91" t="s">
        <v>60</v>
      </c>
      <c r="F75" s="91" t="s">
        <v>94</v>
      </c>
      <c r="G75" s="91" t="s">
        <v>60</v>
      </c>
      <c r="H75" s="91" t="s">
        <v>94</v>
      </c>
      <c r="I75" s="91" t="s">
        <v>60</v>
      </c>
    </row>
    <row r="76" spans="1:9" ht="30.75" customHeight="1">
      <c r="A76" s="385"/>
      <c r="B76" s="45">
        <v>0</v>
      </c>
      <c r="C76" s="45">
        <v>0</v>
      </c>
      <c r="D76" s="45">
        <v>0</v>
      </c>
      <c r="E76" s="45">
        <v>0</v>
      </c>
      <c r="F76" s="45">
        <v>0.25</v>
      </c>
      <c r="G76" s="46">
        <v>0.25</v>
      </c>
      <c r="H76" s="52"/>
      <c r="I76" s="46"/>
    </row>
    <row r="77" spans="1:9" ht="190.9" customHeight="1">
      <c r="A77" s="43" t="s">
        <v>95</v>
      </c>
      <c r="B77" s="318" t="s">
        <v>65</v>
      </c>
      <c r="C77" s="319"/>
      <c r="D77" s="318" t="s">
        <v>65</v>
      </c>
      <c r="E77" s="319"/>
      <c r="F77" s="322" t="s">
        <v>98</v>
      </c>
      <c r="G77" s="323"/>
      <c r="H77" s="304"/>
      <c r="I77" s="305"/>
    </row>
    <row r="78" spans="1:9" ht="144.75" customHeight="1">
      <c r="A78" s="43" t="s">
        <v>96</v>
      </c>
      <c r="B78" s="318" t="s">
        <v>97</v>
      </c>
      <c r="C78" s="319"/>
      <c r="D78" s="318" t="s">
        <v>97</v>
      </c>
      <c r="E78" s="319"/>
      <c r="F78" s="322" t="s">
        <v>99</v>
      </c>
      <c r="G78" s="323"/>
      <c r="H78" s="304"/>
      <c r="I78" s="305"/>
    </row>
    <row r="79" spans="1:9" ht="30.75" customHeight="1">
      <c r="A79" s="384" t="s">
        <v>15</v>
      </c>
      <c r="B79" s="91" t="s">
        <v>94</v>
      </c>
      <c r="C79" s="91" t="s">
        <v>60</v>
      </c>
      <c r="D79" s="91" t="s">
        <v>94</v>
      </c>
      <c r="E79" s="91" t="s">
        <v>60</v>
      </c>
      <c r="F79" s="91" t="s">
        <v>94</v>
      </c>
      <c r="G79" s="91" t="s">
        <v>60</v>
      </c>
      <c r="H79" s="91" t="s">
        <v>94</v>
      </c>
      <c r="I79" s="91" t="s">
        <v>60</v>
      </c>
    </row>
    <row r="80" spans="1:9" ht="30.75" customHeight="1">
      <c r="A80" s="385"/>
      <c r="B80" s="45">
        <v>0</v>
      </c>
      <c r="C80" s="45"/>
      <c r="D80" s="45">
        <v>0</v>
      </c>
      <c r="E80" s="45"/>
      <c r="F80" s="45">
        <v>0</v>
      </c>
      <c r="G80" s="46"/>
      <c r="H80" s="52"/>
      <c r="I80" s="46"/>
    </row>
    <row r="81" spans="1:9" ht="80.25" customHeight="1">
      <c r="A81" s="43" t="s">
        <v>95</v>
      </c>
      <c r="B81" s="306"/>
      <c r="C81" s="307"/>
      <c r="D81" s="304"/>
      <c r="E81" s="305"/>
      <c r="F81" s="308"/>
      <c r="G81" s="309"/>
      <c r="H81" s="304"/>
      <c r="I81" s="305"/>
    </row>
    <row r="82" spans="1:9" ht="80.25" customHeight="1">
      <c r="A82" s="43" t="s">
        <v>96</v>
      </c>
      <c r="B82" s="397"/>
      <c r="C82" s="398"/>
      <c r="D82" s="318"/>
      <c r="E82" s="319"/>
      <c r="F82" s="304"/>
      <c r="G82" s="305"/>
      <c r="H82" s="304"/>
      <c r="I82" s="305"/>
    </row>
    <row r="83" spans="1:9" ht="30" customHeight="1">
      <c r="A83" s="384" t="s">
        <v>18</v>
      </c>
      <c r="B83" s="91" t="s">
        <v>94</v>
      </c>
      <c r="C83" s="91" t="s">
        <v>60</v>
      </c>
      <c r="D83" s="91" t="s">
        <v>94</v>
      </c>
      <c r="E83" s="91" t="s">
        <v>60</v>
      </c>
      <c r="F83" s="91" t="s">
        <v>94</v>
      </c>
      <c r="G83" s="91" t="s">
        <v>60</v>
      </c>
      <c r="H83" s="91" t="s">
        <v>94</v>
      </c>
      <c r="I83" s="91" t="s">
        <v>60</v>
      </c>
    </row>
    <row r="84" spans="1:9" ht="30" customHeight="1">
      <c r="A84" s="385"/>
      <c r="B84" s="45">
        <v>0</v>
      </c>
      <c r="C84" s="45"/>
      <c r="D84" s="45">
        <v>0.1</v>
      </c>
      <c r="E84" s="45"/>
      <c r="F84" s="45">
        <v>0.25</v>
      </c>
      <c r="G84" s="46"/>
      <c r="H84" s="52"/>
      <c r="I84" s="46"/>
    </row>
    <row r="85" spans="1:9" ht="80.25" customHeight="1">
      <c r="A85" s="43" t="s">
        <v>95</v>
      </c>
      <c r="B85" s="317"/>
      <c r="C85" s="317"/>
      <c r="D85" s="317"/>
      <c r="E85" s="317"/>
      <c r="F85" s="317"/>
      <c r="G85" s="317"/>
      <c r="H85" s="317"/>
      <c r="I85" s="317"/>
    </row>
    <row r="86" spans="1:9" ht="80.25" customHeight="1">
      <c r="A86" s="43" t="s">
        <v>96</v>
      </c>
      <c r="B86" s="301"/>
      <c r="C86" s="302"/>
      <c r="D86" s="301"/>
      <c r="E86" s="302"/>
      <c r="F86" s="301"/>
      <c r="G86" s="302"/>
      <c r="H86" s="301"/>
      <c r="I86" s="302"/>
    </row>
    <row r="87" spans="1:9" ht="29.25" customHeight="1">
      <c r="A87" s="384" t="s">
        <v>19</v>
      </c>
      <c r="B87" s="91" t="s">
        <v>94</v>
      </c>
      <c r="C87" s="91" t="s">
        <v>60</v>
      </c>
      <c r="D87" s="91" t="s">
        <v>94</v>
      </c>
      <c r="E87" s="91" t="s">
        <v>60</v>
      </c>
      <c r="F87" s="91" t="s">
        <v>94</v>
      </c>
      <c r="G87" s="91" t="s">
        <v>60</v>
      </c>
      <c r="H87" s="91" t="s">
        <v>94</v>
      </c>
      <c r="I87" s="91" t="s">
        <v>60</v>
      </c>
    </row>
    <row r="88" spans="1:9" ht="29.25" customHeight="1">
      <c r="A88" s="385"/>
      <c r="B88" s="45">
        <v>0.2</v>
      </c>
      <c r="C88" s="47"/>
      <c r="D88" s="45">
        <v>0.2</v>
      </c>
      <c r="E88" s="45"/>
      <c r="F88" s="45">
        <v>0</v>
      </c>
      <c r="G88" s="46"/>
      <c r="H88" s="52"/>
      <c r="I88" s="46"/>
    </row>
    <row r="89" spans="1:9" ht="80.25" customHeight="1">
      <c r="A89" s="43" t="s">
        <v>95</v>
      </c>
      <c r="B89" s="300"/>
      <c r="C89" s="300"/>
      <c r="D89" s="300"/>
      <c r="E89" s="300"/>
      <c r="F89" s="300"/>
      <c r="G89" s="300"/>
      <c r="H89" s="300"/>
      <c r="I89" s="300"/>
    </row>
    <row r="90" spans="1:9" ht="80.25" customHeight="1">
      <c r="A90" s="43" t="s">
        <v>96</v>
      </c>
      <c r="B90" s="301"/>
      <c r="C90" s="302"/>
      <c r="D90" s="301"/>
      <c r="E90" s="302"/>
      <c r="F90" s="301"/>
      <c r="G90" s="302"/>
      <c r="H90" s="301"/>
      <c r="I90" s="302"/>
    </row>
    <row r="91" spans="1:9" ht="24.95" customHeight="1">
      <c r="A91" s="384" t="s">
        <v>20</v>
      </c>
      <c r="B91" s="91" t="s">
        <v>94</v>
      </c>
      <c r="C91" s="91" t="s">
        <v>60</v>
      </c>
      <c r="D91" s="91" t="s">
        <v>94</v>
      </c>
      <c r="E91" s="91" t="s">
        <v>60</v>
      </c>
      <c r="F91" s="91" t="s">
        <v>94</v>
      </c>
      <c r="G91" s="91" t="s">
        <v>60</v>
      </c>
      <c r="H91" s="91" t="s">
        <v>94</v>
      </c>
      <c r="I91" s="91" t="s">
        <v>60</v>
      </c>
    </row>
    <row r="92" spans="1:9" ht="24.95" customHeight="1">
      <c r="A92" s="385"/>
      <c r="B92" s="45">
        <v>0.2</v>
      </c>
      <c r="C92" s="47"/>
      <c r="D92" s="45">
        <v>0.2</v>
      </c>
      <c r="E92" s="45"/>
      <c r="F92" s="45">
        <v>0.25</v>
      </c>
      <c r="G92" s="46"/>
      <c r="H92" s="52"/>
      <c r="I92" s="46"/>
    </row>
    <row r="93" spans="1:9" ht="80.25" customHeight="1">
      <c r="A93" s="43" t="s">
        <v>95</v>
      </c>
      <c r="B93" s="300"/>
      <c r="C93" s="300"/>
      <c r="D93" s="300"/>
      <c r="E93" s="300"/>
      <c r="F93" s="300"/>
      <c r="G93" s="300"/>
      <c r="H93" s="300"/>
      <c r="I93" s="300"/>
    </row>
    <row r="94" spans="1:9" ht="80.25" customHeight="1">
      <c r="A94" s="43" t="s">
        <v>96</v>
      </c>
      <c r="B94" s="301"/>
      <c r="C94" s="302"/>
      <c r="D94" s="301"/>
      <c r="E94" s="302"/>
      <c r="F94" s="301"/>
      <c r="G94" s="302"/>
      <c r="H94" s="301"/>
      <c r="I94" s="302"/>
    </row>
    <row r="95" spans="1:9" ht="24.95" customHeight="1">
      <c r="A95" s="384" t="s">
        <v>21</v>
      </c>
      <c r="B95" s="91" t="s">
        <v>94</v>
      </c>
      <c r="C95" s="91" t="s">
        <v>60</v>
      </c>
      <c r="D95" s="91" t="s">
        <v>94</v>
      </c>
      <c r="E95" s="91" t="s">
        <v>60</v>
      </c>
      <c r="F95" s="91" t="s">
        <v>94</v>
      </c>
      <c r="G95" s="91" t="s">
        <v>60</v>
      </c>
      <c r="H95" s="91" t="s">
        <v>94</v>
      </c>
      <c r="I95" s="91" t="s">
        <v>60</v>
      </c>
    </row>
    <row r="96" spans="1:9" ht="24.95" customHeight="1">
      <c r="A96" s="385"/>
      <c r="B96" s="45">
        <v>0.3</v>
      </c>
      <c r="C96" s="47"/>
      <c r="D96" s="45">
        <v>0.2</v>
      </c>
      <c r="E96" s="45"/>
      <c r="F96" s="45">
        <v>0</v>
      </c>
      <c r="G96" s="46"/>
      <c r="H96" s="52"/>
      <c r="I96" s="46"/>
    </row>
    <row r="97" spans="1:9" ht="80.25" customHeight="1">
      <c r="A97" s="43" t="s">
        <v>95</v>
      </c>
      <c r="B97" s="300"/>
      <c r="C97" s="300"/>
      <c r="D97" s="300"/>
      <c r="E97" s="300"/>
      <c r="F97" s="300"/>
      <c r="G97" s="300"/>
      <c r="H97" s="300"/>
      <c r="I97" s="300"/>
    </row>
    <row r="98" spans="1:9" ht="80.25" customHeight="1">
      <c r="A98" s="43" t="s">
        <v>96</v>
      </c>
      <c r="B98" s="301"/>
      <c r="C98" s="302"/>
      <c r="D98" s="301"/>
      <c r="E98" s="302"/>
      <c r="F98" s="301"/>
      <c r="G98" s="302"/>
      <c r="H98" s="301"/>
      <c r="I98" s="302"/>
    </row>
    <row r="99" spans="1:9" ht="24.95" customHeight="1">
      <c r="A99" s="384" t="s">
        <v>23</v>
      </c>
      <c r="B99" s="91" t="s">
        <v>94</v>
      </c>
      <c r="C99" s="91" t="s">
        <v>60</v>
      </c>
      <c r="D99" s="91" t="s">
        <v>94</v>
      </c>
      <c r="E99" s="91" t="s">
        <v>60</v>
      </c>
      <c r="F99" s="91" t="s">
        <v>94</v>
      </c>
      <c r="G99" s="91" t="s">
        <v>60</v>
      </c>
      <c r="H99" s="91" t="s">
        <v>94</v>
      </c>
      <c r="I99" s="91" t="s">
        <v>60</v>
      </c>
    </row>
    <row r="100" spans="1:9" ht="24.95" customHeight="1">
      <c r="A100" s="385"/>
      <c r="B100" s="45">
        <v>0.2</v>
      </c>
      <c r="C100" s="47"/>
      <c r="D100" s="45">
        <v>0.2</v>
      </c>
      <c r="E100" s="45"/>
      <c r="F100" s="45">
        <v>0</v>
      </c>
      <c r="G100" s="46"/>
      <c r="H100" s="52"/>
      <c r="I100" s="46"/>
    </row>
    <row r="101" spans="1:9" ht="80.25" customHeight="1">
      <c r="A101" s="43" t="s">
        <v>95</v>
      </c>
      <c r="B101" s="300"/>
      <c r="C101" s="300"/>
      <c r="D101" s="300"/>
      <c r="E101" s="300"/>
      <c r="F101" s="300"/>
      <c r="G101" s="300"/>
      <c r="H101" s="300"/>
      <c r="I101" s="300"/>
    </row>
    <row r="102" spans="1:9" ht="80.25" customHeight="1">
      <c r="A102" s="43" t="s">
        <v>96</v>
      </c>
      <c r="B102" s="301"/>
      <c r="C102" s="302"/>
      <c r="D102" s="301"/>
      <c r="E102" s="302"/>
      <c r="F102" s="301"/>
      <c r="G102" s="302"/>
      <c r="H102" s="301"/>
      <c r="I102" s="302"/>
    </row>
    <row r="103" spans="1:9" ht="24.95" customHeight="1">
      <c r="A103" s="384" t="s">
        <v>24</v>
      </c>
      <c r="B103" s="91" t="s">
        <v>94</v>
      </c>
      <c r="C103" s="91" t="s">
        <v>60</v>
      </c>
      <c r="D103" s="91" t="s">
        <v>94</v>
      </c>
      <c r="E103" s="91" t="s">
        <v>60</v>
      </c>
      <c r="F103" s="91" t="s">
        <v>94</v>
      </c>
      <c r="G103" s="91" t="s">
        <v>60</v>
      </c>
      <c r="H103" s="91" t="s">
        <v>94</v>
      </c>
      <c r="I103" s="91" t="s">
        <v>60</v>
      </c>
    </row>
    <row r="104" spans="1:9" ht="24.95" customHeight="1">
      <c r="A104" s="385"/>
      <c r="B104" s="45">
        <v>0.1</v>
      </c>
      <c r="C104" s="47"/>
      <c r="D104" s="45">
        <v>0.1</v>
      </c>
      <c r="E104" s="45"/>
      <c r="F104" s="45">
        <v>0</v>
      </c>
      <c r="G104" s="46"/>
      <c r="H104" s="52"/>
      <c r="I104" s="46"/>
    </row>
    <row r="105" spans="1:9" ht="80.25" customHeight="1">
      <c r="A105" s="43" t="s">
        <v>95</v>
      </c>
      <c r="B105" s="300"/>
      <c r="C105" s="300"/>
      <c r="D105" s="300"/>
      <c r="E105" s="300"/>
      <c r="F105" s="300"/>
      <c r="G105" s="300"/>
      <c r="H105" s="300"/>
      <c r="I105" s="300"/>
    </row>
    <row r="106" spans="1:9" ht="80.25" customHeight="1">
      <c r="A106" s="43" t="s">
        <v>96</v>
      </c>
      <c r="B106" s="301"/>
      <c r="C106" s="302"/>
      <c r="D106" s="301"/>
      <c r="E106" s="302"/>
      <c r="F106" s="301"/>
      <c r="G106" s="302"/>
      <c r="H106" s="301"/>
      <c r="I106" s="302"/>
    </row>
    <row r="107" spans="1:9" ht="24.95" customHeight="1">
      <c r="A107" s="384" t="s">
        <v>25</v>
      </c>
      <c r="B107" s="91" t="s">
        <v>94</v>
      </c>
      <c r="C107" s="91" t="s">
        <v>60</v>
      </c>
      <c r="D107" s="91" t="s">
        <v>94</v>
      </c>
      <c r="E107" s="91" t="s">
        <v>60</v>
      </c>
      <c r="F107" s="91" t="s">
        <v>94</v>
      </c>
      <c r="G107" s="91" t="s">
        <v>60</v>
      </c>
      <c r="H107" s="91" t="s">
        <v>94</v>
      </c>
      <c r="I107" s="91" t="s">
        <v>60</v>
      </c>
    </row>
    <row r="108" spans="1:9" ht="24.95" customHeight="1">
      <c r="A108" s="385"/>
      <c r="B108" s="45">
        <v>0</v>
      </c>
      <c r="C108" s="47"/>
      <c r="D108" s="45">
        <v>0</v>
      </c>
      <c r="E108" s="45"/>
      <c r="F108" s="45">
        <v>0.25</v>
      </c>
      <c r="G108" s="46"/>
      <c r="H108" s="52"/>
      <c r="I108" s="46"/>
    </row>
    <row r="109" spans="1:9" ht="80.25" customHeight="1">
      <c r="A109" s="43" t="s">
        <v>95</v>
      </c>
      <c r="B109" s="300"/>
      <c r="C109" s="300"/>
      <c r="D109" s="300"/>
      <c r="E109" s="300"/>
      <c r="F109" s="300"/>
      <c r="G109" s="300"/>
      <c r="H109" s="300"/>
      <c r="I109" s="300"/>
    </row>
    <row r="110" spans="1:9" ht="80.25" customHeight="1">
      <c r="A110" s="43" t="s">
        <v>96</v>
      </c>
      <c r="B110" s="301"/>
      <c r="C110" s="302"/>
      <c r="D110" s="301"/>
      <c r="E110" s="302"/>
      <c r="F110" s="301"/>
      <c r="G110" s="302"/>
      <c r="H110" s="301"/>
      <c r="I110" s="302"/>
    </row>
    <row r="111" spans="1:9" ht="24.95" customHeight="1">
      <c r="A111" s="384" t="s">
        <v>26</v>
      </c>
      <c r="B111" s="91" t="s">
        <v>94</v>
      </c>
      <c r="C111" s="91" t="s">
        <v>60</v>
      </c>
      <c r="D111" s="91" t="s">
        <v>94</v>
      </c>
      <c r="E111" s="91" t="s">
        <v>60</v>
      </c>
      <c r="F111" s="91" t="s">
        <v>94</v>
      </c>
      <c r="G111" s="91" t="s">
        <v>60</v>
      </c>
      <c r="H111" s="91" t="s">
        <v>94</v>
      </c>
      <c r="I111" s="91" t="s">
        <v>60</v>
      </c>
    </row>
    <row r="112" spans="1:9" ht="24.95" customHeight="1">
      <c r="A112" s="385"/>
      <c r="B112" s="45">
        <v>0</v>
      </c>
      <c r="C112" s="185"/>
      <c r="D112" s="45">
        <v>0</v>
      </c>
      <c r="E112" s="185"/>
      <c r="F112" s="45">
        <v>0</v>
      </c>
      <c r="G112" s="186"/>
      <c r="H112" s="185"/>
      <c r="I112" s="186"/>
    </row>
    <row r="113" spans="1:9" ht="80.25" customHeight="1">
      <c r="A113" s="43" t="s">
        <v>95</v>
      </c>
      <c r="B113" s="303"/>
      <c r="C113" s="303"/>
      <c r="D113" s="303"/>
      <c r="E113" s="303"/>
      <c r="F113" s="303"/>
      <c r="G113" s="303"/>
      <c r="H113" s="303"/>
      <c r="I113" s="303"/>
    </row>
    <row r="114" spans="1:9" ht="80.25" customHeight="1">
      <c r="A114" s="43" t="s">
        <v>96</v>
      </c>
      <c r="B114" s="301"/>
      <c r="C114" s="302"/>
      <c r="D114" s="301"/>
      <c r="E114" s="302"/>
      <c r="F114" s="301"/>
      <c r="G114" s="302"/>
      <c r="H114" s="301"/>
      <c r="I114" s="302"/>
    </row>
    <row r="115" spans="1:9" ht="16.5">
      <c r="A115" s="44" t="s">
        <v>100</v>
      </c>
      <c r="B115" s="48">
        <f>(B68+B72+B76+B80+B84+B88+B92+B96+B100+B104+B108+B112)</f>
        <v>0.99999999999999989</v>
      </c>
      <c r="C115" s="48">
        <f t="shared" ref="C115:I115" si="2">(C68+C72+C76+C80+C84+C88+C92+C96+C100+C104+C108+C112)</f>
        <v>0</v>
      </c>
      <c r="D115" s="48">
        <f t="shared" si="2"/>
        <v>0.99999999999999989</v>
      </c>
      <c r="E115" s="48">
        <f t="shared" si="2"/>
        <v>0</v>
      </c>
      <c r="F115" s="48">
        <f t="shared" si="2"/>
        <v>1</v>
      </c>
      <c r="G115" s="48">
        <f t="shared" si="2"/>
        <v>0.25</v>
      </c>
      <c r="H115" s="48">
        <f t="shared" si="2"/>
        <v>0</v>
      </c>
      <c r="I115" s="48">
        <f t="shared" si="2"/>
        <v>0</v>
      </c>
    </row>
  </sheetData>
  <mergeCells count="210">
    <mergeCell ref="D66:E66"/>
    <mergeCell ref="H70:I70"/>
    <mergeCell ref="M6:O6"/>
    <mergeCell ref="H66:I66"/>
    <mergeCell ref="A91:A92"/>
    <mergeCell ref="A95:A96"/>
    <mergeCell ref="A99:A100"/>
    <mergeCell ref="F50:G50"/>
    <mergeCell ref="B90:C90"/>
    <mergeCell ref="D90:E90"/>
    <mergeCell ref="F90:G90"/>
    <mergeCell ref="H90:I90"/>
    <mergeCell ref="B86:C86"/>
    <mergeCell ref="D86:E86"/>
    <mergeCell ref="F86:G86"/>
    <mergeCell ref="H86:I86"/>
    <mergeCell ref="B89:C89"/>
    <mergeCell ref="D89:E89"/>
    <mergeCell ref="F89:G89"/>
    <mergeCell ref="H89:I89"/>
    <mergeCell ref="B82:C82"/>
    <mergeCell ref="D82:E82"/>
    <mergeCell ref="F56:G56"/>
    <mergeCell ref="F54:G54"/>
    <mergeCell ref="F49:G49"/>
    <mergeCell ref="F51:G51"/>
    <mergeCell ref="F66:G66"/>
    <mergeCell ref="A103:A104"/>
    <mergeCell ref="A107:A108"/>
    <mergeCell ref="A111:A112"/>
    <mergeCell ref="M8:O8"/>
    <mergeCell ref="M9:O9"/>
    <mergeCell ref="M10:O10"/>
    <mergeCell ref="A67:A68"/>
    <mergeCell ref="A71:A72"/>
    <mergeCell ref="A75:A76"/>
    <mergeCell ref="A79:A80"/>
    <mergeCell ref="A83:A84"/>
    <mergeCell ref="A87:A88"/>
    <mergeCell ref="A21:O21"/>
    <mergeCell ref="A64:I64"/>
    <mergeCell ref="F65:G65"/>
    <mergeCell ref="H65:I65"/>
    <mergeCell ref="B69:C69"/>
    <mergeCell ref="D69:E69"/>
    <mergeCell ref="F69:G69"/>
    <mergeCell ref="H69:I69"/>
    <mergeCell ref="B66:C66"/>
    <mergeCell ref="M1:O1"/>
    <mergeCell ref="M2:O2"/>
    <mergeCell ref="M3:O3"/>
    <mergeCell ref="M4:O4"/>
    <mergeCell ref="B1:L1"/>
    <mergeCell ref="B2:L2"/>
    <mergeCell ref="B3:L3"/>
    <mergeCell ref="B4:L4"/>
    <mergeCell ref="A20:O20"/>
    <mergeCell ref="B12:O14"/>
    <mergeCell ref="B16:F16"/>
    <mergeCell ref="I16:O16"/>
    <mergeCell ref="K18:O18"/>
    <mergeCell ref="A1:A4"/>
    <mergeCell ref="J8:K10"/>
    <mergeCell ref="G16:H16"/>
    <mergeCell ref="G18:I18"/>
    <mergeCell ref="B18:E18"/>
    <mergeCell ref="A12:A14"/>
    <mergeCell ref="A8:A10"/>
    <mergeCell ref="B6:K6"/>
    <mergeCell ref="A32:I32"/>
    <mergeCell ref="B33:I33"/>
    <mergeCell ref="B36:C36"/>
    <mergeCell ref="D37:E37"/>
    <mergeCell ref="D38:E38"/>
    <mergeCell ref="F37:G37"/>
    <mergeCell ref="D41:E41"/>
    <mergeCell ref="D40:E40"/>
    <mergeCell ref="D42:E42"/>
    <mergeCell ref="D36:I36"/>
    <mergeCell ref="F40:G40"/>
    <mergeCell ref="F41:G41"/>
    <mergeCell ref="F42:G42"/>
    <mergeCell ref="D39:E39"/>
    <mergeCell ref="F39:G39"/>
    <mergeCell ref="A41:A42"/>
    <mergeCell ref="A34:A35"/>
    <mergeCell ref="G34:G35"/>
    <mergeCell ref="H34:I35"/>
    <mergeCell ref="A43:A44"/>
    <mergeCell ref="A45:A46"/>
    <mergeCell ref="A47:A48"/>
    <mergeCell ref="F38:G38"/>
    <mergeCell ref="F45:G45"/>
    <mergeCell ref="F46:G46"/>
    <mergeCell ref="F48:G48"/>
    <mergeCell ref="F47:G47"/>
    <mergeCell ref="D48:E48"/>
    <mergeCell ref="A37:A38"/>
    <mergeCell ref="A39:A40"/>
    <mergeCell ref="D44:E44"/>
    <mergeCell ref="F43:G43"/>
    <mergeCell ref="F44:G44"/>
    <mergeCell ref="D43:E43"/>
    <mergeCell ref="D45:E45"/>
    <mergeCell ref="D47:E47"/>
    <mergeCell ref="D46:E46"/>
    <mergeCell ref="A49:A50"/>
    <mergeCell ref="A51:A52"/>
    <mergeCell ref="A53:A54"/>
    <mergeCell ref="A55:A56"/>
    <mergeCell ref="A57:A58"/>
    <mergeCell ref="A59:A60"/>
    <mergeCell ref="D49:E49"/>
    <mergeCell ref="D56:E56"/>
    <mergeCell ref="D58:E58"/>
    <mergeCell ref="D60:E60"/>
    <mergeCell ref="D57:E57"/>
    <mergeCell ref="D51:E51"/>
    <mergeCell ref="D53:E53"/>
    <mergeCell ref="D59:E59"/>
    <mergeCell ref="D52:E52"/>
    <mergeCell ref="B102:C102"/>
    <mergeCell ref="D102:E102"/>
    <mergeCell ref="F102:G102"/>
    <mergeCell ref="B74:C74"/>
    <mergeCell ref="D74:E74"/>
    <mergeCell ref="F74:G74"/>
    <mergeCell ref="B77:C77"/>
    <mergeCell ref="D77:E77"/>
    <mergeCell ref="F77:G77"/>
    <mergeCell ref="F97:G97"/>
    <mergeCell ref="D85:E85"/>
    <mergeCell ref="F85:G85"/>
    <mergeCell ref="B78:C78"/>
    <mergeCell ref="D78:E78"/>
    <mergeCell ref="F78:G78"/>
    <mergeCell ref="F82:G82"/>
    <mergeCell ref="D97:E97"/>
    <mergeCell ref="B85:C85"/>
    <mergeCell ref="H85:I85"/>
    <mergeCell ref="B70:C70"/>
    <mergeCell ref="D70:E70"/>
    <mergeCell ref="F70:G70"/>
    <mergeCell ref="F73:G73"/>
    <mergeCell ref="H73:I73"/>
    <mergeCell ref="B73:C73"/>
    <mergeCell ref="D73:E73"/>
    <mergeCell ref="H74:I74"/>
    <mergeCell ref="H77:I77"/>
    <mergeCell ref="H82:I82"/>
    <mergeCell ref="F53:G53"/>
    <mergeCell ref="D55:E55"/>
    <mergeCell ref="F55:G55"/>
    <mergeCell ref="D50:E50"/>
    <mergeCell ref="D54:E54"/>
    <mergeCell ref="F60:G60"/>
    <mergeCell ref="F58:G58"/>
    <mergeCell ref="B65:C65"/>
    <mergeCell ref="D65:E65"/>
    <mergeCell ref="F57:G57"/>
    <mergeCell ref="F59:G59"/>
    <mergeCell ref="F52:G52"/>
    <mergeCell ref="H113:I113"/>
    <mergeCell ref="H102:I102"/>
    <mergeCell ref="B93:C93"/>
    <mergeCell ref="D93:E93"/>
    <mergeCell ref="F93:G93"/>
    <mergeCell ref="H78:I78"/>
    <mergeCell ref="B81:C81"/>
    <mergeCell ref="D81:E81"/>
    <mergeCell ref="F81:G81"/>
    <mergeCell ref="H81:I81"/>
    <mergeCell ref="H93:I93"/>
    <mergeCell ref="B94:C94"/>
    <mergeCell ref="D94:E94"/>
    <mergeCell ref="B98:C98"/>
    <mergeCell ref="D98:E98"/>
    <mergeCell ref="F98:G98"/>
    <mergeCell ref="H98:I98"/>
    <mergeCell ref="B101:C101"/>
    <mergeCell ref="D101:E101"/>
    <mergeCell ref="F101:G101"/>
    <mergeCell ref="H101:I101"/>
    <mergeCell ref="F94:G94"/>
    <mergeCell ref="H94:I94"/>
    <mergeCell ref="B97:C97"/>
    <mergeCell ref="H97:I97"/>
    <mergeCell ref="B114:C114"/>
    <mergeCell ref="D114:E114"/>
    <mergeCell ref="F114:G114"/>
    <mergeCell ref="H114:I114"/>
    <mergeCell ref="B105:C105"/>
    <mergeCell ref="D105:E105"/>
    <mergeCell ref="F105:G105"/>
    <mergeCell ref="H105:I105"/>
    <mergeCell ref="B106:C106"/>
    <mergeCell ref="D106:E106"/>
    <mergeCell ref="F106:G106"/>
    <mergeCell ref="H106:I106"/>
    <mergeCell ref="B109:C109"/>
    <mergeCell ref="D109:E109"/>
    <mergeCell ref="F109:G109"/>
    <mergeCell ref="H109:I109"/>
    <mergeCell ref="B110:C110"/>
    <mergeCell ref="D110:E110"/>
    <mergeCell ref="F110:G110"/>
    <mergeCell ref="H110:I110"/>
    <mergeCell ref="B113:C113"/>
    <mergeCell ref="D113:E113"/>
    <mergeCell ref="F113:G113"/>
  </mergeCells>
  <phoneticPr fontId="34" type="noConversion"/>
  <dataValidations count="1">
    <dataValidation type="list" allowBlank="1" showInputMessage="1" showErrorMessage="1" sqref="H34:I35" xr:uid="{F73DB0EB-ABC7-4FC5-ADE4-B2ADA3B0391D}">
      <formula1>#REF!</formula1>
    </dataValidation>
  </dataValidations>
  <pageMargins left="0.25" right="0.25" top="0.75" bottom="0.75" header="0.3" footer="0.3"/>
  <pageSetup scale="21" orientation="landscape" r:id="rId1"/>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830941-7C79-43AC-A399-008D63D7E9EC}">
  <sheetPr>
    <tabColor theme="9"/>
  </sheetPr>
  <dimension ref="A1:CM23"/>
  <sheetViews>
    <sheetView topLeftCell="A8" zoomScale="80" zoomScaleNormal="80" workbookViewId="0">
      <selection activeCell="H14" sqref="H14"/>
    </sheetView>
  </sheetViews>
  <sheetFormatPr defaultColWidth="11.42578125" defaultRowHeight="15"/>
  <cols>
    <col min="1" max="1" width="15.7109375" style="100" customWidth="1"/>
    <col min="2" max="2" width="35.42578125" style="100" customWidth="1"/>
    <col min="3" max="3" width="27.85546875" style="100" customWidth="1"/>
    <col min="4" max="4" width="12" style="100" customWidth="1"/>
    <col min="5" max="5" width="35" style="100" customWidth="1"/>
    <col min="6" max="6" width="19" style="100" customWidth="1"/>
    <col min="7" max="7" width="13.7109375" style="100" customWidth="1"/>
    <col min="8" max="8" width="13.42578125" style="100" customWidth="1"/>
    <col min="9" max="9" width="13.7109375" style="101" customWidth="1"/>
    <col min="10" max="10" width="11.42578125" style="101" customWidth="1"/>
    <col min="11" max="11" width="11.42578125" style="101"/>
    <col min="12" max="12" width="10.140625" style="101" customWidth="1"/>
    <col min="13" max="13" width="10.140625" style="100" customWidth="1"/>
    <col min="14" max="14" width="20.42578125" style="100" customWidth="1"/>
    <col min="15" max="15" width="8.140625" style="100" customWidth="1"/>
    <col min="16" max="16" width="7" style="100" customWidth="1"/>
    <col min="17" max="17" width="24.85546875" style="100" customWidth="1"/>
    <col min="18" max="18" width="8" style="100" customWidth="1"/>
    <col min="19" max="19" width="7.7109375" style="100" customWidth="1"/>
    <col min="20" max="20" width="28.7109375" style="100" customWidth="1"/>
    <col min="21" max="22" width="10.140625" style="100" customWidth="1"/>
    <col min="23" max="23" width="20.7109375" style="100" customWidth="1"/>
    <col min="24" max="25" width="10.28515625" style="100" customWidth="1"/>
    <col min="26" max="26" width="21.85546875" style="100" customWidth="1"/>
    <col min="27" max="28" width="10.28515625" style="100" customWidth="1"/>
    <col min="29" max="29" width="22.28515625" style="100" customWidth="1"/>
    <col min="30" max="31" width="10.28515625" style="100" customWidth="1"/>
    <col min="32" max="32" width="20.42578125" style="100" customWidth="1"/>
    <col min="33" max="34" width="10.28515625" style="100" customWidth="1"/>
    <col min="35" max="35" width="20" style="100" customWidth="1"/>
    <col min="36" max="37" width="10.28515625" style="100" customWidth="1"/>
    <col min="38" max="38" width="13.42578125" style="100" customWidth="1"/>
    <col min="39" max="40" width="10.28515625" style="100" customWidth="1"/>
    <col min="41" max="41" width="13.42578125" style="100" customWidth="1"/>
    <col min="42" max="43" width="10.28515625" style="100" customWidth="1"/>
    <col min="44" max="44" width="12" style="100" customWidth="1"/>
    <col min="45" max="46" width="10.28515625" style="100" customWidth="1"/>
    <col min="47" max="47" width="12.42578125" style="100" customWidth="1"/>
    <col min="48" max="48" width="14" style="100" customWidth="1"/>
    <col min="49" max="50" width="12" style="100" customWidth="1"/>
    <col min="51" max="91" width="11.42578125" style="106"/>
    <col min="92" max="16384" width="11.42578125" style="100"/>
  </cols>
  <sheetData>
    <row r="1" spans="1:59" s="78" customFormat="1" ht="25.5" customHeight="1" thickBot="1">
      <c r="A1" s="371"/>
      <c r="B1" s="554"/>
      <c r="C1" s="560" t="s">
        <v>0</v>
      </c>
      <c r="D1" s="560"/>
      <c r="E1" s="560"/>
      <c r="F1" s="560"/>
      <c r="G1" s="560"/>
      <c r="H1" s="560"/>
      <c r="I1" s="560"/>
      <c r="J1" s="560"/>
      <c r="K1" s="560"/>
      <c r="L1" s="560"/>
      <c r="M1" s="560"/>
      <c r="N1" s="560"/>
      <c r="O1" s="560"/>
      <c r="P1" s="560"/>
      <c r="Q1" s="560"/>
      <c r="R1" s="560"/>
      <c r="S1" s="560"/>
      <c r="T1" s="560"/>
      <c r="U1" s="560"/>
      <c r="V1" s="560"/>
      <c r="W1" s="560"/>
      <c r="X1" s="560"/>
      <c r="Y1" s="560"/>
      <c r="Z1" s="560"/>
      <c r="AA1" s="560"/>
      <c r="AB1" s="560"/>
      <c r="AC1" s="560"/>
      <c r="AD1" s="560"/>
      <c r="AE1" s="560"/>
      <c r="AF1" s="560"/>
      <c r="AG1" s="560"/>
      <c r="AH1" s="560"/>
      <c r="AI1" s="560"/>
      <c r="AJ1" s="560"/>
      <c r="AK1" s="560"/>
      <c r="AL1" s="560"/>
      <c r="AM1" s="560"/>
      <c r="AN1" s="560"/>
      <c r="AO1" s="560"/>
      <c r="AP1" s="560"/>
      <c r="AQ1" s="560"/>
      <c r="AR1" s="560"/>
      <c r="AS1" s="560"/>
      <c r="AT1" s="560"/>
      <c r="AU1" s="560"/>
      <c r="AV1" s="559" t="s">
        <v>1</v>
      </c>
      <c r="AW1" s="559"/>
      <c r="AX1" s="559"/>
      <c r="AY1" s="137"/>
      <c r="AZ1" s="137"/>
      <c r="BA1" s="137"/>
      <c r="BB1" s="137"/>
      <c r="BC1" s="137"/>
      <c r="BD1" s="137"/>
      <c r="BE1" s="137"/>
      <c r="BF1" s="137"/>
      <c r="BG1" s="137"/>
    </row>
    <row r="2" spans="1:59" s="78" customFormat="1" ht="25.5" customHeight="1" thickBot="1">
      <c r="A2" s="371"/>
      <c r="B2" s="554"/>
      <c r="C2" s="561" t="s">
        <v>2</v>
      </c>
      <c r="D2" s="561"/>
      <c r="E2" s="561"/>
      <c r="F2" s="561"/>
      <c r="G2" s="561"/>
      <c r="H2" s="561"/>
      <c r="I2" s="561"/>
      <c r="J2" s="561"/>
      <c r="K2" s="561"/>
      <c r="L2" s="561"/>
      <c r="M2" s="561"/>
      <c r="N2" s="561"/>
      <c r="O2" s="561"/>
      <c r="P2" s="561"/>
      <c r="Q2" s="561"/>
      <c r="R2" s="561"/>
      <c r="S2" s="561"/>
      <c r="T2" s="561"/>
      <c r="U2" s="561"/>
      <c r="V2" s="561"/>
      <c r="W2" s="561"/>
      <c r="X2" s="561"/>
      <c r="Y2" s="561"/>
      <c r="Z2" s="561"/>
      <c r="AA2" s="561"/>
      <c r="AB2" s="561"/>
      <c r="AC2" s="561"/>
      <c r="AD2" s="561"/>
      <c r="AE2" s="561"/>
      <c r="AF2" s="561"/>
      <c r="AG2" s="561"/>
      <c r="AH2" s="561"/>
      <c r="AI2" s="561"/>
      <c r="AJ2" s="561"/>
      <c r="AK2" s="561"/>
      <c r="AL2" s="561"/>
      <c r="AM2" s="561"/>
      <c r="AN2" s="561"/>
      <c r="AO2" s="561"/>
      <c r="AP2" s="561"/>
      <c r="AQ2" s="561"/>
      <c r="AR2" s="561"/>
      <c r="AS2" s="561"/>
      <c r="AT2" s="561"/>
      <c r="AU2" s="561"/>
      <c r="AV2" s="559" t="s">
        <v>3</v>
      </c>
      <c r="AW2" s="559"/>
      <c r="AX2" s="559"/>
      <c r="AY2" s="137"/>
      <c r="AZ2" s="137"/>
      <c r="BA2" s="137"/>
      <c r="BB2" s="137"/>
      <c r="BC2" s="137"/>
      <c r="BD2" s="137"/>
      <c r="BE2" s="137"/>
      <c r="BF2" s="137"/>
      <c r="BG2" s="137"/>
    </row>
    <row r="3" spans="1:59" s="78" customFormat="1" ht="25.5" customHeight="1" thickBot="1">
      <c r="A3" s="371"/>
      <c r="B3" s="554"/>
      <c r="C3" s="561" t="s">
        <v>4</v>
      </c>
      <c r="D3" s="561"/>
      <c r="E3" s="561"/>
      <c r="F3" s="561"/>
      <c r="G3" s="561"/>
      <c r="H3" s="561"/>
      <c r="I3" s="561"/>
      <c r="J3" s="561"/>
      <c r="K3" s="561"/>
      <c r="L3" s="561"/>
      <c r="M3" s="561"/>
      <c r="N3" s="561"/>
      <c r="O3" s="561"/>
      <c r="P3" s="561"/>
      <c r="Q3" s="561"/>
      <c r="R3" s="561"/>
      <c r="S3" s="561"/>
      <c r="T3" s="561"/>
      <c r="U3" s="561"/>
      <c r="V3" s="561"/>
      <c r="W3" s="561"/>
      <c r="X3" s="561"/>
      <c r="Y3" s="561"/>
      <c r="Z3" s="561"/>
      <c r="AA3" s="561"/>
      <c r="AB3" s="561"/>
      <c r="AC3" s="561"/>
      <c r="AD3" s="561"/>
      <c r="AE3" s="561"/>
      <c r="AF3" s="561"/>
      <c r="AG3" s="561"/>
      <c r="AH3" s="561"/>
      <c r="AI3" s="561"/>
      <c r="AJ3" s="561"/>
      <c r="AK3" s="561"/>
      <c r="AL3" s="561"/>
      <c r="AM3" s="561"/>
      <c r="AN3" s="561"/>
      <c r="AO3" s="561"/>
      <c r="AP3" s="561"/>
      <c r="AQ3" s="561"/>
      <c r="AR3" s="561"/>
      <c r="AS3" s="561"/>
      <c r="AT3" s="561"/>
      <c r="AU3" s="561"/>
      <c r="AV3" s="559" t="s">
        <v>5</v>
      </c>
      <c r="AW3" s="559"/>
      <c r="AX3" s="559"/>
      <c r="AY3" s="137"/>
      <c r="AZ3" s="137"/>
      <c r="BA3" s="137"/>
      <c r="BB3" s="137"/>
      <c r="BC3" s="137"/>
      <c r="BD3" s="137"/>
      <c r="BE3" s="137"/>
      <c r="BF3" s="137"/>
      <c r="BG3" s="137"/>
    </row>
    <row r="4" spans="1:59" s="78" customFormat="1" ht="25.5" customHeight="1" thickBot="1">
      <c r="A4" s="372"/>
      <c r="B4" s="555"/>
      <c r="C4" s="556" t="s">
        <v>273</v>
      </c>
      <c r="D4" s="557"/>
      <c r="E4" s="557"/>
      <c r="F4" s="557"/>
      <c r="G4" s="557"/>
      <c r="H4" s="557"/>
      <c r="I4" s="557"/>
      <c r="J4" s="557"/>
      <c r="K4" s="557"/>
      <c r="L4" s="557"/>
      <c r="M4" s="557"/>
      <c r="N4" s="557"/>
      <c r="O4" s="557"/>
      <c r="P4" s="557"/>
      <c r="Q4" s="557"/>
      <c r="R4" s="557"/>
      <c r="S4" s="557"/>
      <c r="T4" s="557"/>
      <c r="U4" s="557"/>
      <c r="V4" s="557"/>
      <c r="W4" s="557"/>
      <c r="X4" s="557"/>
      <c r="Y4" s="557"/>
      <c r="Z4" s="557"/>
      <c r="AA4" s="557"/>
      <c r="AB4" s="557"/>
      <c r="AC4" s="557"/>
      <c r="AD4" s="557"/>
      <c r="AE4" s="557"/>
      <c r="AF4" s="557"/>
      <c r="AG4" s="557"/>
      <c r="AH4" s="557"/>
      <c r="AI4" s="557"/>
      <c r="AJ4" s="557"/>
      <c r="AK4" s="557"/>
      <c r="AL4" s="557"/>
      <c r="AM4" s="557"/>
      <c r="AN4" s="557"/>
      <c r="AO4" s="557"/>
      <c r="AP4" s="557"/>
      <c r="AQ4" s="557"/>
      <c r="AR4" s="557"/>
      <c r="AS4" s="557"/>
      <c r="AT4" s="557"/>
      <c r="AU4" s="558"/>
      <c r="AV4" s="559" t="s">
        <v>6</v>
      </c>
      <c r="AW4" s="559"/>
      <c r="AX4" s="559"/>
      <c r="AY4" s="137"/>
      <c r="AZ4" s="137"/>
      <c r="BA4" s="137"/>
      <c r="BB4" s="137"/>
      <c r="BC4" s="137"/>
      <c r="BD4" s="137"/>
      <c r="BE4" s="137"/>
      <c r="BF4" s="137"/>
      <c r="BG4" s="137"/>
    </row>
    <row r="5" spans="1:59" s="78" customFormat="1" ht="10.15" customHeight="1" thickBot="1">
      <c r="A5" s="79"/>
      <c r="B5" s="297"/>
      <c r="C5" s="99"/>
      <c r="D5" s="99"/>
      <c r="E5" s="99"/>
      <c r="F5" s="99"/>
      <c r="G5" s="99"/>
      <c r="H5" s="99"/>
      <c r="I5" s="99"/>
      <c r="J5" s="99"/>
      <c r="K5" s="99"/>
      <c r="L5" s="99"/>
      <c r="M5" s="99"/>
      <c r="N5" s="99"/>
      <c r="O5" s="99"/>
      <c r="P5" s="99"/>
      <c r="Q5" s="99"/>
      <c r="R5" s="99"/>
      <c r="S5" s="99"/>
      <c r="T5" s="99"/>
      <c r="U5" s="99"/>
      <c r="V5" s="99"/>
      <c r="W5" s="99"/>
      <c r="X5" s="99"/>
      <c r="Y5" s="99"/>
      <c r="Z5" s="99"/>
      <c r="AA5" s="99"/>
      <c r="AB5" s="99"/>
      <c r="AC5" s="99"/>
      <c r="AD5" s="99"/>
      <c r="AE5" s="99"/>
      <c r="AF5" s="99"/>
      <c r="AG5" s="99"/>
      <c r="AH5" s="99"/>
      <c r="AI5" s="99"/>
      <c r="AJ5" s="99"/>
      <c r="AK5" s="99"/>
      <c r="AL5" s="99"/>
      <c r="AM5" s="99"/>
      <c r="AN5" s="99"/>
      <c r="AO5" s="99"/>
      <c r="AP5" s="99"/>
      <c r="AQ5" s="99"/>
      <c r="AR5" s="99"/>
      <c r="AS5" s="99"/>
      <c r="AT5" s="99"/>
      <c r="AU5" s="99"/>
      <c r="AV5" s="81"/>
      <c r="AW5" s="81"/>
      <c r="AX5" s="81"/>
      <c r="AY5" s="137"/>
      <c r="AZ5" s="137"/>
      <c r="BA5" s="137"/>
      <c r="BB5" s="137"/>
      <c r="BC5" s="137"/>
      <c r="BD5" s="137"/>
      <c r="BE5" s="137"/>
      <c r="BF5" s="137"/>
      <c r="BG5" s="137"/>
    </row>
    <row r="6" spans="1:59" s="1" customFormat="1" ht="40.35" customHeight="1" thickBot="1">
      <c r="A6" s="356" t="s">
        <v>7</v>
      </c>
      <c r="B6" s="358"/>
      <c r="C6" s="379" t="s">
        <v>8</v>
      </c>
      <c r="D6" s="380"/>
      <c r="E6" s="380"/>
      <c r="F6" s="380"/>
      <c r="G6" s="380"/>
      <c r="H6" s="380"/>
      <c r="I6" s="380"/>
      <c r="J6" s="380"/>
      <c r="K6" s="381"/>
      <c r="M6" s="183"/>
      <c r="N6" s="226" t="s">
        <v>9</v>
      </c>
      <c r="O6" s="392">
        <v>2024110010313</v>
      </c>
      <c r="P6" s="393"/>
      <c r="Q6" s="394"/>
    </row>
    <row r="7" spans="1:59" s="97" customFormat="1" ht="10.15" customHeight="1" thickBot="1">
      <c r="A7" s="107"/>
      <c r="B7" s="99"/>
      <c r="C7" s="99"/>
      <c r="D7" s="99"/>
      <c r="E7" s="99"/>
      <c r="F7" s="99"/>
      <c r="G7" s="99"/>
      <c r="H7" s="99"/>
      <c r="I7" s="99"/>
      <c r="J7" s="99"/>
      <c r="K7" s="99"/>
      <c r="L7" s="99"/>
      <c r="M7" s="108"/>
      <c r="N7" s="108"/>
      <c r="O7" s="108"/>
      <c r="AY7" s="137"/>
      <c r="AZ7" s="137"/>
      <c r="BA7" s="137"/>
      <c r="BB7" s="137"/>
      <c r="BC7" s="137"/>
      <c r="BD7" s="137"/>
      <c r="BE7" s="137"/>
      <c r="BF7" s="137"/>
      <c r="BG7" s="137"/>
    </row>
    <row r="8" spans="1:59" s="78" customFormat="1" ht="21.75" customHeight="1" thickBot="1">
      <c r="A8" s="530" t="s">
        <v>10</v>
      </c>
      <c r="B8" s="530"/>
      <c r="C8" s="144" t="s">
        <v>11</v>
      </c>
      <c r="D8" s="272"/>
      <c r="E8" s="144" t="s">
        <v>12</v>
      </c>
      <c r="F8" s="272"/>
      <c r="G8" s="144" t="s">
        <v>13</v>
      </c>
      <c r="H8" s="168" t="s">
        <v>14</v>
      </c>
      <c r="I8" s="171" t="s">
        <v>15</v>
      </c>
      <c r="J8" s="145"/>
      <c r="K8" s="172"/>
      <c r="L8" s="173"/>
      <c r="M8" s="148"/>
      <c r="N8" s="566" t="s">
        <v>16</v>
      </c>
      <c r="O8" s="567"/>
      <c r="P8" s="568"/>
      <c r="Q8" s="575" t="s">
        <v>17</v>
      </c>
      <c r="R8" s="575"/>
      <c r="S8" s="575"/>
      <c r="T8" s="562"/>
      <c r="U8" s="563"/>
      <c r="X8" s="97"/>
      <c r="Y8" s="97"/>
      <c r="Z8" s="97"/>
      <c r="AA8" s="97"/>
      <c r="AB8" s="97"/>
      <c r="AC8" s="97"/>
      <c r="AD8" s="97"/>
      <c r="AE8" s="97"/>
      <c r="AF8" s="97"/>
      <c r="AG8" s="97"/>
      <c r="AH8" s="97"/>
      <c r="AI8" s="97"/>
      <c r="AJ8" s="97"/>
      <c r="AK8" s="97"/>
      <c r="AL8" s="97"/>
      <c r="AM8" s="97"/>
      <c r="AN8" s="97"/>
      <c r="AO8" s="97"/>
      <c r="AP8" s="97"/>
      <c r="AQ8" s="97"/>
      <c r="AR8" s="97"/>
      <c r="AS8" s="97"/>
      <c r="AT8" s="97"/>
      <c r="AU8" s="97"/>
      <c r="AV8" s="97"/>
      <c r="AW8" s="97"/>
      <c r="AX8" s="97"/>
      <c r="AY8" s="137"/>
      <c r="AZ8" s="137"/>
      <c r="BA8" s="137"/>
      <c r="BB8" s="137"/>
      <c r="BC8" s="137"/>
      <c r="BD8" s="137"/>
      <c r="BE8" s="137"/>
      <c r="BF8" s="137"/>
      <c r="BG8" s="137"/>
    </row>
    <row r="9" spans="1:59" s="78" customFormat="1" ht="21.75" customHeight="1" thickBot="1">
      <c r="A9" s="530"/>
      <c r="B9" s="530"/>
      <c r="C9" s="146" t="s">
        <v>18</v>
      </c>
      <c r="D9" s="147"/>
      <c r="E9" s="144" t="s">
        <v>19</v>
      </c>
      <c r="F9" s="138"/>
      <c r="G9" s="144" t="s">
        <v>20</v>
      </c>
      <c r="H9" s="147"/>
      <c r="I9" s="171" t="s">
        <v>21</v>
      </c>
      <c r="J9" s="145"/>
      <c r="K9" s="172"/>
      <c r="L9" s="173"/>
      <c r="M9" s="148"/>
      <c r="N9" s="569"/>
      <c r="O9" s="570"/>
      <c r="P9" s="571"/>
      <c r="Q9" s="575" t="s">
        <v>22</v>
      </c>
      <c r="R9" s="575"/>
      <c r="S9" s="575"/>
      <c r="T9" s="562"/>
      <c r="U9" s="563"/>
      <c r="X9" s="97"/>
      <c r="Y9" s="97"/>
      <c r="Z9" s="97"/>
      <c r="AA9" s="97"/>
      <c r="AB9" s="97"/>
      <c r="AC9" s="97"/>
      <c r="AD9" s="97"/>
      <c r="AE9" s="97"/>
      <c r="AF9" s="97"/>
      <c r="AG9" s="97"/>
      <c r="AH9" s="97"/>
      <c r="AI9" s="97"/>
      <c r="AJ9" s="97"/>
      <c r="AK9" s="97"/>
      <c r="AL9" s="97"/>
      <c r="AM9" s="97"/>
      <c r="AN9" s="97"/>
      <c r="AO9" s="97"/>
      <c r="AP9" s="97"/>
      <c r="AQ9" s="97"/>
      <c r="AR9" s="97"/>
      <c r="AS9" s="97"/>
      <c r="AT9" s="97"/>
      <c r="AU9" s="97"/>
      <c r="AV9" s="97"/>
      <c r="AW9" s="97"/>
      <c r="AX9" s="97"/>
      <c r="AY9" s="137"/>
      <c r="AZ9" s="137"/>
      <c r="BA9" s="137"/>
      <c r="BB9" s="137"/>
      <c r="BC9" s="137"/>
      <c r="BD9" s="137"/>
      <c r="BE9" s="137"/>
      <c r="BF9" s="137"/>
      <c r="BG9" s="137"/>
    </row>
    <row r="10" spans="1:59" s="78" customFormat="1" ht="21.75" customHeight="1" thickBot="1">
      <c r="A10" s="530"/>
      <c r="B10" s="530"/>
      <c r="C10" s="144" t="s">
        <v>23</v>
      </c>
      <c r="D10" s="138"/>
      <c r="E10" s="144" t="s">
        <v>24</v>
      </c>
      <c r="F10" s="138"/>
      <c r="G10" s="144" t="s">
        <v>25</v>
      </c>
      <c r="H10" s="147"/>
      <c r="I10" s="171" t="s">
        <v>26</v>
      </c>
      <c r="J10" s="145"/>
      <c r="K10" s="172"/>
      <c r="L10" s="173"/>
      <c r="M10" s="148"/>
      <c r="N10" s="572"/>
      <c r="O10" s="573"/>
      <c r="P10" s="574"/>
      <c r="Q10" s="575" t="s">
        <v>27</v>
      </c>
      <c r="R10" s="575"/>
      <c r="S10" s="575"/>
      <c r="T10" s="564" t="s">
        <v>14</v>
      </c>
      <c r="U10" s="565"/>
      <c r="X10" s="97"/>
      <c r="Y10" s="97"/>
      <c r="Z10" s="97"/>
      <c r="AA10" s="97"/>
      <c r="AB10" s="97"/>
      <c r="AC10" s="97"/>
      <c r="AD10" s="97"/>
      <c r="AE10" s="97"/>
      <c r="AF10" s="97"/>
      <c r="AG10" s="97"/>
      <c r="AH10" s="97"/>
      <c r="AI10" s="97"/>
      <c r="AJ10" s="97"/>
      <c r="AK10" s="97"/>
      <c r="AL10" s="97"/>
      <c r="AM10" s="97"/>
      <c r="AN10" s="97"/>
      <c r="AO10" s="97"/>
      <c r="AP10" s="97"/>
      <c r="AQ10" s="97"/>
      <c r="AR10" s="97"/>
      <c r="AS10" s="97"/>
      <c r="AT10" s="97"/>
      <c r="AU10" s="97"/>
      <c r="AV10" s="97"/>
      <c r="AW10" s="97"/>
      <c r="AX10" s="97"/>
      <c r="AY10" s="137"/>
      <c r="AZ10" s="137"/>
      <c r="BA10" s="137"/>
      <c r="BB10" s="137"/>
      <c r="BC10" s="137"/>
      <c r="BD10" s="137"/>
      <c r="BE10" s="137"/>
      <c r="BF10" s="137"/>
      <c r="BG10" s="137"/>
    </row>
    <row r="11" spans="1:59" s="97" customFormat="1" ht="12.6" customHeight="1" thickBot="1">
      <c r="I11" s="174"/>
      <c r="J11" s="174"/>
      <c r="K11" s="174"/>
      <c r="L11" s="174"/>
      <c r="AY11" s="137"/>
      <c r="AZ11" s="137"/>
      <c r="BA11" s="137"/>
      <c r="BB11" s="137"/>
      <c r="BC11" s="137"/>
      <c r="BD11" s="137"/>
      <c r="BE11" s="137"/>
      <c r="BF11" s="137"/>
      <c r="BG11" s="137"/>
    </row>
    <row r="12" spans="1:59" ht="23.45" customHeight="1">
      <c r="A12" s="590" t="s">
        <v>274</v>
      </c>
      <c r="B12" s="579" t="s">
        <v>275</v>
      </c>
      <c r="C12" s="592" t="s">
        <v>276</v>
      </c>
      <c r="D12" s="592" t="s">
        <v>277</v>
      </c>
      <c r="E12" s="592" t="s">
        <v>278</v>
      </c>
      <c r="F12" s="592" t="s">
        <v>279</v>
      </c>
      <c r="G12" s="579" t="s">
        <v>280</v>
      </c>
      <c r="H12" s="579" t="s">
        <v>281</v>
      </c>
      <c r="I12" s="594" t="s">
        <v>282</v>
      </c>
      <c r="J12" s="594" t="s">
        <v>283</v>
      </c>
      <c r="K12" s="581" t="s">
        <v>284</v>
      </c>
      <c r="L12" s="596" t="s">
        <v>11</v>
      </c>
      <c r="M12" s="577"/>
      <c r="N12" s="578"/>
      <c r="O12" s="576" t="s">
        <v>12</v>
      </c>
      <c r="P12" s="577"/>
      <c r="Q12" s="578"/>
      <c r="R12" s="576" t="s">
        <v>13</v>
      </c>
      <c r="S12" s="577"/>
      <c r="T12" s="578"/>
      <c r="U12" s="576" t="s">
        <v>15</v>
      </c>
      <c r="V12" s="577"/>
      <c r="W12" s="578"/>
      <c r="X12" s="576" t="s">
        <v>18</v>
      </c>
      <c r="Y12" s="577"/>
      <c r="Z12" s="578"/>
      <c r="AA12" s="576" t="s">
        <v>19</v>
      </c>
      <c r="AB12" s="577"/>
      <c r="AC12" s="578"/>
      <c r="AD12" s="576" t="s">
        <v>20</v>
      </c>
      <c r="AE12" s="577"/>
      <c r="AF12" s="578"/>
      <c r="AG12" s="576" t="s">
        <v>21</v>
      </c>
      <c r="AH12" s="577"/>
      <c r="AI12" s="578"/>
      <c r="AJ12" s="576" t="s">
        <v>23</v>
      </c>
      <c r="AK12" s="577"/>
      <c r="AL12" s="578"/>
      <c r="AM12" s="576" t="s">
        <v>24</v>
      </c>
      <c r="AN12" s="577"/>
      <c r="AO12" s="578"/>
      <c r="AP12" s="576" t="s">
        <v>25</v>
      </c>
      <c r="AQ12" s="577"/>
      <c r="AR12" s="578"/>
      <c r="AS12" s="576" t="s">
        <v>26</v>
      </c>
      <c r="AT12" s="577"/>
      <c r="AU12" s="578"/>
      <c r="AV12" s="586" t="s">
        <v>285</v>
      </c>
      <c r="AW12" s="588" t="s">
        <v>286</v>
      </c>
      <c r="AX12" s="584" t="s">
        <v>287</v>
      </c>
      <c r="AY12" s="583"/>
      <c r="AZ12" s="583"/>
      <c r="BA12" s="583"/>
      <c r="BB12" s="583"/>
      <c r="BC12" s="583"/>
      <c r="BD12" s="583"/>
      <c r="BE12" s="583"/>
      <c r="BF12" s="583"/>
      <c r="BG12" s="583"/>
    </row>
    <row r="13" spans="1:59" s="101" customFormat="1" ht="36.75" customHeight="1" thickBot="1">
      <c r="A13" s="591"/>
      <c r="B13" s="580"/>
      <c r="C13" s="593"/>
      <c r="D13" s="593"/>
      <c r="E13" s="593"/>
      <c r="F13" s="593"/>
      <c r="G13" s="580"/>
      <c r="H13" s="580"/>
      <c r="I13" s="595"/>
      <c r="J13" s="595"/>
      <c r="K13" s="582"/>
      <c r="L13" s="149" t="s">
        <v>288</v>
      </c>
      <c r="M13" s="139" t="s">
        <v>289</v>
      </c>
      <c r="N13" s="139" t="s">
        <v>290</v>
      </c>
      <c r="O13" s="149" t="s">
        <v>288</v>
      </c>
      <c r="P13" s="139" t="s">
        <v>289</v>
      </c>
      <c r="Q13" s="139" t="s">
        <v>290</v>
      </c>
      <c r="R13" s="149" t="s">
        <v>288</v>
      </c>
      <c r="S13" s="139" t="s">
        <v>289</v>
      </c>
      <c r="T13" s="139" t="s">
        <v>290</v>
      </c>
      <c r="U13" s="149" t="s">
        <v>288</v>
      </c>
      <c r="V13" s="139" t="s">
        <v>289</v>
      </c>
      <c r="W13" s="139" t="s">
        <v>290</v>
      </c>
      <c r="X13" s="149" t="s">
        <v>288</v>
      </c>
      <c r="Y13" s="139" t="s">
        <v>289</v>
      </c>
      <c r="Z13" s="139" t="s">
        <v>290</v>
      </c>
      <c r="AA13" s="149" t="s">
        <v>288</v>
      </c>
      <c r="AB13" s="139" t="s">
        <v>289</v>
      </c>
      <c r="AC13" s="139" t="s">
        <v>290</v>
      </c>
      <c r="AD13" s="149" t="s">
        <v>288</v>
      </c>
      <c r="AE13" s="139" t="s">
        <v>289</v>
      </c>
      <c r="AF13" s="139" t="s">
        <v>290</v>
      </c>
      <c r="AG13" s="149" t="s">
        <v>288</v>
      </c>
      <c r="AH13" s="139" t="s">
        <v>289</v>
      </c>
      <c r="AI13" s="139" t="s">
        <v>290</v>
      </c>
      <c r="AJ13" s="149" t="s">
        <v>288</v>
      </c>
      <c r="AK13" s="139" t="s">
        <v>289</v>
      </c>
      <c r="AL13" s="139" t="s">
        <v>290</v>
      </c>
      <c r="AM13" s="149" t="s">
        <v>288</v>
      </c>
      <c r="AN13" s="139" t="s">
        <v>289</v>
      </c>
      <c r="AO13" s="139" t="s">
        <v>290</v>
      </c>
      <c r="AP13" s="149" t="s">
        <v>288</v>
      </c>
      <c r="AQ13" s="139" t="s">
        <v>289</v>
      </c>
      <c r="AR13" s="139" t="s">
        <v>290</v>
      </c>
      <c r="AS13" s="149" t="s">
        <v>288</v>
      </c>
      <c r="AT13" s="139" t="s">
        <v>289</v>
      </c>
      <c r="AU13" s="139" t="s">
        <v>290</v>
      </c>
      <c r="AV13" s="587"/>
      <c r="AW13" s="589"/>
      <c r="AX13" s="585"/>
      <c r="AY13" s="583"/>
      <c r="AZ13" s="583"/>
      <c r="BA13" s="583"/>
      <c r="BB13" s="583"/>
      <c r="BC13" s="583"/>
      <c r="BD13" s="583"/>
      <c r="BE13" s="583"/>
      <c r="BF13" s="583"/>
      <c r="BG13" s="583"/>
    </row>
    <row r="14" spans="1:59" ht="248.25" customHeight="1">
      <c r="A14" s="102">
        <v>1</v>
      </c>
      <c r="B14" s="104" t="s">
        <v>291</v>
      </c>
      <c r="C14" s="103" t="s">
        <v>292</v>
      </c>
      <c r="D14" s="104">
        <v>4033</v>
      </c>
      <c r="E14" s="104" t="s">
        <v>223</v>
      </c>
      <c r="F14" s="224" t="s">
        <v>293</v>
      </c>
      <c r="G14" s="104" t="s">
        <v>294</v>
      </c>
      <c r="H14" s="104" t="s">
        <v>295</v>
      </c>
      <c r="I14" s="175">
        <v>24161</v>
      </c>
      <c r="J14" s="175">
        <v>27000</v>
      </c>
      <c r="K14" s="176">
        <v>7721</v>
      </c>
      <c r="L14" s="177">
        <v>0</v>
      </c>
      <c r="M14" s="140">
        <v>0</v>
      </c>
      <c r="N14" s="279" t="s">
        <v>296</v>
      </c>
      <c r="O14" s="141">
        <v>400</v>
      </c>
      <c r="P14" s="142">
        <v>427</v>
      </c>
      <c r="Q14" s="298" t="s">
        <v>297</v>
      </c>
      <c r="R14" s="141">
        <v>800</v>
      </c>
      <c r="S14" s="142">
        <v>807</v>
      </c>
      <c r="T14" s="298" t="s">
        <v>298</v>
      </c>
      <c r="U14" s="141">
        <v>600</v>
      </c>
      <c r="V14" s="142"/>
      <c r="W14" s="142"/>
      <c r="X14" s="141">
        <v>800</v>
      </c>
      <c r="Y14" s="142"/>
      <c r="Z14" s="142"/>
      <c r="AA14" s="141">
        <v>800</v>
      </c>
      <c r="AB14" s="142"/>
      <c r="AC14" s="142"/>
      <c r="AD14" s="141">
        <v>800</v>
      </c>
      <c r="AE14" s="142"/>
      <c r="AF14" s="142"/>
      <c r="AG14" s="141">
        <v>800</v>
      </c>
      <c r="AH14" s="142"/>
      <c r="AI14" s="142"/>
      <c r="AJ14" s="141">
        <v>800</v>
      </c>
      <c r="AK14" s="142"/>
      <c r="AL14" s="142"/>
      <c r="AM14" s="141">
        <v>800</v>
      </c>
      <c r="AN14" s="142"/>
      <c r="AO14" s="142"/>
      <c r="AP14" s="141">
        <v>800</v>
      </c>
      <c r="AQ14" s="142"/>
      <c r="AR14" s="142"/>
      <c r="AS14" s="141">
        <v>321</v>
      </c>
      <c r="AT14" s="142"/>
      <c r="AU14" s="142"/>
      <c r="AV14" s="105">
        <f>+L14+O14+R14+U14+X14+AA14+AD14+AG14+AJ14+AM14+AP14+AS14</f>
        <v>7721</v>
      </c>
      <c r="AW14" s="143">
        <f>+M14+P14+S14+V14+Y14+AB14+AE14+AH14+AK14+AN14+AQ14+AT14</f>
        <v>1234</v>
      </c>
      <c r="AX14" s="227">
        <v>8190</v>
      </c>
    </row>
    <row r="22" spans="48:49">
      <c r="AV22" s="100">
        <v>7721</v>
      </c>
      <c r="AW22" s="100">
        <v>100</v>
      </c>
    </row>
    <row r="23" spans="48:49">
      <c r="AV23" s="100">
        <v>1234</v>
      </c>
      <c r="AW23" s="100">
        <f>AV23*AW22/AV22</f>
        <v>15.982385701334024</v>
      </c>
    </row>
  </sheetData>
  <autoFilter ref="A12:AX14" xr:uid="{78830941-7C79-43AC-A399-008D63D7E9EC}">
    <filterColumn colId="11" showButton="0"/>
    <filterColumn colId="12" showButton="0"/>
    <filterColumn colId="14" showButton="0"/>
    <filterColumn colId="15" showButton="0"/>
    <filterColumn colId="17" showButton="0"/>
    <filterColumn colId="18" showButton="0"/>
    <filterColumn colId="20" showButton="0"/>
    <filterColumn colId="21" showButton="0"/>
    <filterColumn colId="23" showButton="0"/>
    <filterColumn colId="24" showButton="0"/>
    <filterColumn colId="26" showButton="0"/>
    <filterColumn colId="27" showButton="0"/>
    <filterColumn colId="29" showButton="0"/>
    <filterColumn colId="30" showButton="0"/>
    <filterColumn colId="32" showButton="0"/>
    <filterColumn colId="33" showButton="0"/>
    <filterColumn colId="35" showButton="0"/>
    <filterColumn colId="36" showButton="0"/>
    <filterColumn colId="38" showButton="0"/>
    <filterColumn colId="39" showButton="0"/>
    <filterColumn colId="41" showButton="0"/>
    <filterColumn colId="42" showButton="0"/>
    <filterColumn colId="44" showButton="0"/>
    <filterColumn colId="45" showButton="0"/>
  </autoFilter>
  <mergeCells count="55">
    <mergeCell ref="A6:B6"/>
    <mergeCell ref="O6:Q6"/>
    <mergeCell ref="C6:K6"/>
    <mergeCell ref="Q10:S10"/>
    <mergeCell ref="AW12:AW13"/>
    <mergeCell ref="A12:A13"/>
    <mergeCell ref="B12:B13"/>
    <mergeCell ref="C12:C13"/>
    <mergeCell ref="D12:D13"/>
    <mergeCell ref="E12:E13"/>
    <mergeCell ref="F12:F13"/>
    <mergeCell ref="H12:H13"/>
    <mergeCell ref="I12:I13"/>
    <mergeCell ref="J12:J13"/>
    <mergeCell ref="L12:N12"/>
    <mergeCell ref="O12:Q12"/>
    <mergeCell ref="AX12:AX13"/>
    <mergeCell ref="AY12:AY13"/>
    <mergeCell ref="AZ12:AZ13"/>
    <mergeCell ref="X12:Z12"/>
    <mergeCell ref="AJ12:AL12"/>
    <mergeCell ref="AM12:AO12"/>
    <mergeCell ref="AV12:AV13"/>
    <mergeCell ref="AS12:AU12"/>
    <mergeCell ref="AP12:AR12"/>
    <mergeCell ref="AD12:AF12"/>
    <mergeCell ref="AG12:AI12"/>
    <mergeCell ref="BG12:BG13"/>
    <mergeCell ref="BA12:BA13"/>
    <mergeCell ref="BB12:BB13"/>
    <mergeCell ref="BC12:BC13"/>
    <mergeCell ref="BD12:BD13"/>
    <mergeCell ref="BE12:BE13"/>
    <mergeCell ref="BF12:BF13"/>
    <mergeCell ref="R12:T12"/>
    <mergeCell ref="U12:W12"/>
    <mergeCell ref="G12:G13"/>
    <mergeCell ref="K12:K13"/>
    <mergeCell ref="AA12:AC12"/>
    <mergeCell ref="A1:B4"/>
    <mergeCell ref="C4:AU4"/>
    <mergeCell ref="A8:B10"/>
    <mergeCell ref="AV1:AX1"/>
    <mergeCell ref="AV2:AX2"/>
    <mergeCell ref="AV3:AX3"/>
    <mergeCell ref="AV4:AX4"/>
    <mergeCell ref="C1:AU1"/>
    <mergeCell ref="C2:AU2"/>
    <mergeCell ref="C3:AU3"/>
    <mergeCell ref="T8:U8"/>
    <mergeCell ref="T9:U9"/>
    <mergeCell ref="T10:U10"/>
    <mergeCell ref="N8:P10"/>
    <mergeCell ref="Q8:S8"/>
    <mergeCell ref="Q9:S9"/>
  </mergeCell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B252B6-A15E-447C-AAF8-2BD3EC4632CA}">
  <sheetPr>
    <tabColor rgb="FFFFC000"/>
  </sheetPr>
  <dimension ref="A1:AF88"/>
  <sheetViews>
    <sheetView topLeftCell="J20" zoomScale="55" zoomScaleNormal="55" workbookViewId="0">
      <selection activeCell="T32" sqref="T32"/>
    </sheetView>
  </sheetViews>
  <sheetFormatPr defaultColWidth="10.85546875" defaultRowHeight="14.25"/>
  <cols>
    <col min="1" max="1" width="25.42578125" style="76" customWidth="1"/>
    <col min="2" max="2" width="29.85546875" style="76" customWidth="1"/>
    <col min="3" max="3" width="21.42578125" style="76" customWidth="1"/>
    <col min="4" max="4" width="21.7109375" style="76" customWidth="1"/>
    <col min="5" max="5" width="20.7109375" style="76" bestFit="1" customWidth="1"/>
    <col min="6" max="6" width="21.85546875" style="76" customWidth="1"/>
    <col min="7" max="7" width="20.7109375" style="76" bestFit="1" customWidth="1"/>
    <col min="8" max="8" width="21.42578125" style="76" customWidth="1"/>
    <col min="9" max="9" width="20.7109375" style="76" bestFit="1" customWidth="1"/>
    <col min="10" max="10" width="22.28515625" style="76" customWidth="1"/>
    <col min="11" max="11" width="20.7109375" style="76" bestFit="1" customWidth="1"/>
    <col min="12" max="12" width="23" style="76" customWidth="1"/>
    <col min="13" max="13" width="20.7109375" style="76" bestFit="1" customWidth="1"/>
    <col min="14" max="14" width="22.28515625" style="76" customWidth="1"/>
    <col min="15" max="15" width="20.7109375" style="76" bestFit="1" customWidth="1"/>
    <col min="16" max="16" width="25.5703125" style="76" customWidth="1"/>
    <col min="17" max="17" width="20.42578125" style="76" customWidth="1"/>
    <col min="18" max="18" width="17.28515625" style="76" bestFit="1" customWidth="1"/>
    <col min="19" max="19" width="25.85546875" style="76" customWidth="1"/>
    <col min="20" max="20" width="21.140625" style="76" customWidth="1"/>
    <col min="21" max="21" width="20.7109375" style="76" bestFit="1" customWidth="1"/>
    <col min="22" max="22" width="22" style="76" customWidth="1"/>
    <col min="23" max="23" width="31.140625" style="76" customWidth="1"/>
    <col min="24" max="24" width="17.28515625" style="76" bestFit="1" customWidth="1"/>
    <col min="25" max="25" width="20.7109375" style="76" bestFit="1" customWidth="1"/>
    <col min="26" max="26" width="20.42578125" style="76" customWidth="1"/>
    <col min="27" max="27" width="17.42578125" style="76" customWidth="1"/>
    <col min="28" max="28" width="19.85546875" style="76" bestFit="1" customWidth="1"/>
    <col min="29" max="29" width="22.85546875" style="76" customWidth="1"/>
    <col min="30" max="30" width="17" style="76" customWidth="1"/>
    <col min="31" max="31" width="19.85546875" style="76" bestFit="1" customWidth="1"/>
    <col min="32" max="32" width="22" style="76" customWidth="1"/>
    <col min="33" max="36" width="20.42578125" style="76" bestFit="1" customWidth="1"/>
    <col min="37" max="16384" width="10.85546875" style="76"/>
  </cols>
  <sheetData>
    <row r="1" spans="1:32" s="1" customFormat="1" ht="20.25" customHeight="1">
      <c r="A1" s="467"/>
      <c r="B1" s="607" t="s">
        <v>299</v>
      </c>
      <c r="C1" s="608"/>
      <c r="D1" s="608"/>
      <c r="E1" s="608"/>
      <c r="F1" s="608"/>
      <c r="G1" s="608"/>
      <c r="H1" s="608"/>
      <c r="I1" s="608"/>
      <c r="J1" s="608"/>
      <c r="K1" s="608"/>
      <c r="L1" s="608"/>
      <c r="M1" s="608"/>
      <c r="N1" s="608"/>
      <c r="O1" s="608"/>
      <c r="P1" s="608"/>
      <c r="Q1" s="608"/>
      <c r="R1" s="608"/>
      <c r="S1" s="608"/>
      <c r="T1" s="608"/>
      <c r="U1" s="608"/>
      <c r="V1" s="608"/>
      <c r="W1" s="608"/>
      <c r="X1" s="608"/>
      <c r="Y1" s="608"/>
      <c r="Z1" s="608"/>
      <c r="AA1" s="608"/>
      <c r="AB1" s="608"/>
      <c r="AC1" s="608"/>
      <c r="AD1" s="608"/>
      <c r="AE1" s="608"/>
      <c r="AF1" s="609"/>
    </row>
    <row r="2" spans="1:32" s="1" customFormat="1" ht="18.75" customHeight="1">
      <c r="A2" s="468"/>
      <c r="B2" s="610"/>
      <c r="C2" s="611"/>
      <c r="D2" s="611"/>
      <c r="E2" s="611"/>
      <c r="F2" s="611"/>
      <c r="G2" s="611"/>
      <c r="H2" s="611"/>
      <c r="I2" s="611"/>
      <c r="J2" s="611"/>
      <c r="K2" s="611"/>
      <c r="L2" s="611"/>
      <c r="M2" s="611"/>
      <c r="N2" s="611"/>
      <c r="O2" s="611"/>
      <c r="P2" s="611"/>
      <c r="Q2" s="611"/>
      <c r="R2" s="611"/>
      <c r="S2" s="611"/>
      <c r="T2" s="611"/>
      <c r="U2" s="611"/>
      <c r="V2" s="611"/>
      <c r="W2" s="611"/>
      <c r="X2" s="611"/>
      <c r="Y2" s="611"/>
      <c r="Z2" s="611"/>
      <c r="AA2" s="611"/>
      <c r="AB2" s="611"/>
      <c r="AC2" s="611"/>
      <c r="AD2" s="611"/>
      <c r="AE2" s="611"/>
      <c r="AF2" s="612"/>
    </row>
    <row r="3" spans="1:32" s="1" customFormat="1" ht="14.25" customHeight="1">
      <c r="A3" s="468"/>
      <c r="B3" s="610"/>
      <c r="C3" s="611"/>
      <c r="D3" s="611"/>
      <c r="E3" s="611"/>
      <c r="F3" s="611"/>
      <c r="G3" s="611"/>
      <c r="H3" s="611"/>
      <c r="I3" s="611"/>
      <c r="J3" s="611"/>
      <c r="K3" s="611"/>
      <c r="L3" s="611"/>
      <c r="M3" s="611"/>
      <c r="N3" s="611"/>
      <c r="O3" s="611"/>
      <c r="P3" s="611"/>
      <c r="Q3" s="611"/>
      <c r="R3" s="611"/>
      <c r="S3" s="611"/>
      <c r="T3" s="611"/>
      <c r="U3" s="611"/>
      <c r="V3" s="611"/>
      <c r="W3" s="611"/>
      <c r="X3" s="611"/>
      <c r="Y3" s="611"/>
      <c r="Z3" s="611"/>
      <c r="AA3" s="611"/>
      <c r="AB3" s="611"/>
      <c r="AC3" s="611"/>
      <c r="AD3" s="611"/>
      <c r="AE3" s="611"/>
      <c r="AF3" s="612"/>
    </row>
    <row r="4" spans="1:32" s="1" customFormat="1" ht="33" customHeight="1" thickBot="1">
      <c r="A4" s="469"/>
      <c r="B4" s="613"/>
      <c r="C4" s="614"/>
      <c r="D4" s="614"/>
      <c r="E4" s="614"/>
      <c r="F4" s="614"/>
      <c r="G4" s="614"/>
      <c r="H4" s="614"/>
      <c r="I4" s="614"/>
      <c r="J4" s="614"/>
      <c r="K4" s="614"/>
      <c r="L4" s="614"/>
      <c r="M4" s="614"/>
      <c r="N4" s="614"/>
      <c r="O4" s="614"/>
      <c r="P4" s="614"/>
      <c r="Q4" s="614"/>
      <c r="R4" s="614"/>
      <c r="S4" s="614"/>
      <c r="T4" s="614"/>
      <c r="U4" s="614"/>
      <c r="V4" s="614"/>
      <c r="W4" s="614"/>
      <c r="X4" s="614"/>
      <c r="Y4" s="614"/>
      <c r="Z4" s="614"/>
      <c r="AA4" s="614"/>
      <c r="AB4" s="614"/>
      <c r="AC4" s="614"/>
      <c r="AD4" s="614"/>
      <c r="AE4" s="614"/>
      <c r="AF4" s="615"/>
    </row>
    <row r="5" spans="1:32" s="1" customFormat="1" ht="15">
      <c r="B5" s="95"/>
      <c r="C5" s="95"/>
      <c r="D5" s="95"/>
      <c r="E5" s="95"/>
      <c r="F5" s="95"/>
      <c r="G5" s="95"/>
      <c r="H5" s="95"/>
      <c r="I5" s="95"/>
      <c r="J5" s="95"/>
      <c r="K5" s="94"/>
      <c r="L5" s="94"/>
      <c r="M5" s="94"/>
      <c r="N5" s="94"/>
      <c r="O5" s="94"/>
      <c r="P5" s="76"/>
      <c r="Q5" s="76"/>
      <c r="R5" s="76"/>
      <c r="S5" s="76"/>
      <c r="T5" s="76"/>
      <c r="U5" s="76"/>
      <c r="V5" s="76"/>
      <c r="W5" s="76"/>
      <c r="X5" s="76"/>
      <c r="Y5" s="76"/>
      <c r="Z5" s="76"/>
      <c r="AA5" s="76"/>
      <c r="AB5" s="76"/>
      <c r="AC5" s="76"/>
      <c r="AD5" s="76"/>
      <c r="AE5" s="76"/>
      <c r="AF5" s="76"/>
    </row>
    <row r="6" spans="1:32" s="1" customFormat="1" ht="9" customHeight="1">
      <c r="A6" s="5"/>
      <c r="B6" s="95"/>
      <c r="C6" s="95"/>
      <c r="D6" s="95"/>
      <c r="E6" s="95"/>
      <c r="F6" s="95"/>
      <c r="G6" s="95"/>
      <c r="H6" s="95"/>
      <c r="I6" s="95"/>
      <c r="J6" s="95"/>
      <c r="K6" s="95"/>
      <c r="L6" s="95"/>
      <c r="M6" s="95"/>
      <c r="N6" s="95"/>
      <c r="O6" s="95"/>
      <c r="P6" s="2"/>
      <c r="Q6" s="2"/>
      <c r="R6" s="3"/>
      <c r="S6" s="3"/>
      <c r="T6" s="2"/>
      <c r="U6" s="2"/>
      <c r="V6" s="2"/>
      <c r="W6" s="76"/>
      <c r="X6" s="4"/>
      <c r="Y6" s="4"/>
      <c r="Z6" s="4"/>
      <c r="AA6" s="76"/>
      <c r="AB6" s="76"/>
      <c r="AC6" s="76"/>
      <c r="AD6" s="76"/>
      <c r="AE6" s="76"/>
      <c r="AF6" s="76"/>
    </row>
    <row r="7" spans="1:32" s="1" customFormat="1" ht="15" customHeight="1" thickBot="1">
      <c r="A7" s="6"/>
      <c r="B7" s="95"/>
      <c r="C7" s="95"/>
      <c r="D7" s="95"/>
      <c r="E7" s="95"/>
      <c r="F7" s="95"/>
      <c r="G7" s="95"/>
      <c r="H7" s="95"/>
      <c r="I7" s="95"/>
      <c r="J7" s="95"/>
      <c r="K7" s="95"/>
      <c r="L7" s="95"/>
      <c r="M7" s="95"/>
      <c r="N7" s="95"/>
      <c r="O7" s="95"/>
      <c r="P7" s="2"/>
      <c r="Q7" s="2"/>
      <c r="R7" s="3"/>
      <c r="S7" s="3"/>
      <c r="T7" s="2"/>
      <c r="U7" s="2"/>
      <c r="V7" s="2"/>
      <c r="W7" s="76"/>
      <c r="X7" s="4"/>
      <c r="Y7" s="4"/>
      <c r="Z7" s="123"/>
      <c r="AA7" s="76"/>
      <c r="AB7" s="76"/>
      <c r="AC7" s="76"/>
      <c r="AD7" s="76"/>
      <c r="AE7" s="76"/>
      <c r="AF7" s="76"/>
    </row>
    <row r="8" spans="1:32" s="1" customFormat="1" ht="15" customHeight="1" thickBot="1">
      <c r="A8" s="477" t="s">
        <v>216</v>
      </c>
      <c r="B8" s="630" t="s">
        <v>8</v>
      </c>
      <c r="C8" s="631"/>
      <c r="D8" s="631"/>
      <c r="E8" s="631"/>
      <c r="F8" s="631"/>
      <c r="G8" s="631"/>
      <c r="H8" s="631"/>
      <c r="I8" s="631"/>
      <c r="J8" s="631"/>
      <c r="K8" s="631"/>
      <c r="L8" s="631"/>
      <c r="M8" s="631"/>
      <c r="N8" s="631"/>
      <c r="O8" s="631"/>
      <c r="P8" s="631"/>
      <c r="Q8" s="631"/>
      <c r="R8" s="631"/>
      <c r="S8" s="631"/>
      <c r="T8" s="631"/>
      <c r="U8" s="631"/>
      <c r="V8" s="631"/>
      <c r="W8" s="631"/>
      <c r="X8" s="631"/>
      <c r="Y8" s="631"/>
      <c r="Z8" s="632"/>
      <c r="AA8" s="627" t="s">
        <v>9</v>
      </c>
      <c r="AB8" s="620"/>
      <c r="AC8" s="616" t="s">
        <v>212</v>
      </c>
      <c r="AD8" s="617"/>
      <c r="AE8" s="379"/>
      <c r="AF8" s="381"/>
    </row>
    <row r="9" spans="1:32" s="1" customFormat="1" ht="15" customHeight="1" thickBot="1">
      <c r="A9" s="478"/>
      <c r="B9" s="633"/>
      <c r="C9" s="634"/>
      <c r="D9" s="634"/>
      <c r="E9" s="634"/>
      <c r="F9" s="634"/>
      <c r="G9" s="634"/>
      <c r="H9" s="634"/>
      <c r="I9" s="634"/>
      <c r="J9" s="634"/>
      <c r="K9" s="634"/>
      <c r="L9" s="634"/>
      <c r="M9" s="634"/>
      <c r="N9" s="634"/>
      <c r="O9" s="634"/>
      <c r="P9" s="634"/>
      <c r="Q9" s="634"/>
      <c r="R9" s="634"/>
      <c r="S9" s="634"/>
      <c r="T9" s="634"/>
      <c r="U9" s="634"/>
      <c r="V9" s="634"/>
      <c r="W9" s="634"/>
      <c r="X9" s="634"/>
      <c r="Y9" s="634"/>
      <c r="Z9" s="635"/>
      <c r="AA9" s="628"/>
      <c r="AB9" s="621"/>
      <c r="AC9" s="616" t="s">
        <v>213</v>
      </c>
      <c r="AD9" s="617"/>
      <c r="AE9" s="379"/>
      <c r="AF9" s="381"/>
    </row>
    <row r="10" spans="1:32" s="1" customFormat="1" ht="15" customHeight="1" thickBot="1">
      <c r="A10" s="478"/>
      <c r="B10" s="633"/>
      <c r="C10" s="634"/>
      <c r="D10" s="634"/>
      <c r="E10" s="634"/>
      <c r="F10" s="634"/>
      <c r="G10" s="634"/>
      <c r="H10" s="634"/>
      <c r="I10" s="634"/>
      <c r="J10" s="634"/>
      <c r="K10" s="634"/>
      <c r="L10" s="634"/>
      <c r="M10" s="634"/>
      <c r="N10" s="634"/>
      <c r="O10" s="634"/>
      <c r="P10" s="634"/>
      <c r="Q10" s="634"/>
      <c r="R10" s="634"/>
      <c r="S10" s="634"/>
      <c r="T10" s="634"/>
      <c r="U10" s="634"/>
      <c r="V10" s="634"/>
      <c r="W10" s="634"/>
      <c r="X10" s="634"/>
      <c r="Y10" s="634"/>
      <c r="Z10" s="635"/>
      <c r="AA10" s="628"/>
      <c r="AB10" s="621"/>
      <c r="AC10" s="616" t="s">
        <v>214</v>
      </c>
      <c r="AD10" s="617"/>
      <c r="AE10" s="379"/>
      <c r="AF10" s="381"/>
    </row>
    <row r="11" spans="1:32" s="1" customFormat="1" ht="15" customHeight="1" thickBot="1">
      <c r="A11" s="479"/>
      <c r="B11" s="636"/>
      <c r="C11" s="637"/>
      <c r="D11" s="637"/>
      <c r="E11" s="637"/>
      <c r="F11" s="637"/>
      <c r="G11" s="637"/>
      <c r="H11" s="637"/>
      <c r="I11" s="637"/>
      <c r="J11" s="637"/>
      <c r="K11" s="637"/>
      <c r="L11" s="637"/>
      <c r="M11" s="637"/>
      <c r="N11" s="637"/>
      <c r="O11" s="637"/>
      <c r="P11" s="637"/>
      <c r="Q11" s="637"/>
      <c r="R11" s="637"/>
      <c r="S11" s="637"/>
      <c r="T11" s="637"/>
      <c r="U11" s="637"/>
      <c r="V11" s="637"/>
      <c r="W11" s="637"/>
      <c r="X11" s="637"/>
      <c r="Y11" s="637"/>
      <c r="Z11" s="638"/>
      <c r="AA11" s="629"/>
      <c r="AB11" s="622"/>
      <c r="AC11" s="616" t="s">
        <v>6</v>
      </c>
      <c r="AD11" s="617"/>
      <c r="AE11" s="379"/>
      <c r="AF11" s="381"/>
    </row>
    <row r="12" spans="1:32" s="1" customFormat="1" ht="9" customHeight="1">
      <c r="A12" s="13"/>
      <c r="B12" s="124"/>
      <c r="C12" s="124"/>
      <c r="D12" s="124"/>
      <c r="E12" s="124"/>
      <c r="F12" s="124"/>
      <c r="G12" s="124"/>
      <c r="H12" s="124"/>
      <c r="I12" s="124"/>
      <c r="J12" s="124"/>
      <c r="K12" s="124"/>
      <c r="L12" s="124"/>
      <c r="M12" s="124"/>
      <c r="N12" s="124"/>
      <c r="O12" s="124"/>
      <c r="P12" s="124"/>
      <c r="Q12" s="124"/>
      <c r="R12" s="124"/>
      <c r="S12" s="124"/>
      <c r="T12" s="124"/>
      <c r="U12" s="124"/>
      <c r="V12" s="124"/>
      <c r="W12" s="124"/>
      <c r="X12" s="124"/>
      <c r="Y12" s="124"/>
      <c r="Z12" s="124"/>
      <c r="AA12" s="124"/>
      <c r="AB12" s="124"/>
      <c r="AC12" s="76"/>
      <c r="AD12" s="76"/>
      <c r="AE12" s="76"/>
      <c r="AF12" s="76"/>
    </row>
    <row r="13" spans="1:32" s="25" customFormat="1" ht="16.5" customHeight="1" thickBot="1">
      <c r="C13" s="97"/>
      <c r="D13" s="97"/>
      <c r="E13" s="97"/>
      <c r="F13" s="97"/>
      <c r="G13" s="97"/>
      <c r="H13" s="97"/>
      <c r="I13" s="97"/>
      <c r="J13" s="97"/>
      <c r="K13" s="96"/>
      <c r="L13" s="96"/>
      <c r="M13" s="96"/>
      <c r="N13" s="96"/>
      <c r="O13" s="96"/>
      <c r="P13" s="116"/>
      <c r="Q13" s="116"/>
      <c r="R13" s="116"/>
      <c r="S13" s="116"/>
      <c r="T13" s="116"/>
      <c r="U13" s="116"/>
      <c r="V13" s="116"/>
      <c r="W13" s="116"/>
      <c r="X13" s="116"/>
      <c r="Y13" s="116"/>
      <c r="Z13" s="116"/>
      <c r="AA13" s="116"/>
      <c r="AB13" s="116"/>
      <c r="AC13" s="116"/>
      <c r="AD13" s="116"/>
      <c r="AE13" s="116"/>
      <c r="AF13" s="116"/>
    </row>
    <row r="14" spans="1:32" s="78" customFormat="1" ht="21.75" customHeight="1" thickBot="1">
      <c r="A14" s="374" t="s">
        <v>10</v>
      </c>
      <c r="B14" s="166" t="s">
        <v>11</v>
      </c>
      <c r="C14" s="125"/>
      <c r="D14" s="166" t="s">
        <v>12</v>
      </c>
      <c r="E14" s="125"/>
      <c r="F14" s="166" t="s">
        <v>13</v>
      </c>
      <c r="G14" s="125" t="s">
        <v>14</v>
      </c>
      <c r="H14" s="166" t="s">
        <v>15</v>
      </c>
      <c r="I14" s="126"/>
      <c r="J14" s="98"/>
      <c r="K14" s="373" t="s">
        <v>16</v>
      </c>
      <c r="L14" s="373"/>
      <c r="M14" s="575" t="s">
        <v>17</v>
      </c>
      <c r="N14" s="575"/>
      <c r="O14" s="575"/>
      <c r="P14" s="273"/>
      <c r="Q14" s="116"/>
      <c r="R14" s="117"/>
      <c r="S14" s="117"/>
      <c r="T14" s="117"/>
      <c r="U14" s="117"/>
      <c r="V14" s="117"/>
      <c r="W14" s="117"/>
      <c r="X14" s="117"/>
      <c r="Y14" s="117"/>
      <c r="Z14" s="117"/>
      <c r="AA14" s="117"/>
      <c r="AB14" s="117"/>
      <c r="AC14" s="117"/>
      <c r="AD14" s="117"/>
      <c r="AE14" s="117"/>
      <c r="AF14" s="117"/>
    </row>
    <row r="15" spans="1:32" s="78" customFormat="1" ht="21.75" customHeight="1" thickBot="1">
      <c r="A15" s="374"/>
      <c r="B15" s="167" t="s">
        <v>18</v>
      </c>
      <c r="C15" s="127"/>
      <c r="D15" s="166" t="s">
        <v>19</v>
      </c>
      <c r="E15" s="128"/>
      <c r="F15" s="166" t="s">
        <v>20</v>
      </c>
      <c r="G15" s="128"/>
      <c r="H15" s="166" t="s">
        <v>21</v>
      </c>
      <c r="I15" s="126"/>
      <c r="J15" s="98"/>
      <c r="K15" s="373"/>
      <c r="L15" s="373"/>
      <c r="M15" s="575" t="s">
        <v>22</v>
      </c>
      <c r="N15" s="575"/>
      <c r="O15" s="575"/>
      <c r="P15" s="129"/>
      <c r="Q15" s="183"/>
      <c r="R15" s="117"/>
      <c r="S15" s="117"/>
      <c r="T15" s="117"/>
      <c r="U15" s="117"/>
      <c r="V15" s="117"/>
      <c r="W15" s="117"/>
      <c r="X15" s="117"/>
      <c r="Y15" s="117"/>
      <c r="Z15" s="117"/>
      <c r="AA15" s="117"/>
      <c r="AB15" s="117"/>
      <c r="AC15" s="117"/>
      <c r="AD15" s="117"/>
      <c r="AE15" s="117"/>
      <c r="AF15" s="117"/>
    </row>
    <row r="16" spans="1:32" s="78" customFormat="1" ht="21.75" customHeight="1" thickBot="1">
      <c r="A16" s="374"/>
      <c r="B16" s="166" t="s">
        <v>23</v>
      </c>
      <c r="C16" s="125"/>
      <c r="D16" s="166" t="s">
        <v>24</v>
      </c>
      <c r="E16" s="128"/>
      <c r="F16" s="166" t="s">
        <v>25</v>
      </c>
      <c r="G16" s="128"/>
      <c r="H16" s="166" t="s">
        <v>26</v>
      </c>
      <c r="I16" s="126"/>
      <c r="K16" s="373"/>
      <c r="L16" s="373"/>
      <c r="M16" s="575" t="s">
        <v>27</v>
      </c>
      <c r="N16" s="575"/>
      <c r="O16" s="575"/>
      <c r="P16" s="236" t="s">
        <v>14</v>
      </c>
      <c r="Q16" s="183"/>
      <c r="R16" s="117"/>
      <c r="S16" s="117"/>
      <c r="T16" s="117"/>
      <c r="U16" s="117"/>
      <c r="V16" s="117"/>
      <c r="W16" s="117"/>
      <c r="X16" s="117"/>
      <c r="Y16" s="117"/>
      <c r="Z16" s="117"/>
      <c r="AA16" s="117"/>
      <c r="AB16" s="117"/>
      <c r="AC16" s="117"/>
      <c r="AD16" s="117"/>
      <c r="AE16" s="117"/>
      <c r="AF16" s="117"/>
    </row>
    <row r="19" spans="1:32" s="1" customFormat="1" ht="48" customHeight="1" thickBot="1">
      <c r="A19" s="330" t="s">
        <v>300</v>
      </c>
      <c r="B19" s="331"/>
      <c r="C19" s="331"/>
      <c r="D19" s="331"/>
      <c r="E19" s="331"/>
      <c r="F19" s="331"/>
      <c r="G19" s="331"/>
      <c r="H19" s="331"/>
      <c r="I19" s="331"/>
      <c r="J19" s="331"/>
      <c r="K19" s="331"/>
      <c r="L19" s="331"/>
      <c r="M19" s="331"/>
      <c r="N19" s="331"/>
      <c r="O19" s="331"/>
      <c r="P19" s="331"/>
      <c r="Q19" s="331"/>
      <c r="R19" s="331"/>
      <c r="S19" s="331"/>
      <c r="T19" s="331"/>
      <c r="U19" s="331"/>
      <c r="V19" s="331"/>
      <c r="W19" s="331"/>
      <c r="X19" s="331"/>
      <c r="Y19" s="331"/>
      <c r="Z19" s="331"/>
      <c r="AA19" s="331"/>
      <c r="AB19" s="331"/>
      <c r="AC19" s="331"/>
      <c r="AD19" s="331"/>
      <c r="AE19" s="331"/>
      <c r="AF19" s="332"/>
    </row>
    <row r="20" spans="1:32" s="1" customFormat="1" ht="50.25" customHeight="1" thickBot="1">
      <c r="A20" s="310" t="s">
        <v>301</v>
      </c>
      <c r="B20" s="311"/>
      <c r="C20" s="624" t="s">
        <v>223</v>
      </c>
      <c r="D20" s="624"/>
      <c r="E20" s="624"/>
      <c r="F20" s="624"/>
      <c r="G20" s="624"/>
      <c r="H20" s="624"/>
      <c r="I20" s="624"/>
      <c r="J20" s="624"/>
      <c r="K20" s="624"/>
      <c r="L20" s="624"/>
      <c r="M20" s="624"/>
      <c r="N20" s="624"/>
      <c r="O20" s="624"/>
      <c r="P20" s="624"/>
      <c r="Q20" s="624"/>
      <c r="R20" s="624"/>
      <c r="S20" s="624"/>
      <c r="T20" s="624"/>
      <c r="U20" s="624"/>
      <c r="V20" s="624"/>
      <c r="W20" s="624"/>
      <c r="X20" s="624"/>
      <c r="Y20" s="624"/>
      <c r="Z20" s="624"/>
      <c r="AA20" s="624"/>
      <c r="AB20" s="624"/>
      <c r="AC20" s="624"/>
      <c r="AD20" s="624"/>
      <c r="AE20" s="624"/>
      <c r="AF20" s="625"/>
    </row>
    <row r="21" spans="1:32" s="29" customFormat="1" ht="21.75" customHeight="1" thickBot="1">
      <c r="A21" s="324" t="s">
        <v>302</v>
      </c>
      <c r="B21" s="626" t="s">
        <v>303</v>
      </c>
      <c r="C21" s="462" t="s">
        <v>94</v>
      </c>
      <c r="D21" s="623"/>
      <c r="E21" s="623"/>
      <c r="F21" s="623"/>
      <c r="G21" s="623"/>
      <c r="H21" s="623"/>
      <c r="I21" s="623"/>
      <c r="J21" s="623"/>
      <c r="K21" s="623"/>
      <c r="L21" s="623"/>
      <c r="M21" s="623"/>
      <c r="N21" s="463"/>
      <c r="O21" s="600" t="s">
        <v>60</v>
      </c>
      <c r="P21" s="601"/>
      <c r="Q21" s="601"/>
      <c r="R21" s="601"/>
      <c r="S21" s="601"/>
      <c r="T21" s="601"/>
      <c r="U21" s="601"/>
      <c r="V21" s="601"/>
      <c r="W21" s="601"/>
      <c r="X21" s="601"/>
      <c r="Y21" s="601"/>
      <c r="Z21" s="601"/>
      <c r="AA21" s="601"/>
      <c r="AB21" s="601"/>
      <c r="AC21" s="601"/>
      <c r="AD21" s="601"/>
      <c r="AE21" s="601"/>
      <c r="AF21" s="602"/>
    </row>
    <row r="22" spans="1:32" s="29" customFormat="1" ht="21.75" customHeight="1" thickBot="1">
      <c r="A22" s="603"/>
      <c r="B22" s="626"/>
      <c r="C22" s="618" t="s">
        <v>58</v>
      </c>
      <c r="D22" s="619"/>
      <c r="E22" s="618" t="s">
        <v>69</v>
      </c>
      <c r="F22" s="619"/>
      <c r="G22" s="618" t="s">
        <v>73</v>
      </c>
      <c r="H22" s="619"/>
      <c r="I22" s="618" t="s">
        <v>78</v>
      </c>
      <c r="J22" s="619"/>
      <c r="K22" s="618" t="s">
        <v>79</v>
      </c>
      <c r="L22" s="619"/>
      <c r="M22" s="618" t="s">
        <v>80</v>
      </c>
      <c r="N22" s="619"/>
      <c r="O22" s="600" t="s">
        <v>58</v>
      </c>
      <c r="P22" s="601"/>
      <c r="Q22" s="602"/>
      <c r="R22" s="597" t="s">
        <v>69</v>
      </c>
      <c r="S22" s="598"/>
      <c r="T22" s="599"/>
      <c r="U22" s="597" t="s">
        <v>73</v>
      </c>
      <c r="V22" s="598"/>
      <c r="W22" s="599"/>
      <c r="X22" s="597" t="s">
        <v>78</v>
      </c>
      <c r="Y22" s="598"/>
      <c r="Z22" s="599"/>
      <c r="AA22" s="597" t="s">
        <v>79</v>
      </c>
      <c r="AB22" s="598"/>
      <c r="AC22" s="599"/>
      <c r="AD22" s="597" t="s">
        <v>80</v>
      </c>
      <c r="AE22" s="598"/>
      <c r="AF22" s="599"/>
    </row>
    <row r="23" spans="1:32" s="29" customFormat="1" ht="28.5" customHeight="1" thickBot="1">
      <c r="A23" s="603"/>
      <c r="B23" s="626"/>
      <c r="C23" s="121" t="s">
        <v>304</v>
      </c>
      <c r="D23" s="121" t="s">
        <v>305</v>
      </c>
      <c r="E23" s="121" t="s">
        <v>304</v>
      </c>
      <c r="F23" s="121" t="s">
        <v>305</v>
      </c>
      <c r="G23" s="121" t="s">
        <v>304</v>
      </c>
      <c r="H23" s="121" t="s">
        <v>305</v>
      </c>
      <c r="I23" s="121" t="s">
        <v>304</v>
      </c>
      <c r="J23" s="121" t="s">
        <v>305</v>
      </c>
      <c r="K23" s="121" t="s">
        <v>304</v>
      </c>
      <c r="L23" s="121" t="s">
        <v>305</v>
      </c>
      <c r="M23" s="121" t="s">
        <v>304</v>
      </c>
      <c r="N23" s="121" t="s">
        <v>305</v>
      </c>
      <c r="O23" s="122" t="s">
        <v>304</v>
      </c>
      <c r="P23" s="122" t="s">
        <v>306</v>
      </c>
      <c r="Q23" s="122" t="s">
        <v>46</v>
      </c>
      <c r="R23" s="122" t="s">
        <v>304</v>
      </c>
      <c r="S23" s="122" t="s">
        <v>306</v>
      </c>
      <c r="T23" s="122" t="s">
        <v>46</v>
      </c>
      <c r="U23" s="122" t="s">
        <v>304</v>
      </c>
      <c r="V23" s="122" t="s">
        <v>306</v>
      </c>
      <c r="W23" s="122" t="s">
        <v>46</v>
      </c>
      <c r="X23" s="122" t="s">
        <v>304</v>
      </c>
      <c r="Y23" s="122" t="s">
        <v>306</v>
      </c>
      <c r="Z23" s="122" t="s">
        <v>46</v>
      </c>
      <c r="AA23" s="122" t="s">
        <v>304</v>
      </c>
      <c r="AB23" s="122" t="s">
        <v>306</v>
      </c>
      <c r="AC23" s="122" t="s">
        <v>46</v>
      </c>
      <c r="AD23" s="122" t="s">
        <v>304</v>
      </c>
      <c r="AE23" s="122" t="s">
        <v>306</v>
      </c>
      <c r="AF23" s="122" t="s">
        <v>46</v>
      </c>
    </row>
    <row r="24" spans="1:32" s="29" customFormat="1" ht="28.5" customHeight="1" thickBot="1">
      <c r="A24" s="603"/>
      <c r="B24" s="198" t="s">
        <v>307</v>
      </c>
      <c r="C24" s="215">
        <v>0</v>
      </c>
      <c r="D24" s="121"/>
      <c r="E24" s="215">
        <v>400</v>
      </c>
      <c r="F24" s="121"/>
      <c r="G24" s="215">
        <v>800</v>
      </c>
      <c r="H24" s="121"/>
      <c r="I24" s="215">
        <v>600</v>
      </c>
      <c r="J24" s="121"/>
      <c r="K24" s="215">
        <v>800</v>
      </c>
      <c r="L24" s="121"/>
      <c r="M24" s="215">
        <v>800</v>
      </c>
      <c r="N24" s="121"/>
      <c r="O24" s="199"/>
      <c r="P24" s="122"/>
      <c r="Q24" s="200"/>
      <c r="R24" s="199"/>
      <c r="S24" s="122"/>
      <c r="T24" s="200"/>
      <c r="U24" s="199"/>
      <c r="V24" s="122"/>
      <c r="W24" s="200"/>
      <c r="X24" s="199"/>
      <c r="Y24" s="122"/>
      <c r="Z24" s="200"/>
      <c r="AA24" s="199"/>
      <c r="AB24" s="122"/>
      <c r="AC24" s="200"/>
      <c r="AD24" s="199"/>
      <c r="AE24" s="122"/>
      <c r="AF24" s="201"/>
    </row>
    <row r="25" spans="1:32" s="29" customFormat="1" ht="15.75" customHeight="1">
      <c r="A25" s="603"/>
      <c r="B25" s="73" t="s">
        <v>308</v>
      </c>
      <c r="C25" s="133"/>
      <c r="D25" s="131"/>
      <c r="E25" s="133"/>
      <c r="F25" s="131"/>
      <c r="G25" s="133"/>
      <c r="H25" s="131"/>
      <c r="I25" s="133"/>
      <c r="J25" s="131"/>
      <c r="K25" s="133"/>
      <c r="L25" s="131"/>
      <c r="M25" s="133"/>
      <c r="N25" s="131"/>
      <c r="O25" s="71">
        <v>0</v>
      </c>
      <c r="P25" s="131"/>
      <c r="Q25" s="131"/>
      <c r="R25" s="235">
        <v>0</v>
      </c>
      <c r="S25" s="255">
        <f t="shared" ref="S25" si="0">R25*1372585.48</f>
        <v>0</v>
      </c>
      <c r="T25" s="255">
        <f t="shared" ref="T25:V31" si="1">R25*4950.039813</f>
        <v>0</v>
      </c>
      <c r="U25" s="294">
        <v>0</v>
      </c>
      <c r="V25" s="255">
        <f>T24*4950.039813</f>
        <v>0</v>
      </c>
      <c r="W25" s="296">
        <f>U25*84832.05204</f>
        <v>0</v>
      </c>
      <c r="X25" s="71"/>
      <c r="Y25" s="131"/>
      <c r="Z25" s="131"/>
      <c r="AA25" s="71"/>
      <c r="AB25" s="131"/>
      <c r="AC25" s="131"/>
      <c r="AD25" s="71"/>
      <c r="AE25" s="228"/>
      <c r="AF25" s="134"/>
    </row>
    <row r="26" spans="1:32" s="29" customFormat="1" ht="15.75" customHeight="1">
      <c r="A26" s="603"/>
      <c r="B26" s="74" t="s">
        <v>309</v>
      </c>
      <c r="C26" s="71"/>
      <c r="D26" s="131"/>
      <c r="E26" s="71"/>
      <c r="F26" s="131"/>
      <c r="G26" s="71"/>
      <c r="H26" s="131"/>
      <c r="I26" s="71"/>
      <c r="J26" s="131"/>
      <c r="K26" s="71"/>
      <c r="L26" s="131"/>
      <c r="M26" s="71"/>
      <c r="N26" s="131"/>
      <c r="O26" s="71">
        <v>0</v>
      </c>
      <c r="P26" s="131"/>
      <c r="Q26" s="131"/>
      <c r="R26" s="235">
        <v>56</v>
      </c>
      <c r="S26" s="255">
        <f>R26*2335676.815</f>
        <v>130797901.64</v>
      </c>
      <c r="T26" s="255">
        <f>R26*9900.077283</f>
        <v>554404.32784799999</v>
      </c>
      <c r="U26" s="294">
        <v>0</v>
      </c>
      <c r="V26" s="255">
        <f>T25*4950.039813</f>
        <v>0</v>
      </c>
      <c r="W26" s="296">
        <f t="shared" ref="W26:W45" si="2">U26*84832.05204</f>
        <v>0</v>
      </c>
      <c r="X26" s="71"/>
      <c r="Y26" s="131"/>
      <c r="Z26" s="131"/>
      <c r="AA26" s="71"/>
      <c r="AB26" s="131"/>
      <c r="AC26" s="131"/>
      <c r="AD26" s="71"/>
      <c r="AE26" s="229"/>
      <c r="AF26" s="134"/>
    </row>
    <row r="27" spans="1:32" s="29" customFormat="1" ht="15.75" customHeight="1">
      <c r="A27" s="603"/>
      <c r="B27" s="74" t="s">
        <v>310</v>
      </c>
      <c r="C27" s="71"/>
      <c r="D27" s="131"/>
      <c r="E27" s="71"/>
      <c r="F27" s="131"/>
      <c r="G27" s="71"/>
      <c r="H27" s="131"/>
      <c r="I27" s="71"/>
      <c r="J27" s="131"/>
      <c r="K27" s="71"/>
      <c r="L27" s="131"/>
      <c r="M27" s="71"/>
      <c r="N27" s="131"/>
      <c r="O27" s="71">
        <v>0</v>
      </c>
      <c r="P27" s="131"/>
      <c r="Q27" s="131"/>
      <c r="R27" s="235">
        <v>8</v>
      </c>
      <c r="S27" s="255">
        <f t="shared" ref="S27:S44" si="3">R27*2335676.815</f>
        <v>18685414.52</v>
      </c>
      <c r="T27" s="255">
        <f t="shared" ref="T27:T44" si="4">R27*9900.077283</f>
        <v>79200.618264000004</v>
      </c>
      <c r="U27" s="294">
        <v>19</v>
      </c>
      <c r="V27" s="255">
        <f ca="1">-V27</f>
        <v>0</v>
      </c>
      <c r="W27" s="296">
        <f t="shared" si="2"/>
        <v>1611808.9887599999</v>
      </c>
      <c r="X27" s="71"/>
      <c r="Y27" s="131"/>
      <c r="Z27" s="131"/>
      <c r="AA27" s="71"/>
      <c r="AB27" s="131"/>
      <c r="AC27" s="131"/>
      <c r="AD27" s="71"/>
      <c r="AE27" s="229"/>
      <c r="AF27" s="134"/>
    </row>
    <row r="28" spans="1:32" s="29" customFormat="1" ht="15.75" customHeight="1">
      <c r="A28" s="603"/>
      <c r="B28" s="74" t="s">
        <v>311</v>
      </c>
      <c r="C28" s="71"/>
      <c r="D28" s="131"/>
      <c r="E28" s="71"/>
      <c r="F28" s="131"/>
      <c r="G28" s="71"/>
      <c r="H28" s="131"/>
      <c r="I28" s="71"/>
      <c r="J28" s="131"/>
      <c r="K28" s="71"/>
      <c r="L28" s="131"/>
      <c r="M28" s="71"/>
      <c r="N28" s="131"/>
      <c r="O28" s="71">
        <v>0</v>
      </c>
      <c r="P28" s="131"/>
      <c r="Q28" s="131"/>
      <c r="R28" s="235">
        <v>4</v>
      </c>
      <c r="S28" s="255">
        <f t="shared" si="3"/>
        <v>9342707.2599999998</v>
      </c>
      <c r="T28" s="255">
        <f t="shared" si="4"/>
        <v>39600.309132000002</v>
      </c>
      <c r="U28" s="294">
        <v>62</v>
      </c>
      <c r="V28" s="255">
        <f ca="1">-V28</f>
        <v>0</v>
      </c>
      <c r="W28" s="296">
        <f t="shared" si="2"/>
        <v>5259587.2264799997</v>
      </c>
      <c r="X28" s="71"/>
      <c r="Y28" s="131"/>
      <c r="Z28" s="131"/>
      <c r="AA28" s="71"/>
      <c r="AB28" s="131"/>
      <c r="AC28" s="131"/>
      <c r="AD28" s="71"/>
      <c r="AE28" s="229"/>
      <c r="AF28" s="134"/>
    </row>
    <row r="29" spans="1:32" s="29" customFormat="1" ht="15.75" customHeight="1">
      <c r="A29" s="603"/>
      <c r="B29" s="74" t="s">
        <v>312</v>
      </c>
      <c r="C29" s="71"/>
      <c r="D29" s="131"/>
      <c r="E29" s="71"/>
      <c r="F29" s="131"/>
      <c r="G29" s="71"/>
      <c r="H29" s="131"/>
      <c r="I29" s="71"/>
      <c r="J29" s="131"/>
      <c r="K29" s="71"/>
      <c r="L29" s="131"/>
      <c r="M29" s="71"/>
      <c r="N29" s="131"/>
      <c r="O29" s="71">
        <v>0</v>
      </c>
      <c r="P29" s="131"/>
      <c r="Q29" s="131"/>
      <c r="R29" s="235">
        <v>29</v>
      </c>
      <c r="S29" s="255">
        <f t="shared" si="3"/>
        <v>67734627.635000005</v>
      </c>
      <c r="T29" s="255">
        <f t="shared" si="4"/>
        <v>287102.24120700004</v>
      </c>
      <c r="U29" s="294">
        <v>38</v>
      </c>
      <c r="V29" s="255">
        <f ca="1">-V29</f>
        <v>0</v>
      </c>
      <c r="W29" s="296">
        <f t="shared" si="2"/>
        <v>3223617.9775199997</v>
      </c>
      <c r="X29" s="71"/>
      <c r="Y29" s="131"/>
      <c r="Z29" s="131"/>
      <c r="AA29" s="71"/>
      <c r="AB29" s="131"/>
      <c r="AC29" s="131"/>
      <c r="AD29" s="71"/>
      <c r="AE29" s="229"/>
      <c r="AF29" s="134"/>
    </row>
    <row r="30" spans="1:32" s="29" customFormat="1" ht="15.75" customHeight="1">
      <c r="A30" s="603"/>
      <c r="B30" s="74" t="s">
        <v>313</v>
      </c>
      <c r="C30" s="71"/>
      <c r="D30" s="131"/>
      <c r="E30" s="71"/>
      <c r="F30" s="131"/>
      <c r="G30" s="71"/>
      <c r="H30" s="131"/>
      <c r="I30" s="71"/>
      <c r="J30" s="131"/>
      <c r="K30" s="71"/>
      <c r="L30" s="131"/>
      <c r="M30" s="71"/>
      <c r="N30" s="131"/>
      <c r="O30" s="71">
        <v>0</v>
      </c>
      <c r="P30" s="131"/>
      <c r="Q30" s="131"/>
      <c r="R30" s="235">
        <v>12</v>
      </c>
      <c r="S30" s="255">
        <f t="shared" si="3"/>
        <v>28028121.780000001</v>
      </c>
      <c r="T30" s="255">
        <f t="shared" si="4"/>
        <v>118800.92739600001</v>
      </c>
      <c r="U30" s="294">
        <v>84</v>
      </c>
      <c r="V30" s="255">
        <f>-V33</f>
        <v>0</v>
      </c>
      <c r="W30" s="296">
        <f t="shared" si="2"/>
        <v>7125892.3713599993</v>
      </c>
      <c r="X30" s="71"/>
      <c r="Y30" s="131"/>
      <c r="Z30" s="131"/>
      <c r="AA30" s="71"/>
      <c r="AB30" s="131"/>
      <c r="AC30" s="131"/>
      <c r="AD30" s="71"/>
      <c r="AE30" s="229"/>
      <c r="AF30" s="134"/>
    </row>
    <row r="31" spans="1:32" s="29" customFormat="1" ht="15.75" customHeight="1">
      <c r="A31" s="603"/>
      <c r="B31" s="74" t="s">
        <v>314</v>
      </c>
      <c r="C31" s="71"/>
      <c r="D31" s="131"/>
      <c r="E31" s="71"/>
      <c r="F31" s="131"/>
      <c r="G31" s="71"/>
      <c r="H31" s="131"/>
      <c r="I31" s="71"/>
      <c r="J31" s="131"/>
      <c r="K31" s="71"/>
      <c r="L31" s="131"/>
      <c r="M31" s="71"/>
      <c r="N31" s="131"/>
      <c r="O31" s="71">
        <v>0</v>
      </c>
      <c r="P31" s="131"/>
      <c r="Q31" s="131"/>
      <c r="R31" s="235">
        <v>0</v>
      </c>
      <c r="S31" s="255">
        <f t="shared" si="3"/>
        <v>0</v>
      </c>
      <c r="T31" s="255">
        <f t="shared" si="4"/>
        <v>0</v>
      </c>
      <c r="U31" s="294">
        <v>2</v>
      </c>
      <c r="V31" s="255">
        <f t="shared" si="1"/>
        <v>0</v>
      </c>
      <c r="W31" s="296">
        <f t="shared" si="2"/>
        <v>169664.10407999999</v>
      </c>
      <c r="X31" s="71"/>
      <c r="Y31" s="131"/>
      <c r="Z31" s="131"/>
      <c r="AA31" s="71"/>
      <c r="AB31" s="131"/>
      <c r="AC31" s="131"/>
      <c r="AD31" s="71"/>
      <c r="AE31" s="229"/>
      <c r="AF31" s="134"/>
    </row>
    <row r="32" spans="1:32" s="29" customFormat="1" ht="15.75" customHeight="1">
      <c r="A32" s="603"/>
      <c r="B32" s="74" t="s">
        <v>315</v>
      </c>
      <c r="C32" s="71"/>
      <c r="D32" s="131"/>
      <c r="E32" s="71"/>
      <c r="F32" s="131"/>
      <c r="G32" s="71"/>
      <c r="H32" s="131"/>
      <c r="I32" s="71"/>
      <c r="J32" s="131"/>
      <c r="K32" s="71"/>
      <c r="L32" s="131"/>
      <c r="M32" s="71"/>
      <c r="N32" s="131"/>
      <c r="O32" s="71">
        <v>0</v>
      </c>
      <c r="P32" s="131"/>
      <c r="Q32" s="131"/>
      <c r="R32" s="235">
        <v>29</v>
      </c>
      <c r="S32" s="255">
        <f t="shared" si="3"/>
        <v>67734627.635000005</v>
      </c>
      <c r="T32" s="255">
        <f t="shared" si="4"/>
        <v>287102.24120700004</v>
      </c>
      <c r="U32" s="294">
        <v>55</v>
      </c>
      <c r="V32" s="255">
        <f>-V36</f>
        <v>0</v>
      </c>
      <c r="W32" s="296">
        <f t="shared" si="2"/>
        <v>4665762.8621999994</v>
      </c>
      <c r="X32" s="71"/>
      <c r="Y32" s="131"/>
      <c r="Z32" s="131"/>
      <c r="AA32" s="71"/>
      <c r="AB32" s="131"/>
      <c r="AC32" s="131"/>
      <c r="AD32" s="71"/>
      <c r="AE32" s="229"/>
      <c r="AF32" s="134"/>
    </row>
    <row r="33" spans="1:32" s="29" customFormat="1" ht="15.75" customHeight="1">
      <c r="A33" s="603"/>
      <c r="B33" s="74" t="s">
        <v>316</v>
      </c>
      <c r="C33" s="71"/>
      <c r="D33" s="131"/>
      <c r="E33" s="71"/>
      <c r="F33" s="131"/>
      <c r="G33" s="71"/>
      <c r="H33" s="131"/>
      <c r="I33" s="71"/>
      <c r="J33" s="131"/>
      <c r="K33" s="71"/>
      <c r="L33" s="131"/>
      <c r="M33" s="71"/>
      <c r="N33" s="131"/>
      <c r="O33" s="71">
        <v>0</v>
      </c>
      <c r="P33" s="131"/>
      <c r="Q33" s="131"/>
      <c r="R33" s="235">
        <v>33</v>
      </c>
      <c r="S33" s="255">
        <f t="shared" si="3"/>
        <v>77077334.894999996</v>
      </c>
      <c r="T33" s="255">
        <f t="shared" si="4"/>
        <v>326702.55033900001</v>
      </c>
      <c r="U33" s="294">
        <v>46</v>
      </c>
      <c r="V33" s="255">
        <f t="shared" ref="V33:V45" si="5">-V36</f>
        <v>0</v>
      </c>
      <c r="W33" s="296">
        <f t="shared" si="2"/>
        <v>3902274.3938399996</v>
      </c>
      <c r="X33" s="71"/>
      <c r="Y33" s="131"/>
      <c r="Z33" s="131"/>
      <c r="AA33" s="71"/>
      <c r="AB33" s="131"/>
      <c r="AC33" s="131"/>
      <c r="AD33" s="71"/>
      <c r="AE33" s="229"/>
      <c r="AF33" s="134"/>
    </row>
    <row r="34" spans="1:32" s="29" customFormat="1" ht="15.75" customHeight="1">
      <c r="A34" s="603"/>
      <c r="B34" s="74" t="s">
        <v>317</v>
      </c>
      <c r="C34" s="71"/>
      <c r="D34" s="131"/>
      <c r="E34" s="71"/>
      <c r="F34" s="131"/>
      <c r="G34" s="71"/>
      <c r="H34" s="131"/>
      <c r="I34" s="71"/>
      <c r="J34" s="131"/>
      <c r="K34" s="71"/>
      <c r="L34" s="131"/>
      <c r="M34" s="71"/>
      <c r="N34" s="131"/>
      <c r="O34" s="71">
        <v>0</v>
      </c>
      <c r="P34" s="131"/>
      <c r="Q34" s="131"/>
      <c r="R34" s="235">
        <v>46</v>
      </c>
      <c r="S34" s="255">
        <f t="shared" si="3"/>
        <v>107441133.48999999</v>
      </c>
      <c r="T34" s="255">
        <f t="shared" si="4"/>
        <v>455403.55501800001</v>
      </c>
      <c r="U34" s="294">
        <v>50</v>
      </c>
      <c r="V34" s="255">
        <f t="shared" si="5"/>
        <v>0</v>
      </c>
      <c r="W34" s="296">
        <f t="shared" si="2"/>
        <v>4241602.602</v>
      </c>
      <c r="X34" s="71"/>
      <c r="Y34" s="131"/>
      <c r="Z34" s="131"/>
      <c r="AA34" s="71"/>
      <c r="AB34" s="131"/>
      <c r="AC34" s="131"/>
      <c r="AD34" s="71"/>
      <c r="AE34" s="229"/>
      <c r="AF34" s="134"/>
    </row>
    <row r="35" spans="1:32" s="29" customFormat="1" ht="15.75" customHeight="1">
      <c r="A35" s="603"/>
      <c r="B35" s="74" t="s">
        <v>318</v>
      </c>
      <c r="C35" s="71"/>
      <c r="D35" s="131"/>
      <c r="E35" s="71"/>
      <c r="F35" s="131"/>
      <c r="G35" s="71"/>
      <c r="H35" s="131"/>
      <c r="I35" s="71"/>
      <c r="J35" s="131"/>
      <c r="K35" s="71"/>
      <c r="L35" s="131"/>
      <c r="M35" s="71"/>
      <c r="N35" s="131"/>
      <c r="O35" s="71">
        <v>0</v>
      </c>
      <c r="P35" s="131"/>
      <c r="Q35" s="131"/>
      <c r="R35" s="235">
        <v>52</v>
      </c>
      <c r="S35" s="255">
        <f t="shared" si="3"/>
        <v>121455194.38</v>
      </c>
      <c r="T35" s="255">
        <f t="shared" si="4"/>
        <v>514804.01871600002</v>
      </c>
      <c r="U35" s="294">
        <v>89</v>
      </c>
      <c r="V35" s="255">
        <f t="shared" si="5"/>
        <v>0</v>
      </c>
      <c r="W35" s="296">
        <f t="shared" si="2"/>
        <v>7550052.6315599997</v>
      </c>
      <c r="X35" s="71"/>
      <c r="Y35" s="131"/>
      <c r="Z35" s="131"/>
      <c r="AA35" s="71"/>
      <c r="AB35" s="131"/>
      <c r="AC35" s="131"/>
      <c r="AD35" s="71"/>
      <c r="AE35" s="229"/>
      <c r="AF35" s="134"/>
    </row>
    <row r="36" spans="1:32" s="29" customFormat="1" ht="15.75" customHeight="1">
      <c r="A36" s="603"/>
      <c r="B36" s="74" t="s">
        <v>319</v>
      </c>
      <c r="C36" s="71"/>
      <c r="D36" s="131"/>
      <c r="E36" s="71"/>
      <c r="F36" s="131"/>
      <c r="G36" s="71"/>
      <c r="H36" s="131"/>
      <c r="I36" s="71"/>
      <c r="J36" s="131"/>
      <c r="K36" s="71"/>
      <c r="L36" s="131"/>
      <c r="M36" s="71"/>
      <c r="N36" s="131"/>
      <c r="O36" s="71">
        <v>0</v>
      </c>
      <c r="P36" s="131"/>
      <c r="Q36" s="131"/>
      <c r="R36" s="235">
        <v>22</v>
      </c>
      <c r="S36" s="255">
        <f t="shared" si="3"/>
        <v>51384889.93</v>
      </c>
      <c r="T36" s="255">
        <f t="shared" si="4"/>
        <v>217801.70022600002</v>
      </c>
      <c r="U36" s="294">
        <v>47</v>
      </c>
      <c r="V36" s="255">
        <f t="shared" si="5"/>
        <v>0</v>
      </c>
      <c r="W36" s="296">
        <f t="shared" si="2"/>
        <v>3987106.4458799995</v>
      </c>
      <c r="X36" s="71"/>
      <c r="Y36" s="131"/>
      <c r="Z36" s="131"/>
      <c r="AA36" s="71"/>
      <c r="AB36" s="131"/>
      <c r="AC36" s="131"/>
      <c r="AD36" s="71"/>
      <c r="AE36" s="229"/>
      <c r="AF36" s="134"/>
    </row>
    <row r="37" spans="1:32" s="29" customFormat="1" ht="15.75" customHeight="1">
      <c r="A37" s="603"/>
      <c r="B37" s="74" t="s">
        <v>320</v>
      </c>
      <c r="C37" s="71"/>
      <c r="D37" s="131"/>
      <c r="E37" s="71"/>
      <c r="F37" s="131"/>
      <c r="G37" s="71"/>
      <c r="H37" s="131"/>
      <c r="I37" s="71"/>
      <c r="J37" s="131"/>
      <c r="K37" s="71"/>
      <c r="L37" s="131"/>
      <c r="M37" s="71"/>
      <c r="N37" s="131"/>
      <c r="O37" s="71">
        <v>0</v>
      </c>
      <c r="P37" s="131"/>
      <c r="Q37" s="131"/>
      <c r="R37" s="235">
        <v>34</v>
      </c>
      <c r="S37" s="255">
        <f t="shared" si="3"/>
        <v>79413011.709999993</v>
      </c>
      <c r="T37" s="255">
        <f t="shared" si="4"/>
        <v>336602.627622</v>
      </c>
      <c r="U37" s="294">
        <v>31</v>
      </c>
      <c r="V37" s="255">
        <f t="shared" si="5"/>
        <v>0</v>
      </c>
      <c r="W37" s="296">
        <f t="shared" si="2"/>
        <v>2629793.6132399999</v>
      </c>
      <c r="X37" s="71"/>
      <c r="Y37" s="131"/>
      <c r="Z37" s="131"/>
      <c r="AA37" s="71"/>
      <c r="AB37" s="131"/>
      <c r="AC37" s="131"/>
      <c r="AD37" s="71"/>
      <c r="AE37" s="229"/>
      <c r="AF37" s="134"/>
    </row>
    <row r="38" spans="1:32" s="29" customFormat="1" ht="15.75" customHeight="1">
      <c r="A38" s="603"/>
      <c r="B38" s="74" t="s">
        <v>321</v>
      </c>
      <c r="C38" s="71"/>
      <c r="D38" s="131"/>
      <c r="E38" s="71"/>
      <c r="F38" s="131"/>
      <c r="G38" s="71"/>
      <c r="H38" s="131"/>
      <c r="I38" s="71"/>
      <c r="J38" s="131"/>
      <c r="K38" s="71"/>
      <c r="L38" s="131"/>
      <c r="M38" s="71"/>
      <c r="N38" s="131"/>
      <c r="O38" s="71">
        <v>0</v>
      </c>
      <c r="P38" s="131"/>
      <c r="Q38" s="131"/>
      <c r="R38" s="235">
        <v>62</v>
      </c>
      <c r="S38" s="255">
        <f t="shared" si="3"/>
        <v>144811962.53</v>
      </c>
      <c r="T38" s="255">
        <f t="shared" si="4"/>
        <v>613804.79154600005</v>
      </c>
      <c r="U38" s="294">
        <v>0</v>
      </c>
      <c r="V38" s="255">
        <f t="shared" si="5"/>
        <v>0</v>
      </c>
      <c r="W38" s="296">
        <f t="shared" si="2"/>
        <v>0</v>
      </c>
      <c r="X38" s="71"/>
      <c r="Y38" s="131"/>
      <c r="AA38" s="71"/>
      <c r="AB38" s="131"/>
      <c r="AC38" s="131"/>
      <c r="AD38" s="71"/>
      <c r="AE38" s="229"/>
      <c r="AF38" s="134"/>
    </row>
    <row r="39" spans="1:32" s="29" customFormat="1" ht="15.75" customHeight="1">
      <c r="A39" s="603"/>
      <c r="B39" s="74" t="s">
        <v>322</v>
      </c>
      <c r="C39" s="71"/>
      <c r="D39" s="131"/>
      <c r="E39" s="71"/>
      <c r="F39" s="131"/>
      <c r="G39" s="71"/>
      <c r="H39" s="131"/>
      <c r="I39" s="71"/>
      <c r="J39" s="131"/>
      <c r="K39" s="71"/>
      <c r="L39" s="131"/>
      <c r="M39" s="71"/>
      <c r="N39" s="131"/>
      <c r="O39" s="71">
        <v>0</v>
      </c>
      <c r="P39" s="131"/>
      <c r="Q39" s="131"/>
      <c r="R39" s="235">
        <v>4</v>
      </c>
      <c r="S39" s="255">
        <f t="shared" si="3"/>
        <v>9342707.2599999998</v>
      </c>
      <c r="T39" s="255">
        <f t="shared" si="4"/>
        <v>39600.309132000002</v>
      </c>
      <c r="U39" s="294">
        <v>32</v>
      </c>
      <c r="V39" s="255">
        <f t="shared" si="5"/>
        <v>0</v>
      </c>
      <c r="W39" s="296">
        <f t="shared" si="2"/>
        <v>2714625.6652799998</v>
      </c>
      <c r="X39" s="71"/>
      <c r="Y39" s="131"/>
      <c r="Z39" s="131"/>
      <c r="AA39" s="71"/>
      <c r="AB39" s="131"/>
      <c r="AC39" s="131"/>
      <c r="AD39" s="71"/>
      <c r="AE39" s="229"/>
      <c r="AF39" s="134"/>
    </row>
    <row r="40" spans="1:32" s="29" customFormat="1" ht="15.75" customHeight="1">
      <c r="A40" s="603"/>
      <c r="B40" s="74" t="s">
        <v>323</v>
      </c>
      <c r="C40" s="71"/>
      <c r="D40" s="131"/>
      <c r="E40" s="71"/>
      <c r="F40" s="131"/>
      <c r="G40" s="71"/>
      <c r="H40" s="131"/>
      <c r="I40" s="71"/>
      <c r="J40" s="131"/>
      <c r="K40" s="71"/>
      <c r="L40" s="131"/>
      <c r="M40" s="71"/>
      <c r="N40" s="131"/>
      <c r="O40" s="71">
        <v>0</v>
      </c>
      <c r="P40" s="131"/>
      <c r="Q40" s="131"/>
      <c r="R40" s="235">
        <v>22</v>
      </c>
      <c r="S40" s="255">
        <f t="shared" si="3"/>
        <v>51384889.93</v>
      </c>
      <c r="T40" s="255">
        <f t="shared" si="4"/>
        <v>217801.70022600002</v>
      </c>
      <c r="U40" s="294">
        <v>51</v>
      </c>
      <c r="V40" s="255">
        <f t="shared" si="5"/>
        <v>0</v>
      </c>
      <c r="W40" s="296">
        <f t="shared" si="2"/>
        <v>4326434.6540399995</v>
      </c>
      <c r="X40" s="71"/>
      <c r="Y40" s="131"/>
      <c r="Z40" s="131"/>
      <c r="AA40" s="71"/>
      <c r="AB40" s="131"/>
      <c r="AC40" s="131"/>
      <c r="AD40" s="71"/>
      <c r="AE40" s="229"/>
      <c r="AF40" s="134"/>
    </row>
    <row r="41" spans="1:32" s="29" customFormat="1" ht="15.75" customHeight="1">
      <c r="A41" s="603"/>
      <c r="B41" s="74" t="s">
        <v>324</v>
      </c>
      <c r="C41" s="71"/>
      <c r="D41" s="131"/>
      <c r="E41" s="71"/>
      <c r="F41" s="131"/>
      <c r="G41" s="71"/>
      <c r="H41" s="131"/>
      <c r="I41" s="71"/>
      <c r="J41" s="131"/>
      <c r="K41" s="71"/>
      <c r="L41" s="131"/>
      <c r="M41" s="71"/>
      <c r="N41" s="131"/>
      <c r="O41" s="71">
        <v>0</v>
      </c>
      <c r="P41" s="131"/>
      <c r="Q41" s="131"/>
      <c r="R41" s="235">
        <v>11</v>
      </c>
      <c r="S41" s="255">
        <f t="shared" si="3"/>
        <v>25692444.965</v>
      </c>
      <c r="T41" s="255">
        <f t="shared" si="4"/>
        <v>108900.85011300001</v>
      </c>
      <c r="U41" s="294">
        <v>32</v>
      </c>
      <c r="V41" s="255">
        <f t="shared" si="5"/>
        <v>0</v>
      </c>
      <c r="W41" s="296">
        <f t="shared" si="2"/>
        <v>2714625.6652799998</v>
      </c>
      <c r="X41" s="71"/>
      <c r="Y41" s="131"/>
      <c r="Z41" s="131"/>
      <c r="AA41" s="71"/>
      <c r="AB41" s="131"/>
      <c r="AC41" s="131"/>
      <c r="AD41" s="71"/>
      <c r="AE41" s="229"/>
      <c r="AF41" s="134"/>
    </row>
    <row r="42" spans="1:32" s="29" customFormat="1" ht="15.75" customHeight="1">
      <c r="A42" s="603"/>
      <c r="B42" s="74" t="s">
        <v>325</v>
      </c>
      <c r="C42" s="71"/>
      <c r="D42" s="131"/>
      <c r="E42" s="71"/>
      <c r="F42" s="131"/>
      <c r="G42" s="71"/>
      <c r="H42" s="131"/>
      <c r="I42" s="71"/>
      <c r="J42" s="131"/>
      <c r="K42" s="71"/>
      <c r="L42" s="131"/>
      <c r="M42" s="71"/>
      <c r="N42" s="131"/>
      <c r="O42" s="71">
        <v>0</v>
      </c>
      <c r="P42" s="131"/>
      <c r="Q42" s="131"/>
      <c r="R42" s="235">
        <v>0</v>
      </c>
      <c r="S42" s="255">
        <f t="shared" si="3"/>
        <v>0</v>
      </c>
      <c r="T42" s="255">
        <f t="shared" si="4"/>
        <v>0</v>
      </c>
      <c r="U42" s="294">
        <v>25</v>
      </c>
      <c r="V42" s="255">
        <f t="shared" si="5"/>
        <v>0</v>
      </c>
      <c r="W42" s="296">
        <f t="shared" si="2"/>
        <v>2120801.301</v>
      </c>
      <c r="X42" s="71"/>
      <c r="Y42" s="131"/>
      <c r="Z42" s="131"/>
      <c r="AA42" s="71"/>
      <c r="AB42" s="131"/>
      <c r="AC42" s="131"/>
      <c r="AD42" s="71"/>
      <c r="AE42" s="229"/>
      <c r="AF42" s="134"/>
    </row>
    <row r="43" spans="1:32" s="29" customFormat="1" ht="15.75" customHeight="1">
      <c r="A43" s="603"/>
      <c r="B43" s="74" t="s">
        <v>326</v>
      </c>
      <c r="C43" s="71"/>
      <c r="D43" s="131"/>
      <c r="E43" s="71"/>
      <c r="F43" s="131"/>
      <c r="G43" s="71"/>
      <c r="H43" s="131"/>
      <c r="I43" s="71"/>
      <c r="J43" s="131"/>
      <c r="K43" s="71"/>
      <c r="L43" s="131"/>
      <c r="M43" s="71"/>
      <c r="N43" s="131"/>
      <c r="O43" s="71">
        <v>0</v>
      </c>
      <c r="P43" s="131"/>
      <c r="Q43" s="131"/>
      <c r="R43" s="235">
        <v>3</v>
      </c>
      <c r="S43" s="255">
        <f t="shared" si="3"/>
        <v>7007030.4450000003</v>
      </c>
      <c r="T43" s="255">
        <f t="shared" si="4"/>
        <v>29700.231849000003</v>
      </c>
      <c r="U43" s="294">
        <v>144</v>
      </c>
      <c r="V43" s="255">
        <f t="shared" si="5"/>
        <v>0</v>
      </c>
      <c r="W43" s="296">
        <f t="shared" si="2"/>
        <v>12215815.493759999</v>
      </c>
      <c r="X43" s="71"/>
      <c r="Y43" s="131"/>
      <c r="Z43" s="131"/>
      <c r="AA43" s="71"/>
      <c r="AB43" s="131"/>
      <c r="AC43" s="131"/>
      <c r="AD43" s="71"/>
      <c r="AE43" s="229"/>
      <c r="AF43" s="134"/>
    </row>
    <row r="44" spans="1:32" s="29" customFormat="1" ht="15.75" customHeight="1">
      <c r="A44" s="603"/>
      <c r="B44" s="74" t="s">
        <v>327</v>
      </c>
      <c r="C44" s="71"/>
      <c r="D44" s="131"/>
      <c r="E44" s="71"/>
      <c r="F44" s="131"/>
      <c r="G44" s="71"/>
      <c r="H44" s="131"/>
      <c r="I44" s="71"/>
      <c r="J44" s="131"/>
      <c r="K44" s="71"/>
      <c r="L44" s="131"/>
      <c r="M44" s="71"/>
      <c r="N44" s="131"/>
      <c r="O44" s="71">
        <v>0</v>
      </c>
      <c r="P44" s="131"/>
      <c r="Q44" s="131"/>
      <c r="R44" s="235">
        <v>0</v>
      </c>
      <c r="S44" s="255">
        <f t="shared" si="3"/>
        <v>0</v>
      </c>
      <c r="T44" s="255">
        <f t="shared" si="4"/>
        <v>0</v>
      </c>
      <c r="U44" s="294">
        <v>0</v>
      </c>
      <c r="V44" s="255">
        <f t="shared" si="5"/>
        <v>0</v>
      </c>
      <c r="W44" s="296">
        <f t="shared" si="2"/>
        <v>0</v>
      </c>
      <c r="X44" s="71"/>
      <c r="Y44" s="131"/>
      <c r="Z44" s="131"/>
      <c r="AA44" s="71"/>
      <c r="AB44" s="131"/>
      <c r="AC44" s="131"/>
      <c r="AD44" s="71"/>
      <c r="AE44" s="229"/>
      <c r="AF44" s="134"/>
    </row>
    <row r="45" spans="1:32" s="29" customFormat="1" ht="29.25" customHeight="1" thickBot="1">
      <c r="A45" s="325"/>
      <c r="B45" s="72" t="s">
        <v>225</v>
      </c>
      <c r="C45" s="130"/>
      <c r="D45" s="132"/>
      <c r="E45" s="130"/>
      <c r="F45" s="132"/>
      <c r="G45" s="130"/>
      <c r="H45" s="132"/>
      <c r="I45" s="130"/>
      <c r="J45" s="132"/>
      <c r="K45" s="130"/>
      <c r="L45" s="132"/>
      <c r="M45" s="130"/>
      <c r="N45" s="132"/>
      <c r="O45" s="71">
        <v>0</v>
      </c>
      <c r="P45" s="254">
        <v>506616000</v>
      </c>
      <c r="Q45" s="132">
        <v>0</v>
      </c>
      <c r="R45" s="130">
        <f>SUM(R25:R44)</f>
        <v>427</v>
      </c>
      <c r="S45" s="280">
        <f>SUM(S25:S44)</f>
        <v>997334000.005</v>
      </c>
      <c r="T45" s="280">
        <f>SUM(T25:T44)</f>
        <v>4227332.999841</v>
      </c>
      <c r="U45" s="295">
        <v>807</v>
      </c>
      <c r="V45" s="255">
        <f t="shared" si="5"/>
        <v>0</v>
      </c>
      <c r="W45" s="255">
        <f t="shared" si="2"/>
        <v>68459465.99628</v>
      </c>
      <c r="X45" s="130"/>
      <c r="Y45" s="132"/>
      <c r="Z45" s="132"/>
      <c r="AA45" s="130"/>
      <c r="AB45" s="132"/>
      <c r="AC45" s="132"/>
      <c r="AD45" s="130"/>
      <c r="AE45" s="230"/>
      <c r="AF45" s="135"/>
    </row>
    <row r="46" spans="1:32" s="1" customFormat="1" ht="24" customHeight="1" thickBot="1">
      <c r="K46" s="94"/>
      <c r="L46" s="94"/>
      <c r="M46" s="94"/>
      <c r="N46" s="94"/>
      <c r="O46" s="94"/>
    </row>
    <row r="47" spans="1:32" s="1" customFormat="1" ht="24" customHeight="1" thickBot="1">
      <c r="A47" s="324" t="s">
        <v>328</v>
      </c>
      <c r="B47" s="604" t="s">
        <v>303</v>
      </c>
      <c r="C47" s="462" t="s">
        <v>94</v>
      </c>
      <c r="D47" s="623"/>
      <c r="E47" s="623"/>
      <c r="F47" s="623"/>
      <c r="G47" s="623"/>
      <c r="H47" s="623"/>
      <c r="I47" s="623"/>
      <c r="J47" s="623"/>
      <c r="K47" s="623"/>
      <c r="L47" s="623"/>
      <c r="M47" s="623"/>
      <c r="N47" s="463"/>
      <c r="O47" s="600" t="s">
        <v>60</v>
      </c>
      <c r="P47" s="601"/>
      <c r="Q47" s="601"/>
      <c r="R47" s="601"/>
      <c r="S47" s="601"/>
      <c r="T47" s="601"/>
      <c r="U47" s="601"/>
      <c r="V47" s="601"/>
      <c r="W47" s="601"/>
      <c r="X47" s="601"/>
      <c r="Y47" s="601"/>
      <c r="Z47" s="601"/>
      <c r="AA47" s="601"/>
      <c r="AB47" s="601"/>
      <c r="AC47" s="601"/>
      <c r="AD47" s="601"/>
      <c r="AE47" s="601"/>
      <c r="AF47" s="602"/>
    </row>
    <row r="48" spans="1:32" s="1" customFormat="1" ht="24" customHeight="1" thickBot="1">
      <c r="A48" s="603"/>
      <c r="B48" s="605"/>
      <c r="C48" s="462" t="s">
        <v>81</v>
      </c>
      <c r="D48" s="463"/>
      <c r="E48" s="462" t="s">
        <v>82</v>
      </c>
      <c r="F48" s="463"/>
      <c r="G48" s="462" t="s">
        <v>83</v>
      </c>
      <c r="H48" s="463"/>
      <c r="I48" s="462" t="s">
        <v>84</v>
      </c>
      <c r="J48" s="463"/>
      <c r="K48" s="462" t="s">
        <v>272</v>
      </c>
      <c r="L48" s="463"/>
      <c r="M48" s="462" t="s">
        <v>86</v>
      </c>
      <c r="N48" s="463"/>
      <c r="O48" s="600" t="s">
        <v>81</v>
      </c>
      <c r="P48" s="601"/>
      <c r="Q48" s="602"/>
      <c r="R48" s="600" t="s">
        <v>82</v>
      </c>
      <c r="S48" s="601"/>
      <c r="T48" s="602"/>
      <c r="U48" s="600" t="s">
        <v>83</v>
      </c>
      <c r="V48" s="601"/>
      <c r="W48" s="602"/>
      <c r="X48" s="600" t="s">
        <v>84</v>
      </c>
      <c r="Y48" s="601"/>
      <c r="Z48" s="602"/>
      <c r="AA48" s="600" t="s">
        <v>272</v>
      </c>
      <c r="AB48" s="601"/>
      <c r="AC48" s="602"/>
      <c r="AD48" s="600" t="s">
        <v>86</v>
      </c>
      <c r="AE48" s="601"/>
      <c r="AF48" s="602"/>
    </row>
    <row r="49" spans="1:32" s="1" customFormat="1" ht="29.25" customHeight="1" thickBot="1">
      <c r="A49" s="603"/>
      <c r="B49" s="606"/>
      <c r="C49" s="136" t="s">
        <v>304</v>
      </c>
      <c r="D49" s="119" t="s">
        <v>305</v>
      </c>
      <c r="E49" s="136" t="s">
        <v>304</v>
      </c>
      <c r="F49" s="119" t="s">
        <v>305</v>
      </c>
      <c r="G49" s="136" t="s">
        <v>304</v>
      </c>
      <c r="H49" s="119" t="s">
        <v>305</v>
      </c>
      <c r="I49" s="136" t="s">
        <v>304</v>
      </c>
      <c r="J49" s="119" t="s">
        <v>305</v>
      </c>
      <c r="K49" s="136" t="s">
        <v>304</v>
      </c>
      <c r="L49" s="119" t="s">
        <v>305</v>
      </c>
      <c r="M49" s="136" t="s">
        <v>304</v>
      </c>
      <c r="N49" s="119" t="s">
        <v>305</v>
      </c>
      <c r="O49" s="122" t="s">
        <v>304</v>
      </c>
      <c r="P49" s="122" t="s">
        <v>306</v>
      </c>
      <c r="Q49" s="122" t="s">
        <v>46</v>
      </c>
      <c r="R49" s="122" t="s">
        <v>304</v>
      </c>
      <c r="S49" s="122" t="s">
        <v>306</v>
      </c>
      <c r="T49" s="122" t="s">
        <v>46</v>
      </c>
      <c r="U49" s="122" t="s">
        <v>304</v>
      </c>
      <c r="V49" s="122" t="s">
        <v>306</v>
      </c>
      <c r="W49" s="122" t="s">
        <v>46</v>
      </c>
      <c r="X49" s="122" t="s">
        <v>304</v>
      </c>
      <c r="Y49" s="122" t="s">
        <v>306</v>
      </c>
      <c r="Z49" s="122" t="s">
        <v>46</v>
      </c>
      <c r="AA49" s="122" t="s">
        <v>304</v>
      </c>
      <c r="AB49" s="122" t="s">
        <v>306</v>
      </c>
      <c r="AC49" s="122" t="s">
        <v>46</v>
      </c>
      <c r="AD49" s="122" t="s">
        <v>304</v>
      </c>
      <c r="AE49" s="122" t="s">
        <v>306</v>
      </c>
      <c r="AF49" s="122" t="s">
        <v>46</v>
      </c>
    </row>
    <row r="50" spans="1:32" s="1" customFormat="1" ht="29.25" customHeight="1" thickBot="1">
      <c r="A50" s="603"/>
      <c r="B50" s="203"/>
      <c r="C50" s="121">
        <v>0</v>
      </c>
      <c r="D50" s="121"/>
      <c r="E50" s="121">
        <v>400</v>
      </c>
      <c r="F50" s="121"/>
      <c r="G50" s="121">
        <v>800</v>
      </c>
      <c r="H50" s="121"/>
      <c r="I50" s="121">
        <v>800</v>
      </c>
      <c r="J50" s="121"/>
      <c r="K50" s="121">
        <v>800</v>
      </c>
      <c r="L50" s="121"/>
      <c r="M50" s="121">
        <v>321</v>
      </c>
      <c r="N50" s="121"/>
      <c r="O50" s="122"/>
      <c r="P50" s="122"/>
      <c r="Q50" s="122"/>
      <c r="R50" s="122"/>
      <c r="S50" s="122"/>
      <c r="T50" s="122"/>
      <c r="U50" s="122"/>
      <c r="V50" s="122"/>
      <c r="W50" s="122"/>
      <c r="X50" s="122"/>
      <c r="Y50" s="122"/>
      <c r="Z50" s="122"/>
      <c r="AA50" s="122"/>
      <c r="AB50" s="122"/>
      <c r="AC50" s="122"/>
      <c r="AD50" s="122"/>
      <c r="AE50" s="122"/>
      <c r="AF50" s="122"/>
    </row>
    <row r="51" spans="1:32" s="1" customFormat="1" ht="16.5">
      <c r="A51" s="603"/>
      <c r="B51" s="195" t="s">
        <v>308</v>
      </c>
      <c r="C51" s="71"/>
      <c r="D51" s="134"/>
      <c r="E51" s="71"/>
      <c r="F51" s="134"/>
      <c r="G51" s="71"/>
      <c r="H51" s="134"/>
      <c r="I51" s="71"/>
      <c r="J51" s="134"/>
      <c r="K51" s="71"/>
      <c r="L51" s="134"/>
      <c r="M51" s="71"/>
      <c r="N51" s="134"/>
      <c r="O51" s="71"/>
      <c r="P51" s="131"/>
      <c r="Q51" s="134"/>
      <c r="R51" s="71"/>
      <c r="S51" s="131"/>
      <c r="T51" s="134"/>
      <c r="U51" s="71"/>
      <c r="V51" s="131"/>
      <c r="W51" s="134"/>
      <c r="X51" s="71"/>
      <c r="Y51" s="131"/>
      <c r="Z51" s="134"/>
      <c r="AA51" s="71"/>
      <c r="AB51" s="131"/>
      <c r="AC51" s="134"/>
      <c r="AD51" s="71"/>
      <c r="AE51" s="228"/>
      <c r="AF51" s="134"/>
    </row>
    <row r="52" spans="1:32" s="1" customFormat="1" ht="16.5">
      <c r="A52" s="603"/>
      <c r="B52" s="196" t="s">
        <v>309</v>
      </c>
      <c r="C52" s="71"/>
      <c r="D52" s="134"/>
      <c r="E52" s="71"/>
      <c r="F52" s="134"/>
      <c r="G52" s="71"/>
      <c r="H52" s="134"/>
      <c r="I52" s="71"/>
      <c r="J52" s="134"/>
      <c r="K52" s="71"/>
      <c r="L52" s="134"/>
      <c r="M52" s="71"/>
      <c r="N52" s="134"/>
      <c r="O52" s="71"/>
      <c r="P52" s="131"/>
      <c r="Q52" s="134"/>
      <c r="R52" s="71"/>
      <c r="S52" s="131"/>
      <c r="T52" s="134"/>
      <c r="U52" s="71"/>
      <c r="V52" s="131"/>
      <c r="W52" s="134"/>
      <c r="X52" s="71"/>
      <c r="Y52" s="131"/>
      <c r="Z52" s="134"/>
      <c r="AA52" s="71"/>
      <c r="AB52" s="131"/>
      <c r="AC52" s="134"/>
      <c r="AD52" s="71"/>
      <c r="AE52" s="229"/>
      <c r="AF52" s="134"/>
    </row>
    <row r="53" spans="1:32" s="1" customFormat="1" ht="16.5">
      <c r="A53" s="603"/>
      <c r="B53" s="196" t="s">
        <v>310</v>
      </c>
      <c r="C53" s="71"/>
      <c r="D53" s="134"/>
      <c r="E53" s="71"/>
      <c r="F53" s="134"/>
      <c r="G53" s="71"/>
      <c r="H53" s="134"/>
      <c r="I53" s="71"/>
      <c r="J53" s="134"/>
      <c r="K53" s="71"/>
      <c r="L53" s="134"/>
      <c r="M53" s="71"/>
      <c r="N53" s="134"/>
      <c r="O53" s="71"/>
      <c r="P53" s="131"/>
      <c r="Q53" s="134"/>
      <c r="R53" s="71"/>
      <c r="S53" s="131"/>
      <c r="T53" s="134"/>
      <c r="U53" s="71"/>
      <c r="V53" s="131"/>
      <c r="W53" s="134"/>
      <c r="X53" s="71"/>
      <c r="Y53" s="131"/>
      <c r="Z53" s="134"/>
      <c r="AA53" s="71"/>
      <c r="AB53" s="131"/>
      <c r="AC53" s="134"/>
      <c r="AD53" s="71"/>
      <c r="AE53" s="229"/>
      <c r="AF53" s="134"/>
    </row>
    <row r="54" spans="1:32" s="1" customFormat="1" ht="16.5">
      <c r="A54" s="603"/>
      <c r="B54" s="196" t="s">
        <v>311</v>
      </c>
      <c r="C54" s="71"/>
      <c r="D54" s="134"/>
      <c r="E54" s="71"/>
      <c r="F54" s="134"/>
      <c r="G54" s="71"/>
      <c r="H54" s="134"/>
      <c r="I54" s="71"/>
      <c r="J54" s="134"/>
      <c r="K54" s="71"/>
      <c r="L54" s="134"/>
      <c r="M54" s="71"/>
      <c r="N54" s="134"/>
      <c r="O54" s="71"/>
      <c r="P54" s="131"/>
      <c r="Q54" s="134"/>
      <c r="R54" s="71"/>
      <c r="S54" s="131"/>
      <c r="T54" s="134"/>
      <c r="U54" s="71"/>
      <c r="V54" s="131"/>
      <c r="W54" s="134"/>
      <c r="X54" s="71"/>
      <c r="Y54" s="131"/>
      <c r="Z54" s="134"/>
      <c r="AA54" s="71"/>
      <c r="AB54" s="131"/>
      <c r="AC54" s="134"/>
      <c r="AD54" s="71"/>
      <c r="AE54" s="229"/>
      <c r="AF54" s="134"/>
    </row>
    <row r="55" spans="1:32" s="1" customFormat="1" ht="16.5">
      <c r="A55" s="603"/>
      <c r="B55" s="196" t="s">
        <v>312</v>
      </c>
      <c r="C55" s="71"/>
      <c r="D55" s="134"/>
      <c r="E55" s="71"/>
      <c r="F55" s="134"/>
      <c r="G55" s="71"/>
      <c r="H55" s="134"/>
      <c r="I55" s="71"/>
      <c r="J55" s="134"/>
      <c r="K55" s="71"/>
      <c r="L55" s="134"/>
      <c r="M55" s="71"/>
      <c r="N55" s="134"/>
      <c r="O55" s="71"/>
      <c r="P55" s="131"/>
      <c r="Q55" s="134"/>
      <c r="R55" s="71"/>
      <c r="S55" s="131"/>
      <c r="T55" s="134"/>
      <c r="U55" s="71"/>
      <c r="V55" s="131"/>
      <c r="W55" s="134"/>
      <c r="X55" s="71"/>
      <c r="Y55" s="131"/>
      <c r="Z55" s="134"/>
      <c r="AA55" s="71"/>
      <c r="AB55" s="131"/>
      <c r="AC55" s="134"/>
      <c r="AD55" s="71"/>
      <c r="AE55" s="229"/>
      <c r="AF55" s="134"/>
    </row>
    <row r="56" spans="1:32" s="1" customFormat="1" ht="16.5">
      <c r="A56" s="603"/>
      <c r="B56" s="196" t="s">
        <v>313</v>
      </c>
      <c r="C56" s="71"/>
      <c r="D56" s="134"/>
      <c r="E56" s="71"/>
      <c r="F56" s="134"/>
      <c r="G56" s="71"/>
      <c r="H56" s="134"/>
      <c r="I56" s="71"/>
      <c r="J56" s="134"/>
      <c r="K56" s="71"/>
      <c r="L56" s="134"/>
      <c r="M56" s="71"/>
      <c r="N56" s="134"/>
      <c r="O56" s="71"/>
      <c r="P56" s="131"/>
      <c r="Q56" s="134"/>
      <c r="R56" s="71"/>
      <c r="S56" s="131"/>
      <c r="T56" s="134"/>
      <c r="U56" s="71"/>
      <c r="V56" s="131"/>
      <c r="W56" s="134"/>
      <c r="X56" s="71"/>
      <c r="Y56" s="131"/>
      <c r="Z56" s="134"/>
      <c r="AA56" s="71"/>
      <c r="AB56" s="131"/>
      <c r="AC56" s="134"/>
      <c r="AD56" s="71"/>
      <c r="AE56" s="229"/>
      <c r="AF56" s="134"/>
    </row>
    <row r="57" spans="1:32" s="1" customFormat="1" ht="16.5">
      <c r="A57" s="603"/>
      <c r="B57" s="196" t="s">
        <v>314</v>
      </c>
      <c r="C57" s="71"/>
      <c r="D57" s="134"/>
      <c r="E57" s="71"/>
      <c r="F57" s="134"/>
      <c r="G57" s="71"/>
      <c r="H57" s="134"/>
      <c r="I57" s="71"/>
      <c r="J57" s="134"/>
      <c r="K57" s="71"/>
      <c r="L57" s="134"/>
      <c r="M57" s="71"/>
      <c r="N57" s="134"/>
      <c r="O57" s="71"/>
      <c r="P57" s="131"/>
      <c r="Q57" s="134"/>
      <c r="R57" s="71"/>
      <c r="S57" s="131"/>
      <c r="T57" s="134"/>
      <c r="U57" s="71"/>
      <c r="V57" s="131"/>
      <c r="W57" s="134"/>
      <c r="X57" s="71"/>
      <c r="Y57" s="131"/>
      <c r="Z57" s="134"/>
      <c r="AA57" s="71"/>
      <c r="AB57" s="131"/>
      <c r="AC57" s="134"/>
      <c r="AD57" s="71"/>
      <c r="AE57" s="229"/>
      <c r="AF57" s="134"/>
    </row>
    <row r="58" spans="1:32" s="1" customFormat="1" ht="16.5">
      <c r="A58" s="603"/>
      <c r="B58" s="196" t="s">
        <v>315</v>
      </c>
      <c r="C58" s="71"/>
      <c r="D58" s="134"/>
      <c r="E58" s="71"/>
      <c r="F58" s="134"/>
      <c r="G58" s="71"/>
      <c r="H58" s="134"/>
      <c r="I58" s="71"/>
      <c r="J58" s="134"/>
      <c r="K58" s="71"/>
      <c r="L58" s="134"/>
      <c r="M58" s="71"/>
      <c r="N58" s="134"/>
      <c r="O58" s="71"/>
      <c r="P58" s="131"/>
      <c r="Q58" s="134"/>
      <c r="R58" s="71"/>
      <c r="S58" s="131"/>
      <c r="T58" s="134"/>
      <c r="U58" s="71"/>
      <c r="V58" s="131"/>
      <c r="W58" s="134"/>
      <c r="X58" s="71"/>
      <c r="Y58" s="131"/>
      <c r="Z58" s="134"/>
      <c r="AA58" s="71"/>
      <c r="AB58" s="131"/>
      <c r="AC58" s="134"/>
      <c r="AD58" s="71"/>
      <c r="AE58" s="229"/>
      <c r="AF58" s="134"/>
    </row>
    <row r="59" spans="1:32" s="1" customFormat="1" ht="16.5">
      <c r="A59" s="603"/>
      <c r="B59" s="196" t="s">
        <v>316</v>
      </c>
      <c r="C59" s="71"/>
      <c r="D59" s="134"/>
      <c r="E59" s="71"/>
      <c r="F59" s="134"/>
      <c r="G59" s="71"/>
      <c r="H59" s="134"/>
      <c r="I59" s="71"/>
      <c r="J59" s="134"/>
      <c r="K59" s="71"/>
      <c r="L59" s="134"/>
      <c r="M59" s="71"/>
      <c r="N59" s="134"/>
      <c r="O59" s="71"/>
      <c r="P59" s="131"/>
      <c r="Q59" s="134"/>
      <c r="R59" s="71"/>
      <c r="S59" s="131"/>
      <c r="T59" s="134"/>
      <c r="U59" s="71"/>
      <c r="V59" s="131"/>
      <c r="W59" s="134"/>
      <c r="X59" s="71"/>
      <c r="Y59" s="131"/>
      <c r="Z59" s="134"/>
      <c r="AA59" s="71"/>
      <c r="AB59" s="131"/>
      <c r="AC59" s="134"/>
      <c r="AD59" s="71"/>
      <c r="AE59" s="229"/>
      <c r="AF59" s="134"/>
    </row>
    <row r="60" spans="1:32" s="1" customFormat="1" ht="16.5">
      <c r="A60" s="603"/>
      <c r="B60" s="196" t="s">
        <v>317</v>
      </c>
      <c r="C60" s="71"/>
      <c r="D60" s="134"/>
      <c r="E60" s="71"/>
      <c r="F60" s="134"/>
      <c r="G60" s="71"/>
      <c r="H60" s="134"/>
      <c r="I60" s="71"/>
      <c r="J60" s="134"/>
      <c r="K60" s="71"/>
      <c r="L60" s="134"/>
      <c r="M60" s="71"/>
      <c r="N60" s="134"/>
      <c r="O60" s="71"/>
      <c r="P60" s="131"/>
      <c r="Q60" s="134"/>
      <c r="R60" s="71"/>
      <c r="S60" s="131"/>
      <c r="T60" s="134"/>
      <c r="U60" s="71"/>
      <c r="V60" s="131"/>
      <c r="W60" s="134"/>
      <c r="X60" s="71"/>
      <c r="Y60" s="131"/>
      <c r="Z60" s="134"/>
      <c r="AA60" s="71"/>
      <c r="AB60" s="131"/>
      <c r="AC60" s="134"/>
      <c r="AD60" s="71"/>
      <c r="AE60" s="229"/>
      <c r="AF60" s="134"/>
    </row>
    <row r="61" spans="1:32" s="1" customFormat="1" ht="16.5">
      <c r="A61" s="603"/>
      <c r="B61" s="196" t="s">
        <v>318</v>
      </c>
      <c r="C61" s="71"/>
      <c r="D61" s="134"/>
      <c r="E61" s="71"/>
      <c r="F61" s="134"/>
      <c r="G61" s="71"/>
      <c r="H61" s="134"/>
      <c r="I61" s="71"/>
      <c r="J61" s="134"/>
      <c r="K61" s="71"/>
      <c r="L61" s="134"/>
      <c r="M61" s="71"/>
      <c r="N61" s="134"/>
      <c r="O61" s="71"/>
      <c r="P61" s="131"/>
      <c r="Q61" s="134"/>
      <c r="R61" s="71"/>
      <c r="S61" s="131"/>
      <c r="T61" s="134"/>
      <c r="U61" s="71"/>
      <c r="V61" s="131"/>
      <c r="W61" s="134"/>
      <c r="X61" s="71"/>
      <c r="Y61" s="131"/>
      <c r="Z61" s="134"/>
      <c r="AA61" s="71"/>
      <c r="AB61" s="131"/>
      <c r="AC61" s="134"/>
      <c r="AD61" s="71"/>
      <c r="AE61" s="229"/>
      <c r="AF61" s="134"/>
    </row>
    <row r="62" spans="1:32" s="1" customFormat="1" ht="16.5">
      <c r="A62" s="603"/>
      <c r="B62" s="196" t="s">
        <v>319</v>
      </c>
      <c r="C62" s="71"/>
      <c r="D62" s="134"/>
      <c r="E62" s="71"/>
      <c r="F62" s="134"/>
      <c r="G62" s="71"/>
      <c r="H62" s="134"/>
      <c r="I62" s="71"/>
      <c r="J62" s="134"/>
      <c r="K62" s="71"/>
      <c r="L62" s="134"/>
      <c r="M62" s="71"/>
      <c r="N62" s="134"/>
      <c r="O62" s="71"/>
      <c r="P62" s="131"/>
      <c r="Q62" s="134"/>
      <c r="R62" s="71"/>
      <c r="S62" s="131"/>
      <c r="T62" s="134"/>
      <c r="U62" s="71"/>
      <c r="V62" s="131"/>
      <c r="W62" s="134"/>
      <c r="X62" s="71"/>
      <c r="Y62" s="131"/>
      <c r="Z62" s="134"/>
      <c r="AA62" s="71"/>
      <c r="AB62" s="131"/>
      <c r="AC62" s="134"/>
      <c r="AD62" s="71"/>
      <c r="AE62" s="229"/>
      <c r="AF62" s="134"/>
    </row>
    <row r="63" spans="1:32" s="1" customFormat="1" ht="16.5">
      <c r="A63" s="603"/>
      <c r="B63" s="196" t="s">
        <v>320</v>
      </c>
      <c r="C63" s="71"/>
      <c r="D63" s="134"/>
      <c r="E63" s="71"/>
      <c r="F63" s="134"/>
      <c r="G63" s="71"/>
      <c r="H63" s="134"/>
      <c r="I63" s="71"/>
      <c r="J63" s="134"/>
      <c r="K63" s="71"/>
      <c r="L63" s="134"/>
      <c r="M63" s="71"/>
      <c r="N63" s="134"/>
      <c r="O63" s="71"/>
      <c r="P63" s="131"/>
      <c r="Q63" s="134"/>
      <c r="R63" s="71"/>
      <c r="S63" s="131"/>
      <c r="T63" s="134"/>
      <c r="U63" s="71"/>
      <c r="V63" s="131"/>
      <c r="W63" s="134"/>
      <c r="X63" s="71"/>
      <c r="Y63" s="131"/>
      <c r="Z63" s="134"/>
      <c r="AA63" s="71"/>
      <c r="AB63" s="131"/>
      <c r="AC63" s="134"/>
      <c r="AD63" s="71"/>
      <c r="AE63" s="229"/>
      <c r="AF63" s="134"/>
    </row>
    <row r="64" spans="1:32" s="1" customFormat="1" ht="16.5">
      <c r="A64" s="603"/>
      <c r="B64" s="196" t="s">
        <v>321</v>
      </c>
      <c r="C64" s="71"/>
      <c r="D64" s="134"/>
      <c r="E64" s="71"/>
      <c r="F64" s="134"/>
      <c r="G64" s="71"/>
      <c r="H64" s="134"/>
      <c r="I64" s="71"/>
      <c r="J64" s="134"/>
      <c r="K64" s="71"/>
      <c r="L64" s="134"/>
      <c r="M64" s="71"/>
      <c r="N64" s="134"/>
      <c r="O64" s="71"/>
      <c r="P64" s="131"/>
      <c r="Q64" s="134"/>
      <c r="R64" s="71"/>
      <c r="S64" s="131"/>
      <c r="T64" s="134"/>
      <c r="U64" s="71"/>
      <c r="V64" s="131"/>
      <c r="W64" s="134"/>
      <c r="X64" s="71"/>
      <c r="Y64" s="131"/>
      <c r="Z64" s="134"/>
      <c r="AA64" s="71"/>
      <c r="AB64" s="131"/>
      <c r="AC64" s="134"/>
      <c r="AD64" s="71"/>
      <c r="AE64" s="229"/>
      <c r="AF64" s="134"/>
    </row>
    <row r="65" spans="1:32" s="1" customFormat="1" ht="16.5">
      <c r="A65" s="603"/>
      <c r="B65" s="196" t="s">
        <v>322</v>
      </c>
      <c r="C65" s="71"/>
      <c r="D65" s="134"/>
      <c r="E65" s="71"/>
      <c r="F65" s="134"/>
      <c r="G65" s="71"/>
      <c r="H65" s="134"/>
      <c r="I65" s="71"/>
      <c r="J65" s="134"/>
      <c r="K65" s="71"/>
      <c r="L65" s="134"/>
      <c r="M65" s="71"/>
      <c r="N65" s="134"/>
      <c r="O65" s="71"/>
      <c r="P65" s="131"/>
      <c r="Q65" s="134"/>
      <c r="R65" s="71"/>
      <c r="S65" s="131"/>
      <c r="T65" s="134"/>
      <c r="U65" s="71"/>
      <c r="V65" s="131"/>
      <c r="W65" s="134"/>
      <c r="X65" s="71"/>
      <c r="Y65" s="131"/>
      <c r="Z65" s="134"/>
      <c r="AA65" s="71"/>
      <c r="AB65" s="131"/>
      <c r="AC65" s="134"/>
      <c r="AD65" s="71"/>
      <c r="AE65" s="233"/>
      <c r="AF65" s="134"/>
    </row>
    <row r="66" spans="1:32" s="1" customFormat="1" ht="16.5">
      <c r="A66" s="603"/>
      <c r="B66" s="196" t="s">
        <v>323</v>
      </c>
      <c r="C66" s="71"/>
      <c r="D66" s="134"/>
      <c r="E66" s="71"/>
      <c r="F66" s="134"/>
      <c r="G66" s="71"/>
      <c r="H66" s="134"/>
      <c r="I66" s="71"/>
      <c r="J66" s="134"/>
      <c r="K66" s="71"/>
      <c r="L66" s="134"/>
      <c r="M66" s="71"/>
      <c r="N66" s="134"/>
      <c r="O66" s="71"/>
      <c r="P66" s="131"/>
      <c r="Q66" s="134"/>
      <c r="R66" s="71"/>
      <c r="S66" s="131"/>
      <c r="T66" s="134"/>
      <c r="U66" s="71"/>
      <c r="V66" s="131"/>
      <c r="W66" s="134"/>
      <c r="X66" s="71"/>
      <c r="Y66" s="131"/>
      <c r="Z66" s="134"/>
      <c r="AA66" s="71"/>
      <c r="AB66" s="131"/>
      <c r="AC66" s="134"/>
      <c r="AD66" s="71"/>
      <c r="AE66" s="229"/>
      <c r="AF66" s="134"/>
    </row>
    <row r="67" spans="1:32" s="1" customFormat="1" ht="16.5">
      <c r="A67" s="603"/>
      <c r="B67" s="196" t="s">
        <v>324</v>
      </c>
      <c r="C67" s="71"/>
      <c r="D67" s="134"/>
      <c r="E67" s="71"/>
      <c r="F67" s="134"/>
      <c r="G67" s="71"/>
      <c r="H67" s="134"/>
      <c r="I67" s="71"/>
      <c r="J67" s="134"/>
      <c r="K67" s="71"/>
      <c r="L67" s="134"/>
      <c r="M67" s="71"/>
      <c r="N67" s="134"/>
      <c r="O67" s="71"/>
      <c r="P67" s="131"/>
      <c r="Q67" s="134"/>
      <c r="R67" s="71"/>
      <c r="S67" s="131"/>
      <c r="T67" s="134"/>
      <c r="U67" s="71"/>
      <c r="V67" s="131"/>
      <c r="W67" s="134"/>
      <c r="X67" s="71"/>
      <c r="Y67" s="131"/>
      <c r="Z67" s="134"/>
      <c r="AA67" s="71"/>
      <c r="AB67" s="131"/>
      <c r="AC67" s="134"/>
      <c r="AD67" s="71"/>
      <c r="AE67" s="229"/>
      <c r="AF67" s="134"/>
    </row>
    <row r="68" spans="1:32" s="1" customFormat="1" ht="16.5">
      <c r="A68" s="603"/>
      <c r="B68" s="196" t="s">
        <v>325</v>
      </c>
      <c r="C68" s="71"/>
      <c r="D68" s="134"/>
      <c r="E68" s="71"/>
      <c r="F68" s="134"/>
      <c r="G68" s="71"/>
      <c r="H68" s="134"/>
      <c r="I68" s="71"/>
      <c r="J68" s="134"/>
      <c r="K68" s="71"/>
      <c r="L68" s="134"/>
      <c r="M68" s="71"/>
      <c r="N68" s="134"/>
      <c r="O68" s="71"/>
      <c r="P68" s="131"/>
      <c r="Q68" s="134"/>
      <c r="R68" s="71"/>
      <c r="S68" s="131"/>
      <c r="T68" s="134"/>
      <c r="U68" s="71"/>
      <c r="V68" s="131"/>
      <c r="W68" s="134"/>
      <c r="X68" s="71"/>
      <c r="Y68" s="131"/>
      <c r="Z68" s="134"/>
      <c r="AA68" s="71"/>
      <c r="AB68" s="131"/>
      <c r="AC68" s="134"/>
      <c r="AD68" s="71"/>
      <c r="AE68" s="229"/>
      <c r="AF68" s="134"/>
    </row>
    <row r="69" spans="1:32" s="1" customFormat="1" ht="16.5">
      <c r="A69" s="603"/>
      <c r="B69" s="196" t="s">
        <v>326</v>
      </c>
      <c r="C69" s="71"/>
      <c r="D69" s="134"/>
      <c r="E69" s="71"/>
      <c r="F69" s="134"/>
      <c r="G69" s="71"/>
      <c r="H69" s="134"/>
      <c r="I69" s="71"/>
      <c r="J69" s="134"/>
      <c r="K69" s="71"/>
      <c r="L69" s="134"/>
      <c r="M69" s="71"/>
      <c r="N69" s="134"/>
      <c r="O69" s="71"/>
      <c r="P69" s="131"/>
      <c r="Q69" s="134"/>
      <c r="R69" s="71"/>
      <c r="S69" s="131"/>
      <c r="T69" s="134"/>
      <c r="U69" s="71"/>
      <c r="V69" s="131"/>
      <c r="W69" s="134"/>
      <c r="X69" s="71"/>
      <c r="Y69" s="131"/>
      <c r="Z69" s="134"/>
      <c r="AA69" s="71"/>
      <c r="AB69" s="131"/>
      <c r="AC69" s="134"/>
      <c r="AD69" s="71"/>
      <c r="AE69" s="229"/>
      <c r="AF69" s="134"/>
    </row>
    <row r="70" spans="1:32" s="1" customFormat="1" ht="16.5">
      <c r="A70" s="603"/>
      <c r="B70" s="197" t="s">
        <v>327</v>
      </c>
      <c r="C70" s="189"/>
      <c r="D70" s="191"/>
      <c r="E70" s="189"/>
      <c r="F70" s="191"/>
      <c r="G70" s="189"/>
      <c r="H70" s="191"/>
      <c r="I70" s="189"/>
      <c r="J70" s="191"/>
      <c r="K70" s="189"/>
      <c r="L70" s="191"/>
      <c r="M70" s="189"/>
      <c r="N70" s="191"/>
      <c r="O70" s="189"/>
      <c r="P70" s="190"/>
      <c r="Q70" s="191"/>
      <c r="R70" s="189"/>
      <c r="S70" s="190"/>
      <c r="T70" s="191"/>
      <c r="U70" s="189"/>
      <c r="V70" s="190"/>
      <c r="W70" s="191"/>
      <c r="X70" s="189"/>
      <c r="Y70" s="190"/>
      <c r="Z70" s="191"/>
      <c r="AA70" s="189"/>
      <c r="AB70" s="190"/>
      <c r="AC70" s="191"/>
      <c r="AD70" s="189"/>
      <c r="AE70" s="231"/>
      <c r="AF70" s="191"/>
    </row>
    <row r="71" spans="1:32" s="1" customFormat="1" ht="17.25" thickBot="1">
      <c r="A71" s="325"/>
      <c r="B71" s="184" t="s">
        <v>225</v>
      </c>
      <c r="C71" s="109"/>
      <c r="D71" s="192"/>
      <c r="E71" s="109"/>
      <c r="F71" s="192"/>
      <c r="G71" s="109"/>
      <c r="H71" s="192"/>
      <c r="I71" s="109"/>
      <c r="J71" s="192"/>
      <c r="K71" s="193"/>
      <c r="L71" s="194"/>
      <c r="M71" s="193"/>
      <c r="N71" s="194"/>
      <c r="O71" s="193"/>
      <c r="P71" s="110"/>
      <c r="Q71" s="192"/>
      <c r="R71" s="109"/>
      <c r="S71" s="110"/>
      <c r="T71" s="192"/>
      <c r="U71" s="109"/>
      <c r="V71" s="110"/>
      <c r="W71" s="192"/>
      <c r="X71" s="109"/>
      <c r="Y71" s="110"/>
      <c r="Z71" s="192"/>
      <c r="AA71" s="109"/>
      <c r="AB71" s="110"/>
      <c r="AC71" s="192"/>
      <c r="AD71" s="109"/>
      <c r="AE71" s="110"/>
      <c r="AF71" s="232"/>
    </row>
    <row r="76" spans="1:32">
      <c r="U76" s="76">
        <v>68459466</v>
      </c>
      <c r="V76" s="76">
        <v>807</v>
      </c>
    </row>
    <row r="78" spans="1:32">
      <c r="V78" s="76">
        <f>U76/V76</f>
        <v>84832.052044609663</v>
      </c>
    </row>
    <row r="82" spans="19:20">
      <c r="S82" s="76">
        <v>997334000</v>
      </c>
      <c r="T82" s="76">
        <v>427</v>
      </c>
    </row>
    <row r="84" spans="19:20">
      <c r="T84" s="76">
        <f>S82/T82</f>
        <v>2335676.8149882904</v>
      </c>
    </row>
    <row r="86" spans="19:20">
      <c r="S86" s="76">
        <v>4227333</v>
      </c>
      <c r="T86" s="76">
        <v>427</v>
      </c>
    </row>
    <row r="88" spans="19:20">
      <c r="T88" s="76">
        <f>S86/T86</f>
        <v>9900.0772833723659</v>
      </c>
    </row>
  </sheetData>
  <mergeCells count="54">
    <mergeCell ref="AA8:AA11"/>
    <mergeCell ref="B8:Z11"/>
    <mergeCell ref="AE8:AF8"/>
    <mergeCell ref="AE9:AF9"/>
    <mergeCell ref="AE10:AF10"/>
    <mergeCell ref="AE11:AF11"/>
    <mergeCell ref="O48:Q48"/>
    <mergeCell ref="C47:N47"/>
    <mergeCell ref="K14:L16"/>
    <mergeCell ref="C21:N21"/>
    <mergeCell ref="O21:AF21"/>
    <mergeCell ref="A19:AF19"/>
    <mergeCell ref="A20:B20"/>
    <mergeCell ref="C20:AF20"/>
    <mergeCell ref="I22:J22"/>
    <mergeCell ref="A21:A45"/>
    <mergeCell ref="B21:B23"/>
    <mergeCell ref="E22:F22"/>
    <mergeCell ref="C22:D22"/>
    <mergeCell ref="G22:H22"/>
    <mergeCell ref="X22:Z22"/>
    <mergeCell ref="AA22:AC22"/>
    <mergeCell ref="U22:W22"/>
    <mergeCell ref="A1:A4"/>
    <mergeCell ref="B1:AF4"/>
    <mergeCell ref="AC8:AD8"/>
    <mergeCell ref="AC9:AD9"/>
    <mergeCell ref="A8:A11"/>
    <mergeCell ref="AC10:AD10"/>
    <mergeCell ref="AC11:AD11"/>
    <mergeCell ref="M14:O14"/>
    <mergeCell ref="M15:O15"/>
    <mergeCell ref="M16:O16"/>
    <mergeCell ref="AD22:AF22"/>
    <mergeCell ref="K22:L22"/>
    <mergeCell ref="M22:N22"/>
    <mergeCell ref="O22:Q22"/>
    <mergeCell ref="AB8:AB11"/>
    <mergeCell ref="R22:T22"/>
    <mergeCell ref="A14:A16"/>
    <mergeCell ref="O47:AF47"/>
    <mergeCell ref="X48:Z48"/>
    <mergeCell ref="AA48:AC48"/>
    <mergeCell ref="AD48:AF48"/>
    <mergeCell ref="M48:N48"/>
    <mergeCell ref="K48:L48"/>
    <mergeCell ref="A47:A71"/>
    <mergeCell ref="B47:B49"/>
    <mergeCell ref="I48:J48"/>
    <mergeCell ref="G48:H48"/>
    <mergeCell ref="E48:F48"/>
    <mergeCell ref="C48:D48"/>
    <mergeCell ref="R48:T48"/>
    <mergeCell ref="U48:W48"/>
  </mergeCells>
  <phoneticPr fontId="34" type="noConversion"/>
  <pageMargins left="0.7" right="0.7" top="0.75" bottom="0.75" header="0.3" footer="0.3"/>
  <drawing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3782E8-C7DC-4DA4-96AD-D8E3D9789063}">
  <sheetPr>
    <tabColor rgb="FFFFC000"/>
  </sheetPr>
  <dimension ref="A1:E35"/>
  <sheetViews>
    <sheetView zoomScale="70" zoomScaleNormal="70" workbookViewId="0">
      <selection activeCell="H21" sqref="H21"/>
    </sheetView>
  </sheetViews>
  <sheetFormatPr defaultColWidth="11.42578125" defaultRowHeight="15"/>
  <cols>
    <col min="1" max="1" width="17.7109375" customWidth="1"/>
    <col min="2" max="2" width="15.42578125" customWidth="1"/>
    <col min="3" max="3" width="25.42578125" customWidth="1"/>
    <col min="4" max="4" width="56.42578125" customWidth="1"/>
    <col min="5" max="5" width="34" customWidth="1"/>
  </cols>
  <sheetData>
    <row r="1" spans="1:5" ht="22.5" customHeight="1" thickBot="1">
      <c r="A1" s="368"/>
      <c r="B1" s="641" t="s">
        <v>0</v>
      </c>
      <c r="C1" s="641"/>
      <c r="D1" s="641"/>
      <c r="E1" s="84" t="s">
        <v>329</v>
      </c>
    </row>
    <row r="2" spans="1:5" ht="22.5" customHeight="1" thickBot="1">
      <c r="A2" s="368"/>
      <c r="B2" s="642" t="s">
        <v>2</v>
      </c>
      <c r="C2" s="642"/>
      <c r="D2" s="642"/>
      <c r="E2" s="84" t="s">
        <v>3</v>
      </c>
    </row>
    <row r="3" spans="1:5" ht="22.5" customHeight="1" thickBot="1">
      <c r="A3" s="368"/>
      <c r="B3" s="643" t="s">
        <v>4</v>
      </c>
      <c r="C3" s="644"/>
      <c r="D3" s="645"/>
      <c r="E3" s="84" t="s">
        <v>5</v>
      </c>
    </row>
    <row r="4" spans="1:5" ht="22.5" customHeight="1" thickBot="1">
      <c r="A4" s="368"/>
      <c r="B4" s="646" t="s">
        <v>330</v>
      </c>
      <c r="C4" s="647"/>
      <c r="D4" s="648"/>
      <c r="E4" s="85" t="s">
        <v>331</v>
      </c>
    </row>
    <row r="5" spans="1:5" ht="15.75" thickBot="1">
      <c r="A5" s="56"/>
      <c r="B5" s="56"/>
      <c r="C5" s="56"/>
      <c r="D5" s="56"/>
      <c r="E5" s="56"/>
    </row>
    <row r="6" spans="1:5">
      <c r="A6" s="507" t="s">
        <v>332</v>
      </c>
      <c r="B6" s="508"/>
      <c r="C6" s="508"/>
      <c r="D6" s="508"/>
      <c r="E6" s="509"/>
    </row>
    <row r="7" spans="1:5" ht="45.75" customHeight="1" thickBot="1">
      <c r="A7" s="57" t="s">
        <v>333</v>
      </c>
      <c r="B7" s="57" t="s">
        <v>334</v>
      </c>
      <c r="C7" s="58" t="s">
        <v>335</v>
      </c>
      <c r="D7" s="639" t="s">
        <v>336</v>
      </c>
      <c r="E7" s="640"/>
    </row>
    <row r="8" spans="1:5">
      <c r="A8" s="59"/>
      <c r="B8" s="60"/>
      <c r="C8" s="67"/>
      <c r="D8" s="649"/>
      <c r="E8" s="650"/>
    </row>
    <row r="9" spans="1:5">
      <c r="A9" s="59"/>
      <c r="B9" s="60"/>
      <c r="C9" s="68"/>
      <c r="D9" s="651"/>
      <c r="E9" s="652"/>
    </row>
    <row r="10" spans="1:5">
      <c r="A10" s="59"/>
      <c r="B10" s="60"/>
      <c r="C10" s="68"/>
      <c r="D10" s="651"/>
      <c r="E10" s="652"/>
    </row>
    <row r="11" spans="1:5">
      <c r="A11" s="61"/>
      <c r="B11" s="62"/>
      <c r="C11" s="68"/>
      <c r="D11" s="651"/>
      <c r="E11" s="652"/>
    </row>
    <row r="12" spans="1:5">
      <c r="A12" s="63"/>
      <c r="B12" s="62"/>
      <c r="C12" s="68"/>
      <c r="D12" s="651"/>
      <c r="E12" s="652"/>
    </row>
    <row r="13" spans="1:5">
      <c r="A13" s="63"/>
      <c r="B13" s="62"/>
      <c r="C13" s="69"/>
      <c r="D13" s="651"/>
      <c r="E13" s="652"/>
    </row>
    <row r="14" spans="1:5">
      <c r="A14" s="63"/>
      <c r="B14" s="62"/>
      <c r="C14" s="69"/>
      <c r="D14" s="651"/>
      <c r="E14" s="652"/>
    </row>
    <row r="15" spans="1:5">
      <c r="A15" s="64"/>
      <c r="B15" s="62"/>
      <c r="C15" s="68"/>
      <c r="D15" s="651"/>
      <c r="E15" s="652"/>
    </row>
    <row r="16" spans="1:5">
      <c r="A16" s="65"/>
      <c r="B16" s="66"/>
      <c r="C16" s="70"/>
      <c r="D16" s="651"/>
      <c r="E16" s="652"/>
    </row>
    <row r="17" spans="1:5">
      <c r="A17" s="65"/>
      <c r="B17" s="66"/>
      <c r="C17" s="70"/>
      <c r="D17" s="651"/>
      <c r="E17" s="652"/>
    </row>
    <row r="18" spans="1:5">
      <c r="A18" s="65"/>
      <c r="B18" s="66"/>
      <c r="C18" s="70"/>
      <c r="D18" s="651"/>
      <c r="E18" s="652"/>
    </row>
    <row r="19" spans="1:5">
      <c r="A19" s="65"/>
      <c r="B19" s="66"/>
      <c r="C19" s="70"/>
      <c r="D19" s="651"/>
      <c r="E19" s="652"/>
    </row>
    <row r="20" spans="1:5">
      <c r="A20" s="65"/>
      <c r="B20" s="66"/>
      <c r="C20" s="70"/>
      <c r="D20" s="651"/>
      <c r="E20" s="652"/>
    </row>
    <row r="21" spans="1:5">
      <c r="A21" s="65"/>
      <c r="B21" s="66"/>
      <c r="C21" s="70"/>
      <c r="D21" s="651"/>
      <c r="E21" s="652"/>
    </row>
    <row r="22" spans="1:5">
      <c r="A22" s="65"/>
      <c r="B22" s="66"/>
      <c r="C22" s="70"/>
      <c r="D22" s="651"/>
      <c r="E22" s="652"/>
    </row>
    <row r="23" spans="1:5">
      <c r="A23" s="65"/>
      <c r="B23" s="66"/>
      <c r="C23" s="70"/>
      <c r="D23" s="651"/>
      <c r="E23" s="652"/>
    </row>
    <row r="24" spans="1:5">
      <c r="A24" s="65"/>
      <c r="B24" s="66"/>
      <c r="C24" s="70"/>
      <c r="D24" s="651"/>
      <c r="E24" s="652"/>
    </row>
    <row r="25" spans="1:5">
      <c r="A25" s="65"/>
      <c r="B25" s="66"/>
      <c r="C25" s="70"/>
      <c r="D25" s="651"/>
      <c r="E25" s="652"/>
    </row>
    <row r="26" spans="1:5">
      <c r="A26" s="65"/>
      <c r="B26" s="66"/>
      <c r="C26" s="70"/>
      <c r="D26" s="651"/>
      <c r="E26" s="652"/>
    </row>
    <row r="27" spans="1:5">
      <c r="A27" s="65"/>
      <c r="B27" s="66"/>
      <c r="C27" s="70"/>
      <c r="D27" s="651"/>
      <c r="E27" s="652"/>
    </row>
    <row r="28" spans="1:5">
      <c r="A28" s="65"/>
      <c r="B28" s="66"/>
      <c r="C28" s="70"/>
      <c r="D28" s="651"/>
      <c r="E28" s="652"/>
    </row>
    <row r="29" spans="1:5">
      <c r="A29" s="65"/>
      <c r="B29" s="66"/>
      <c r="C29" s="70"/>
      <c r="D29" s="651"/>
      <c r="E29" s="652"/>
    </row>
    <row r="30" spans="1:5">
      <c r="A30" s="65"/>
      <c r="B30" s="66"/>
      <c r="C30" s="70"/>
      <c r="D30" s="651"/>
      <c r="E30" s="652"/>
    </row>
    <row r="31" spans="1:5">
      <c r="A31" s="65"/>
      <c r="B31" s="66"/>
      <c r="C31" s="70"/>
      <c r="D31" s="651"/>
      <c r="E31" s="652"/>
    </row>
    <row r="32" spans="1:5">
      <c r="A32" s="65"/>
      <c r="B32" s="66"/>
      <c r="C32" s="70"/>
      <c r="D32" s="651"/>
      <c r="E32" s="652"/>
    </row>
    <row r="33" spans="1:5">
      <c r="A33" s="65"/>
      <c r="B33" s="66"/>
      <c r="C33" s="70"/>
      <c r="D33" s="651"/>
      <c r="E33" s="652"/>
    </row>
    <row r="34" spans="1:5">
      <c r="A34" s="65"/>
      <c r="B34" s="66"/>
      <c r="C34" s="70"/>
      <c r="D34" s="651"/>
      <c r="E34" s="652"/>
    </row>
    <row r="35" spans="1:5" ht="15.75" thickBot="1">
      <c r="A35" s="65"/>
      <c r="B35" s="66"/>
      <c r="C35" s="70"/>
      <c r="D35" s="653"/>
      <c r="E35" s="654"/>
    </row>
  </sheetData>
  <mergeCells count="35">
    <mergeCell ref="D33:E33"/>
    <mergeCell ref="D34:E34"/>
    <mergeCell ref="D35:E35"/>
    <mergeCell ref="D28:E28"/>
    <mergeCell ref="D29:E29"/>
    <mergeCell ref="D30:E30"/>
    <mergeCell ref="D31:E31"/>
    <mergeCell ref="D32:E32"/>
    <mergeCell ref="D23:E23"/>
    <mergeCell ref="D24:E24"/>
    <mergeCell ref="D25:E25"/>
    <mergeCell ref="D26:E26"/>
    <mergeCell ref="D27:E27"/>
    <mergeCell ref="D18:E18"/>
    <mergeCell ref="D19:E19"/>
    <mergeCell ref="D20:E20"/>
    <mergeCell ref="D21:E21"/>
    <mergeCell ref="D22:E22"/>
    <mergeCell ref="D13:E13"/>
    <mergeCell ref="D14:E14"/>
    <mergeCell ref="D15:E15"/>
    <mergeCell ref="D16:E16"/>
    <mergeCell ref="D17:E17"/>
    <mergeCell ref="D8:E8"/>
    <mergeCell ref="D9:E9"/>
    <mergeCell ref="D10:E10"/>
    <mergeCell ref="D11:E11"/>
    <mergeCell ref="D12:E12"/>
    <mergeCell ref="D7:E7"/>
    <mergeCell ref="A1:A4"/>
    <mergeCell ref="B1:D1"/>
    <mergeCell ref="B2:D2"/>
    <mergeCell ref="A6:E6"/>
    <mergeCell ref="B3:D3"/>
    <mergeCell ref="B4:D4"/>
  </mergeCells>
  <pageMargins left="0.7" right="0.7" top="0.75" bottom="0.75" header="0.3" footer="0.3"/>
  <drawing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87FFD0-3A36-4635-9953-BDB2834B578A}">
  <sheetPr>
    <tabColor theme="5" tint="0.59999389629810485"/>
    <pageSetUpPr fitToPage="1"/>
  </sheetPr>
  <dimension ref="A1:L28"/>
  <sheetViews>
    <sheetView topLeftCell="A21" zoomScale="120" zoomScaleNormal="120" workbookViewId="0">
      <selection activeCell="O19" sqref="O19"/>
    </sheetView>
  </sheetViews>
  <sheetFormatPr defaultColWidth="8.7109375" defaultRowHeight="12.75"/>
  <cols>
    <col min="1" max="1" width="3.28515625" style="179" customWidth="1"/>
    <col min="2" max="2" width="9.28515625" style="179" customWidth="1"/>
    <col min="3" max="3" width="5.7109375" style="179" customWidth="1"/>
    <col min="4" max="4" width="6.7109375" style="179" customWidth="1"/>
    <col min="5" max="5" width="5.7109375" style="179" customWidth="1"/>
    <col min="6" max="6" width="10.28515625" style="179" customWidth="1"/>
    <col min="7" max="7" width="2.140625" style="179" customWidth="1"/>
    <col min="8" max="8" width="18.7109375" style="179" customWidth="1"/>
    <col min="9" max="9" width="12.7109375" style="179" customWidth="1"/>
    <col min="10" max="10" width="6.7109375" style="179" customWidth="1"/>
    <col min="11" max="11" width="18.7109375" style="179" customWidth="1"/>
    <col min="12" max="12" width="25.7109375" style="179" customWidth="1"/>
    <col min="13" max="16384" width="8.7109375" style="179"/>
  </cols>
  <sheetData>
    <row r="1" spans="1:12" ht="18.75" customHeight="1">
      <c r="A1" s="399"/>
      <c r="B1" s="400"/>
      <c r="C1" s="400"/>
      <c r="D1" s="400"/>
      <c r="E1" s="401"/>
      <c r="F1" s="408" t="s">
        <v>101</v>
      </c>
      <c r="G1" s="409"/>
      <c r="H1" s="409"/>
      <c r="I1" s="409"/>
      <c r="J1" s="409"/>
      <c r="K1" s="409"/>
      <c r="L1" s="178"/>
    </row>
    <row r="2" spans="1:12" ht="18.75" customHeight="1">
      <c r="A2" s="402"/>
      <c r="B2" s="403"/>
      <c r="C2" s="403"/>
      <c r="D2" s="403"/>
      <c r="E2" s="404"/>
      <c r="F2" s="410"/>
      <c r="G2" s="411"/>
      <c r="H2" s="411"/>
      <c r="I2" s="411"/>
      <c r="J2" s="411"/>
      <c r="K2" s="411"/>
      <c r="L2" s="178"/>
    </row>
    <row r="3" spans="1:12" ht="18.75" customHeight="1">
      <c r="A3" s="402"/>
      <c r="B3" s="403"/>
      <c r="C3" s="403"/>
      <c r="D3" s="403"/>
      <c r="E3" s="404"/>
      <c r="F3" s="408" t="s">
        <v>102</v>
      </c>
      <c r="G3" s="409"/>
      <c r="H3" s="409"/>
      <c r="I3" s="409"/>
      <c r="J3" s="409"/>
      <c r="K3" s="409"/>
      <c r="L3" s="178"/>
    </row>
    <row r="4" spans="1:12" ht="18.75" customHeight="1">
      <c r="A4" s="405"/>
      <c r="B4" s="406"/>
      <c r="C4" s="406"/>
      <c r="D4" s="406"/>
      <c r="E4" s="407"/>
      <c r="F4" s="410"/>
      <c r="G4" s="411"/>
      <c r="H4" s="411"/>
      <c r="I4" s="411"/>
      <c r="J4" s="411"/>
      <c r="K4" s="411"/>
      <c r="L4" s="178"/>
    </row>
    <row r="5" spans="1:12" ht="15.75" customHeight="1">
      <c r="A5" s="412" t="s">
        <v>103</v>
      </c>
      <c r="B5" s="413"/>
      <c r="C5" s="413"/>
      <c r="D5" s="413"/>
      <c r="E5" s="413"/>
      <c r="F5" s="413"/>
      <c r="G5" s="413"/>
      <c r="H5" s="413"/>
      <c r="I5" s="413"/>
      <c r="J5" s="413"/>
      <c r="K5" s="413"/>
      <c r="L5" s="414"/>
    </row>
    <row r="6" spans="1:12" ht="23.25" customHeight="1">
      <c r="A6" s="412" t="s">
        <v>104</v>
      </c>
      <c r="B6" s="413"/>
      <c r="C6" s="415"/>
      <c r="D6" s="416" t="s">
        <v>105</v>
      </c>
      <c r="E6" s="417"/>
      <c r="F6" s="417"/>
      <c r="G6" s="417"/>
      <c r="H6" s="418"/>
      <c r="I6" s="412" t="s">
        <v>106</v>
      </c>
      <c r="J6" s="415"/>
      <c r="K6" s="416" t="s">
        <v>107</v>
      </c>
      <c r="L6" s="418"/>
    </row>
    <row r="7" spans="1:12" ht="17.850000000000001" customHeight="1">
      <c r="A7" s="412" t="s">
        <v>108</v>
      </c>
      <c r="B7" s="413"/>
      <c r="C7" s="415"/>
      <c r="D7" s="416" t="s">
        <v>109</v>
      </c>
      <c r="E7" s="417"/>
      <c r="F7" s="417"/>
      <c r="G7" s="417"/>
      <c r="H7" s="418"/>
      <c r="I7" s="412" t="s">
        <v>110</v>
      </c>
      <c r="J7" s="415"/>
      <c r="K7" s="416" t="s">
        <v>111</v>
      </c>
      <c r="L7" s="418"/>
    </row>
    <row r="8" spans="1:12" ht="35.85" customHeight="1">
      <c r="A8" s="412" t="s">
        <v>112</v>
      </c>
      <c r="B8" s="413"/>
      <c r="C8" s="415"/>
      <c r="D8" s="416" t="s">
        <v>113</v>
      </c>
      <c r="E8" s="417"/>
      <c r="F8" s="417"/>
      <c r="G8" s="417"/>
      <c r="H8" s="418"/>
      <c r="I8" s="412" t="s">
        <v>114</v>
      </c>
      <c r="J8" s="415"/>
      <c r="K8" s="416" t="s">
        <v>115</v>
      </c>
      <c r="L8" s="418"/>
    </row>
    <row r="9" spans="1:12" ht="15.75" customHeight="1">
      <c r="A9" s="422" t="s">
        <v>116</v>
      </c>
      <c r="B9" s="423"/>
      <c r="C9" s="423"/>
      <c r="D9" s="423"/>
      <c r="E9" s="413"/>
      <c r="F9" s="413"/>
      <c r="G9" s="413"/>
      <c r="H9" s="413"/>
      <c r="I9" s="413"/>
      <c r="J9" s="413"/>
      <c r="K9" s="413"/>
      <c r="L9" s="414"/>
    </row>
    <row r="10" spans="1:12" ht="15.75" customHeight="1">
      <c r="A10" s="436" t="s">
        <v>117</v>
      </c>
      <c r="B10" s="436"/>
      <c r="C10" s="436"/>
      <c r="D10" s="436"/>
      <c r="E10" s="427" t="str">
        <f>+ACTIVIDAD_1!B12</f>
        <v>Diseñar 4 contenidos nuevos de formación en capacidades digitales con enfoque de género y diferencial</v>
      </c>
      <c r="F10" s="427"/>
      <c r="G10" s="427"/>
      <c r="H10" s="427"/>
      <c r="I10" s="427"/>
      <c r="J10" s="427"/>
      <c r="K10" s="427"/>
      <c r="L10" s="427"/>
    </row>
    <row r="11" spans="1:12" ht="34.5" customHeight="1">
      <c r="A11" s="424" t="s">
        <v>118</v>
      </c>
      <c r="B11" s="425"/>
      <c r="C11" s="425"/>
      <c r="D11" s="414"/>
      <c r="E11" s="426" t="str">
        <f>+ACTIVIDAD_1!I16</f>
        <v>Numero de contenidos nuevos de formación en capacidades digitales con enfoque de género y diferencial diseñados</v>
      </c>
      <c r="F11" s="427"/>
      <c r="G11" s="427"/>
      <c r="H11" s="427"/>
      <c r="I11" s="427"/>
      <c r="J11" s="427"/>
      <c r="K11" s="427"/>
      <c r="L11" s="428"/>
    </row>
    <row r="12" spans="1:12" ht="47.25" customHeight="1">
      <c r="A12" s="412" t="s">
        <v>119</v>
      </c>
      <c r="B12" s="413"/>
      <c r="C12" s="413"/>
      <c r="D12" s="415"/>
      <c r="E12" s="426" t="s">
        <v>120</v>
      </c>
      <c r="F12" s="427"/>
      <c r="G12" s="427"/>
      <c r="H12" s="427"/>
      <c r="I12" s="427"/>
      <c r="J12" s="427"/>
      <c r="K12" s="427"/>
      <c r="L12" s="428"/>
    </row>
    <row r="13" spans="1:12" ht="28.5" customHeight="1">
      <c r="A13" s="412" t="s">
        <v>121</v>
      </c>
      <c r="B13" s="413"/>
      <c r="C13" s="415"/>
      <c r="D13" s="419" t="s">
        <v>122</v>
      </c>
      <c r="E13" s="420"/>
      <c r="F13" s="420"/>
      <c r="G13" s="420"/>
      <c r="H13" s="421"/>
      <c r="I13" s="412" t="s">
        <v>123</v>
      </c>
      <c r="J13" s="415"/>
      <c r="K13" s="416" t="s">
        <v>124</v>
      </c>
      <c r="L13" s="418"/>
    </row>
    <row r="14" spans="1:12" ht="15.75" customHeight="1">
      <c r="A14" s="412" t="s">
        <v>125</v>
      </c>
      <c r="B14" s="413"/>
      <c r="C14" s="413"/>
      <c r="D14" s="413"/>
      <c r="E14" s="413"/>
      <c r="F14" s="413"/>
      <c r="G14" s="413"/>
      <c r="H14" s="413"/>
      <c r="I14" s="413"/>
      <c r="J14" s="413"/>
      <c r="K14" s="413"/>
      <c r="L14" s="414"/>
    </row>
    <row r="15" spans="1:12" ht="25.5" customHeight="1">
      <c r="A15" s="412" t="s">
        <v>126</v>
      </c>
      <c r="B15" s="413"/>
      <c r="C15" s="415"/>
      <c r="D15" s="416" t="s">
        <v>127</v>
      </c>
      <c r="E15" s="417"/>
      <c r="F15" s="417"/>
      <c r="G15" s="417"/>
      <c r="H15" s="418"/>
      <c r="I15" s="412" t="s">
        <v>128</v>
      </c>
      <c r="J15" s="415"/>
      <c r="K15" s="416" t="s">
        <v>129</v>
      </c>
      <c r="L15" s="418"/>
    </row>
    <row r="16" spans="1:12" ht="25.5" customHeight="1">
      <c r="A16" s="412" t="s">
        <v>130</v>
      </c>
      <c r="B16" s="413"/>
      <c r="C16" s="415"/>
      <c r="D16" s="432">
        <v>1</v>
      </c>
      <c r="E16" s="433"/>
      <c r="F16" s="433"/>
      <c r="G16" s="433"/>
      <c r="H16" s="434"/>
      <c r="I16" s="412" t="s">
        <v>54</v>
      </c>
      <c r="J16" s="415"/>
      <c r="K16" s="416" t="s">
        <v>55</v>
      </c>
      <c r="L16" s="418"/>
    </row>
    <row r="17" spans="1:12" ht="27.6" customHeight="1">
      <c r="A17" s="412" t="s">
        <v>131</v>
      </c>
      <c r="B17" s="413"/>
      <c r="C17" s="415"/>
      <c r="D17" s="416"/>
      <c r="E17" s="417"/>
      <c r="F17" s="417"/>
      <c r="G17" s="417"/>
      <c r="H17" s="418"/>
      <c r="I17" s="429"/>
      <c r="J17" s="431"/>
      <c r="K17" s="431"/>
      <c r="L17" s="430"/>
    </row>
    <row r="18" spans="1:12" ht="12" customHeight="1">
      <c r="A18" s="182" t="s">
        <v>132</v>
      </c>
      <c r="B18" s="182" t="s">
        <v>133</v>
      </c>
      <c r="C18" s="412" t="s">
        <v>134</v>
      </c>
      <c r="D18" s="413"/>
      <c r="E18" s="413"/>
      <c r="F18" s="413"/>
      <c r="G18" s="415"/>
      <c r="H18" s="412" t="s">
        <v>135</v>
      </c>
      <c r="I18" s="415"/>
      <c r="J18" s="412" t="s">
        <v>136</v>
      </c>
      <c r="K18" s="415"/>
      <c r="L18" s="182" t="s">
        <v>137</v>
      </c>
    </row>
    <row r="19" spans="1:12" ht="126.75" customHeight="1">
      <c r="A19" s="180">
        <v>1</v>
      </c>
      <c r="B19" s="181" t="s">
        <v>138</v>
      </c>
      <c r="C19" s="416" t="s">
        <v>139</v>
      </c>
      <c r="D19" s="417"/>
      <c r="E19" s="417"/>
      <c r="F19" s="417"/>
      <c r="G19" s="418"/>
      <c r="H19" s="416" t="s">
        <v>140</v>
      </c>
      <c r="I19" s="418"/>
      <c r="J19" s="429" t="s">
        <v>141</v>
      </c>
      <c r="K19" s="430"/>
      <c r="L19" s="181" t="s">
        <v>142</v>
      </c>
    </row>
    <row r="20" spans="1:12" ht="75.75" customHeight="1">
      <c r="A20" s="180">
        <v>2</v>
      </c>
      <c r="B20" s="181" t="s">
        <v>138</v>
      </c>
      <c r="C20" s="416" t="s">
        <v>143</v>
      </c>
      <c r="D20" s="417"/>
      <c r="E20" s="417"/>
      <c r="F20" s="417"/>
      <c r="G20" s="418"/>
      <c r="H20" s="416" t="s">
        <v>144</v>
      </c>
      <c r="I20" s="418"/>
      <c r="J20" s="429" t="s">
        <v>141</v>
      </c>
      <c r="K20" s="430"/>
      <c r="L20" s="181" t="s">
        <v>142</v>
      </c>
    </row>
    <row r="21" spans="1:12" ht="81" customHeight="1">
      <c r="A21" s="180">
        <v>3</v>
      </c>
      <c r="B21" s="181" t="s">
        <v>138</v>
      </c>
      <c r="C21" s="416" t="s">
        <v>145</v>
      </c>
      <c r="D21" s="417"/>
      <c r="E21" s="417"/>
      <c r="F21" s="417"/>
      <c r="G21" s="418"/>
      <c r="H21" s="416" t="s">
        <v>146</v>
      </c>
      <c r="I21" s="418"/>
      <c r="J21" s="429" t="s">
        <v>141</v>
      </c>
      <c r="K21" s="430"/>
      <c r="L21" s="181" t="s">
        <v>147</v>
      </c>
    </row>
    <row r="22" spans="1:12" ht="25.5" customHeight="1">
      <c r="A22" s="182" t="s">
        <v>132</v>
      </c>
      <c r="B22" s="412" t="s">
        <v>148</v>
      </c>
      <c r="C22" s="413"/>
      <c r="D22" s="413"/>
      <c r="E22" s="413"/>
      <c r="F22" s="413"/>
      <c r="G22" s="413"/>
      <c r="H22" s="413"/>
      <c r="I22" s="413"/>
      <c r="J22" s="413"/>
      <c r="K22" s="415"/>
      <c r="L22" s="182" t="s">
        <v>149</v>
      </c>
    </row>
    <row r="23" spans="1:12" ht="51" customHeight="1">
      <c r="A23" s="180">
        <v>1</v>
      </c>
      <c r="B23" s="419" t="s">
        <v>150</v>
      </c>
      <c r="C23" s="420"/>
      <c r="D23" s="420"/>
      <c r="E23" s="420"/>
      <c r="F23" s="420"/>
      <c r="G23" s="420"/>
      <c r="H23" s="420"/>
      <c r="I23" s="420"/>
      <c r="J23" s="420"/>
      <c r="K23" s="421"/>
      <c r="L23" s="181" t="s">
        <v>141</v>
      </c>
    </row>
    <row r="24" spans="1:12" ht="15.75" customHeight="1">
      <c r="A24" s="412" t="s">
        <v>151</v>
      </c>
      <c r="B24" s="413"/>
      <c r="C24" s="413"/>
      <c r="D24" s="413"/>
      <c r="E24" s="413"/>
      <c r="F24" s="423"/>
      <c r="G24" s="423"/>
      <c r="H24" s="413"/>
      <c r="I24" s="423"/>
      <c r="J24" s="423"/>
      <c r="K24" s="413"/>
      <c r="L24" s="435"/>
    </row>
    <row r="25" spans="1:12" ht="26.25" customHeight="1">
      <c r="A25" s="412" t="s">
        <v>152</v>
      </c>
      <c r="B25" s="413"/>
      <c r="C25" s="415"/>
      <c r="D25" s="416">
        <v>1</v>
      </c>
      <c r="E25" s="417"/>
      <c r="F25" s="436" t="s">
        <v>153</v>
      </c>
      <c r="G25" s="436"/>
      <c r="H25" s="188">
        <v>2024</v>
      </c>
      <c r="I25" s="436" t="s">
        <v>154</v>
      </c>
      <c r="J25" s="436"/>
      <c r="L25" s="181" t="s">
        <v>142</v>
      </c>
    </row>
    <row r="26" spans="1:12" ht="26.25" customHeight="1">
      <c r="A26" s="412" t="s">
        <v>155</v>
      </c>
      <c r="B26" s="413"/>
      <c r="C26" s="415"/>
      <c r="D26" s="416"/>
      <c r="E26" s="417"/>
      <c r="F26" s="437"/>
      <c r="G26" s="437"/>
      <c r="H26" s="417"/>
      <c r="I26" s="437"/>
      <c r="J26" s="437"/>
      <c r="K26" s="417"/>
      <c r="L26" s="438"/>
    </row>
    <row r="27" spans="1:12" ht="45.75" customHeight="1">
      <c r="A27" s="412" t="s">
        <v>156</v>
      </c>
      <c r="B27" s="413"/>
      <c r="C27" s="415"/>
      <c r="D27" s="429"/>
      <c r="E27" s="431"/>
      <c r="F27" s="431"/>
      <c r="G27" s="431"/>
      <c r="H27" s="431"/>
      <c r="I27" s="431"/>
      <c r="J27" s="431"/>
      <c r="K27" s="431"/>
      <c r="L27" s="430"/>
    </row>
    <row r="28" spans="1:12" ht="17.850000000000001" customHeight="1">
      <c r="A28" s="412" t="s">
        <v>157</v>
      </c>
      <c r="B28" s="413"/>
      <c r="C28" s="415"/>
      <c r="D28" s="416"/>
      <c r="E28" s="417"/>
      <c r="F28" s="417"/>
      <c r="G28" s="417"/>
      <c r="H28" s="417"/>
      <c r="I28" s="417"/>
      <c r="J28" s="417"/>
      <c r="K28" s="417"/>
      <c r="L28" s="418"/>
    </row>
  </sheetData>
  <mergeCells count="64">
    <mergeCell ref="B23:K23"/>
    <mergeCell ref="F25:G25"/>
    <mergeCell ref="D25:E25"/>
    <mergeCell ref="A10:D10"/>
    <mergeCell ref="E10:L10"/>
    <mergeCell ref="B22:K22"/>
    <mergeCell ref="C18:G18"/>
    <mergeCell ref="H18:I18"/>
    <mergeCell ref="J18:K18"/>
    <mergeCell ref="C19:G19"/>
    <mergeCell ref="H19:I19"/>
    <mergeCell ref="J19:K19"/>
    <mergeCell ref="C20:G20"/>
    <mergeCell ref="H20:I20"/>
    <mergeCell ref="J20:K20"/>
    <mergeCell ref="C21:G21"/>
    <mergeCell ref="A27:C27"/>
    <mergeCell ref="D27:L27"/>
    <mergeCell ref="A28:C28"/>
    <mergeCell ref="D28:L28"/>
    <mergeCell ref="A24:L24"/>
    <mergeCell ref="A25:C25"/>
    <mergeCell ref="I25:J25"/>
    <mergeCell ref="A26:C26"/>
    <mergeCell ref="D26:L26"/>
    <mergeCell ref="H21:I21"/>
    <mergeCell ref="J21:K21"/>
    <mergeCell ref="I15:J15"/>
    <mergeCell ref="K15:L15"/>
    <mergeCell ref="A17:C17"/>
    <mergeCell ref="D17:H17"/>
    <mergeCell ref="I17:L17"/>
    <mergeCell ref="A16:C16"/>
    <mergeCell ref="D16:H16"/>
    <mergeCell ref="I16:J16"/>
    <mergeCell ref="K16:L16"/>
    <mergeCell ref="A15:C15"/>
    <mergeCell ref="D15:H15"/>
    <mergeCell ref="A9:L9"/>
    <mergeCell ref="A11:D11"/>
    <mergeCell ref="E11:L11"/>
    <mergeCell ref="A12:D12"/>
    <mergeCell ref="E12:L12"/>
    <mergeCell ref="A13:C13"/>
    <mergeCell ref="D13:H13"/>
    <mergeCell ref="I13:J13"/>
    <mergeCell ref="K13:L13"/>
    <mergeCell ref="A14:L14"/>
    <mergeCell ref="A7:C7"/>
    <mergeCell ref="D7:H7"/>
    <mergeCell ref="I7:J7"/>
    <mergeCell ref="K7:L7"/>
    <mergeCell ref="A8:C8"/>
    <mergeCell ref="D8:H8"/>
    <mergeCell ref="I8:J8"/>
    <mergeCell ref="K8:L8"/>
    <mergeCell ref="A1:E4"/>
    <mergeCell ref="F1:K2"/>
    <mergeCell ref="F3:K4"/>
    <mergeCell ref="A5:L5"/>
    <mergeCell ref="A6:C6"/>
    <mergeCell ref="D6:H6"/>
    <mergeCell ref="I6:J6"/>
    <mergeCell ref="K6:L6"/>
  </mergeCells>
  <dataValidations count="1">
    <dataValidation type="list" allowBlank="1" showInputMessage="1" showErrorMessage="1" sqref="J19:K21 L23 K15:L16 D15:H15 K13:L13 D6:H8 K6:L8" xr:uid="{22E4A5A0-DBA8-42B5-AE94-8DFC87FAD362}">
      <formula1>#REF!</formula1>
    </dataValidation>
  </dataValidations>
  <pageMargins left="0.7" right="0.7" top="0.75" bottom="0.75" header="0.3" footer="0.3"/>
  <pageSetup scale="80" orientation="portrait" horizontalDpi="1200" verticalDpi="1200"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156278-50CD-4495-B1CD-86BD9139C3BF}">
  <sheetPr>
    <tabColor theme="5" tint="0.59999389629810485"/>
  </sheetPr>
  <dimension ref="A1:O115"/>
  <sheetViews>
    <sheetView topLeftCell="A76" zoomScale="70" zoomScaleNormal="70" workbookViewId="0">
      <selection activeCell="B36" sqref="B36:C36"/>
    </sheetView>
  </sheetViews>
  <sheetFormatPr defaultColWidth="10.85546875" defaultRowHeight="14.25"/>
  <cols>
    <col min="1" max="1" width="49.7109375" style="1" customWidth="1"/>
    <col min="2" max="13" width="35.7109375" style="1" customWidth="1"/>
    <col min="14" max="15" width="18.140625" style="1" customWidth="1"/>
    <col min="16" max="16" width="8.42578125" style="1" customWidth="1"/>
    <col min="17" max="17" width="18.42578125" style="1" bestFit="1" customWidth="1"/>
    <col min="18" max="18" width="5.7109375" style="1" customWidth="1"/>
    <col min="19" max="19" width="18.42578125" style="1" bestFit="1" customWidth="1"/>
    <col min="20" max="20" width="4.7109375" style="1" customWidth="1"/>
    <col min="21" max="21" width="23" style="1" bestFit="1" customWidth="1"/>
    <col min="22" max="22" width="10.85546875" style="1"/>
    <col min="23" max="23" width="18.42578125" style="1" bestFit="1" customWidth="1"/>
    <col min="24" max="24" width="16.140625" style="1" customWidth="1"/>
    <col min="25" max="16384" width="10.85546875" style="1"/>
  </cols>
  <sheetData>
    <row r="1" spans="1:15" s="78" customFormat="1" ht="32.25" customHeight="1" thickBot="1">
      <c r="A1" s="370"/>
      <c r="B1" s="347" t="s">
        <v>0</v>
      </c>
      <c r="C1" s="348"/>
      <c r="D1" s="348"/>
      <c r="E1" s="348"/>
      <c r="F1" s="348"/>
      <c r="G1" s="348"/>
      <c r="H1" s="348"/>
      <c r="I1" s="348"/>
      <c r="J1" s="348"/>
      <c r="K1" s="348"/>
      <c r="L1" s="349"/>
      <c r="M1" s="344" t="s">
        <v>1</v>
      </c>
      <c r="N1" s="345"/>
      <c r="O1" s="346"/>
    </row>
    <row r="2" spans="1:15" s="78" customFormat="1" ht="30.75" customHeight="1" thickBot="1">
      <c r="A2" s="371"/>
      <c r="B2" s="350" t="s">
        <v>2</v>
      </c>
      <c r="C2" s="351"/>
      <c r="D2" s="351"/>
      <c r="E2" s="351"/>
      <c r="F2" s="351"/>
      <c r="G2" s="351"/>
      <c r="H2" s="351"/>
      <c r="I2" s="351"/>
      <c r="J2" s="351"/>
      <c r="K2" s="351"/>
      <c r="L2" s="352"/>
      <c r="M2" s="344" t="s">
        <v>3</v>
      </c>
      <c r="N2" s="345"/>
      <c r="O2" s="346"/>
    </row>
    <row r="3" spans="1:15" s="78" customFormat="1" ht="24" customHeight="1" thickBot="1">
      <c r="A3" s="371"/>
      <c r="B3" s="350" t="s">
        <v>4</v>
      </c>
      <c r="C3" s="351"/>
      <c r="D3" s="351"/>
      <c r="E3" s="351"/>
      <c r="F3" s="351"/>
      <c r="G3" s="351"/>
      <c r="H3" s="351"/>
      <c r="I3" s="351"/>
      <c r="J3" s="351"/>
      <c r="K3" s="351"/>
      <c r="L3" s="352"/>
      <c r="M3" s="344" t="s">
        <v>5</v>
      </c>
      <c r="N3" s="345"/>
      <c r="O3" s="346"/>
    </row>
    <row r="4" spans="1:15" s="78" customFormat="1" ht="21.75" customHeight="1" thickBot="1">
      <c r="A4" s="372"/>
      <c r="B4" s="353" t="s">
        <v>158</v>
      </c>
      <c r="C4" s="354"/>
      <c r="D4" s="354"/>
      <c r="E4" s="354"/>
      <c r="F4" s="354"/>
      <c r="G4" s="354"/>
      <c r="H4" s="354"/>
      <c r="I4" s="354"/>
      <c r="J4" s="354"/>
      <c r="K4" s="354"/>
      <c r="L4" s="355"/>
      <c r="M4" s="344" t="s">
        <v>6</v>
      </c>
      <c r="N4" s="345"/>
      <c r="O4" s="346"/>
    </row>
    <row r="5" spans="1:15" s="78" customFormat="1" ht="12" customHeight="1" thickBot="1">
      <c r="A5" s="79"/>
      <c r="B5" s="80"/>
      <c r="C5" s="80"/>
      <c r="D5" s="80"/>
      <c r="E5" s="80"/>
      <c r="F5" s="80"/>
      <c r="G5" s="80"/>
      <c r="H5" s="80"/>
      <c r="I5" s="80"/>
      <c r="J5" s="80"/>
      <c r="K5" s="80"/>
      <c r="L5" s="80"/>
      <c r="M5" s="81"/>
      <c r="N5" s="81"/>
      <c r="O5" s="81"/>
    </row>
    <row r="6" spans="1:15" ht="40.35" customHeight="1" thickBot="1">
      <c r="A6" s="54" t="s">
        <v>7</v>
      </c>
      <c r="B6" s="379" t="s">
        <v>8</v>
      </c>
      <c r="C6" s="380"/>
      <c r="D6" s="380"/>
      <c r="E6" s="380"/>
      <c r="F6" s="380"/>
      <c r="G6" s="380"/>
      <c r="H6" s="380"/>
      <c r="I6" s="380"/>
      <c r="J6" s="380"/>
      <c r="K6" s="381"/>
      <c r="L6" s="166" t="s">
        <v>9</v>
      </c>
      <c r="M6" s="392">
        <v>2024110010313</v>
      </c>
      <c r="N6" s="393"/>
      <c r="O6" s="394"/>
    </row>
    <row r="7" spans="1:15" s="78" customFormat="1" ht="10.15" customHeight="1" thickBot="1">
      <c r="A7" s="79"/>
      <c r="B7" s="80"/>
      <c r="C7" s="80"/>
      <c r="D7" s="80"/>
      <c r="E7" s="80"/>
      <c r="F7" s="80"/>
      <c r="G7" s="80"/>
      <c r="H7" s="80"/>
      <c r="I7" s="80"/>
      <c r="J7" s="80"/>
      <c r="K7" s="80"/>
      <c r="L7" s="80"/>
      <c r="M7" s="81"/>
      <c r="N7" s="81"/>
      <c r="O7" s="81"/>
    </row>
    <row r="8" spans="1:15" s="78" customFormat="1" ht="21.75" customHeight="1" thickBot="1">
      <c r="A8" s="374" t="s">
        <v>10</v>
      </c>
      <c r="B8" s="166" t="s">
        <v>11</v>
      </c>
      <c r="C8" s="125"/>
      <c r="D8" s="166" t="s">
        <v>12</v>
      </c>
      <c r="E8" s="125"/>
      <c r="F8" s="166" t="s">
        <v>13</v>
      </c>
      <c r="G8" s="125" t="s">
        <v>14</v>
      </c>
      <c r="H8" s="166" t="s">
        <v>15</v>
      </c>
      <c r="I8" s="126"/>
      <c r="J8" s="358" t="s">
        <v>16</v>
      </c>
      <c r="K8" s="373"/>
      <c r="L8" s="165" t="s">
        <v>17</v>
      </c>
      <c r="M8" s="386"/>
      <c r="N8" s="386"/>
      <c r="O8" s="386"/>
    </row>
    <row r="9" spans="1:15" s="78" customFormat="1" ht="21.75" customHeight="1" thickBot="1">
      <c r="A9" s="374"/>
      <c r="B9" s="167" t="s">
        <v>18</v>
      </c>
      <c r="C9" s="127"/>
      <c r="D9" s="166" t="s">
        <v>19</v>
      </c>
      <c r="E9" s="128"/>
      <c r="F9" s="166" t="s">
        <v>20</v>
      </c>
      <c r="G9" s="128"/>
      <c r="H9" s="166" t="s">
        <v>21</v>
      </c>
      <c r="I9" s="126"/>
      <c r="J9" s="358"/>
      <c r="K9" s="373"/>
      <c r="L9" s="165" t="s">
        <v>22</v>
      </c>
      <c r="M9" s="386"/>
      <c r="N9" s="386"/>
      <c r="O9" s="386"/>
    </row>
    <row r="10" spans="1:15" s="78" customFormat="1" ht="21.75" customHeight="1" thickBot="1">
      <c r="A10" s="374"/>
      <c r="B10" s="166" t="s">
        <v>23</v>
      </c>
      <c r="C10" s="125"/>
      <c r="D10" s="166" t="s">
        <v>24</v>
      </c>
      <c r="E10" s="128"/>
      <c r="F10" s="166" t="s">
        <v>25</v>
      </c>
      <c r="G10" s="128"/>
      <c r="H10" s="166" t="s">
        <v>26</v>
      </c>
      <c r="I10" s="126"/>
      <c r="J10" s="358"/>
      <c r="K10" s="373"/>
      <c r="L10" s="165" t="s">
        <v>27</v>
      </c>
      <c r="M10" s="386" t="s">
        <v>14</v>
      </c>
      <c r="N10" s="386"/>
      <c r="O10" s="386"/>
    </row>
    <row r="11" spans="1:15" s="78" customFormat="1" ht="11.45" customHeight="1" thickBot="1">
      <c r="A11" s="79"/>
      <c r="B11" s="80"/>
      <c r="C11" s="80"/>
      <c r="D11" s="80"/>
      <c r="E11" s="80"/>
      <c r="F11" s="80"/>
      <c r="G11" s="80"/>
      <c r="H11" s="80"/>
      <c r="I11" s="80"/>
      <c r="J11" s="80"/>
      <c r="K11" s="80"/>
      <c r="L11" s="80"/>
      <c r="M11" s="81"/>
      <c r="N11" s="81"/>
      <c r="O11" s="81"/>
    </row>
    <row r="12" spans="1:15" ht="15" customHeight="1">
      <c r="A12" s="376" t="s">
        <v>28</v>
      </c>
      <c r="B12" s="359" t="s">
        <v>159</v>
      </c>
      <c r="C12" s="360"/>
      <c r="D12" s="360"/>
      <c r="E12" s="360"/>
      <c r="F12" s="360"/>
      <c r="G12" s="360"/>
      <c r="H12" s="360"/>
      <c r="I12" s="360"/>
      <c r="J12" s="360"/>
      <c r="K12" s="360"/>
      <c r="L12" s="360"/>
      <c r="M12" s="360"/>
      <c r="N12" s="360"/>
      <c r="O12" s="361"/>
    </row>
    <row r="13" spans="1:15" ht="15" customHeight="1">
      <c r="A13" s="377"/>
      <c r="B13" s="362"/>
      <c r="C13" s="363"/>
      <c r="D13" s="363"/>
      <c r="E13" s="363"/>
      <c r="F13" s="363"/>
      <c r="G13" s="363"/>
      <c r="H13" s="363"/>
      <c r="I13" s="363"/>
      <c r="J13" s="363"/>
      <c r="K13" s="363"/>
      <c r="L13" s="363"/>
      <c r="M13" s="363"/>
      <c r="N13" s="363"/>
      <c r="O13" s="364"/>
    </row>
    <row r="14" spans="1:15" ht="15" customHeight="1" thickBot="1">
      <c r="A14" s="378"/>
      <c r="B14" s="365"/>
      <c r="C14" s="366"/>
      <c r="D14" s="366"/>
      <c r="E14" s="366"/>
      <c r="F14" s="366"/>
      <c r="G14" s="366"/>
      <c r="H14" s="366"/>
      <c r="I14" s="366"/>
      <c r="J14" s="366"/>
      <c r="K14" s="366"/>
      <c r="L14" s="366"/>
      <c r="M14" s="366"/>
      <c r="N14" s="366"/>
      <c r="O14" s="367"/>
    </row>
    <row r="15" spans="1:15" ht="9" customHeight="1" thickBot="1">
      <c r="A15" s="13"/>
      <c r="B15" s="77"/>
      <c r="C15" s="14"/>
      <c r="D15" s="14"/>
      <c r="E15" s="14"/>
      <c r="F15" s="14"/>
      <c r="G15" s="15"/>
      <c r="H15" s="15"/>
      <c r="I15" s="15"/>
      <c r="J15" s="15"/>
      <c r="K15" s="15"/>
      <c r="L15" s="16"/>
      <c r="M15" s="16"/>
      <c r="N15" s="16"/>
      <c r="O15" s="16"/>
    </row>
    <row r="16" spans="1:15" s="17" customFormat="1" ht="37.5" customHeight="1" thickBot="1">
      <c r="A16" s="54" t="s">
        <v>30</v>
      </c>
      <c r="B16" s="368" t="s">
        <v>160</v>
      </c>
      <c r="C16" s="368"/>
      <c r="D16" s="368"/>
      <c r="E16" s="368"/>
      <c r="F16" s="368"/>
      <c r="G16" s="374" t="s">
        <v>32</v>
      </c>
      <c r="H16" s="374"/>
      <c r="I16" s="369" t="s">
        <v>161</v>
      </c>
      <c r="J16" s="369"/>
      <c r="K16" s="369"/>
      <c r="L16" s="369"/>
      <c r="M16" s="369"/>
      <c r="N16" s="369"/>
      <c r="O16" s="369"/>
    </row>
    <row r="18" spans="1:15" ht="56.25" customHeight="1" thickBot="1">
      <c r="A18" s="54" t="s">
        <v>34</v>
      </c>
      <c r="B18" s="368" t="s">
        <v>35</v>
      </c>
      <c r="C18" s="368"/>
      <c r="D18" s="368"/>
      <c r="E18" s="368"/>
      <c r="F18" s="54" t="s">
        <v>36</v>
      </c>
      <c r="G18" s="375" t="s">
        <v>37</v>
      </c>
      <c r="H18" s="375"/>
      <c r="I18" s="375"/>
      <c r="J18" s="54" t="s">
        <v>38</v>
      </c>
      <c r="K18" s="368" t="s">
        <v>39</v>
      </c>
      <c r="L18" s="368"/>
      <c r="M18" s="368"/>
      <c r="N18" s="368"/>
      <c r="O18" s="368"/>
    </row>
    <row r="19" spans="1:15" ht="16.5" customHeight="1" thickBot="1">
      <c r="A19" s="75"/>
      <c r="B19" s="76"/>
      <c r="C19" s="76"/>
      <c r="D19" s="76"/>
      <c r="E19" s="76"/>
      <c r="F19" s="76"/>
      <c r="G19" s="76"/>
      <c r="H19" s="76"/>
      <c r="I19" s="76"/>
      <c r="J19" s="76"/>
      <c r="K19" s="76"/>
      <c r="L19" s="76"/>
      <c r="M19" s="76"/>
      <c r="N19" s="76"/>
      <c r="O19" s="76"/>
    </row>
    <row r="20" spans="1:15" ht="32.1" customHeight="1" thickBot="1">
      <c r="A20" s="356" t="s">
        <v>40</v>
      </c>
      <c r="B20" s="357"/>
      <c r="C20" s="357"/>
      <c r="D20" s="357"/>
      <c r="E20" s="357"/>
      <c r="F20" s="357"/>
      <c r="G20" s="357"/>
      <c r="H20" s="357"/>
      <c r="I20" s="357"/>
      <c r="J20" s="357"/>
      <c r="K20" s="357"/>
      <c r="L20" s="357"/>
      <c r="M20" s="357"/>
      <c r="N20" s="357"/>
      <c r="O20" s="358"/>
    </row>
    <row r="21" spans="1:15" ht="32.1" customHeight="1" thickBot="1">
      <c r="A21" s="356" t="s">
        <v>41</v>
      </c>
      <c r="B21" s="357"/>
      <c r="C21" s="357"/>
      <c r="D21" s="357"/>
      <c r="E21" s="357"/>
      <c r="F21" s="357"/>
      <c r="G21" s="357"/>
      <c r="H21" s="357"/>
      <c r="I21" s="357"/>
      <c r="J21" s="357"/>
      <c r="K21" s="357"/>
      <c r="L21" s="357"/>
      <c r="M21" s="357"/>
      <c r="N21" s="357"/>
      <c r="O21" s="358"/>
    </row>
    <row r="22" spans="1:15" ht="32.1" customHeight="1" thickBot="1">
      <c r="A22" s="26"/>
      <c r="B22" s="18" t="s">
        <v>11</v>
      </c>
      <c r="C22" s="18" t="s">
        <v>12</v>
      </c>
      <c r="D22" s="18" t="s">
        <v>13</v>
      </c>
      <c r="E22" s="18" t="s">
        <v>15</v>
      </c>
      <c r="F22" s="18" t="s">
        <v>18</v>
      </c>
      <c r="G22" s="18" t="s">
        <v>19</v>
      </c>
      <c r="H22" s="18" t="s">
        <v>20</v>
      </c>
      <c r="I22" s="18" t="s">
        <v>21</v>
      </c>
      <c r="J22" s="18" t="s">
        <v>23</v>
      </c>
      <c r="K22" s="18" t="s">
        <v>24</v>
      </c>
      <c r="L22" s="18" t="s">
        <v>25</v>
      </c>
      <c r="M22" s="18" t="s">
        <v>26</v>
      </c>
      <c r="N22" s="19" t="s">
        <v>42</v>
      </c>
      <c r="O22" s="19" t="s">
        <v>43</v>
      </c>
    </row>
    <row r="23" spans="1:15" ht="32.1" customHeight="1">
      <c r="A23" s="20" t="s">
        <v>44</v>
      </c>
      <c r="B23" s="281">
        <v>613661000</v>
      </c>
      <c r="C23" s="282">
        <v>0</v>
      </c>
      <c r="D23" s="282">
        <v>30326000</v>
      </c>
      <c r="E23" s="283">
        <v>0</v>
      </c>
      <c r="F23" s="283">
        <v>0</v>
      </c>
      <c r="G23" s="283">
        <v>0</v>
      </c>
      <c r="H23" s="283">
        <v>0</v>
      </c>
      <c r="I23" s="283">
        <v>0</v>
      </c>
      <c r="J23" s="283">
        <v>0</v>
      </c>
      <c r="K23" s="283">
        <v>0</v>
      </c>
      <c r="L23" s="283">
        <v>0</v>
      </c>
      <c r="M23" s="284">
        <v>0</v>
      </c>
      <c r="N23" s="285">
        <f>SUM(B23:M23)</f>
        <v>643987000</v>
      </c>
      <c r="O23" s="256">
        <v>1</v>
      </c>
    </row>
    <row r="24" spans="1:15" ht="32.1" customHeight="1">
      <c r="A24" s="20" t="s">
        <v>45</v>
      </c>
      <c r="B24" s="286">
        <v>291874000</v>
      </c>
      <c r="C24" s="274">
        <v>206793000</v>
      </c>
      <c r="D24" s="274">
        <v>0</v>
      </c>
      <c r="E24" s="257">
        <v>0</v>
      </c>
      <c r="F24" s="257">
        <v>0</v>
      </c>
      <c r="G24" s="257">
        <v>0</v>
      </c>
      <c r="H24" s="257">
        <v>0</v>
      </c>
      <c r="I24" s="257">
        <v>0</v>
      </c>
      <c r="J24" s="257">
        <v>0</v>
      </c>
      <c r="K24" s="257">
        <v>0</v>
      </c>
      <c r="L24" s="257">
        <v>0</v>
      </c>
      <c r="M24" s="287">
        <v>0</v>
      </c>
      <c r="N24" s="285">
        <f t="shared" ref="N24:N28" si="0">SUM(B24:M24)</f>
        <v>498667000</v>
      </c>
      <c r="O24" s="258">
        <f>+(B24+C24+D24+E24+F24+G24+H24+I24+J24+K24+L24+M24)/N23</f>
        <v>0.77434327090453692</v>
      </c>
    </row>
    <row r="25" spans="1:15" ht="32.1" customHeight="1">
      <c r="A25" s="20" t="s">
        <v>46</v>
      </c>
      <c r="B25" s="286">
        <v>0</v>
      </c>
      <c r="C25" s="274">
        <v>2113667</v>
      </c>
      <c r="D25" s="274">
        <v>34229734</v>
      </c>
      <c r="E25" s="257">
        <v>0</v>
      </c>
      <c r="F25" s="257">
        <v>0</v>
      </c>
      <c r="G25" s="257">
        <v>0</v>
      </c>
      <c r="H25" s="257">
        <v>0</v>
      </c>
      <c r="I25" s="257">
        <v>0</v>
      </c>
      <c r="J25" s="257">
        <v>0</v>
      </c>
      <c r="K25" s="257">
        <v>0</v>
      </c>
      <c r="L25" s="257">
        <v>0</v>
      </c>
      <c r="M25" s="287">
        <v>0</v>
      </c>
      <c r="N25" s="285">
        <f t="shared" si="0"/>
        <v>36343401</v>
      </c>
      <c r="O25" s="258">
        <f>N25/N23</f>
        <v>5.6434991700143017E-2</v>
      </c>
    </row>
    <row r="26" spans="1:15" ht="32.1" customHeight="1">
      <c r="A26" s="20" t="s">
        <v>47</v>
      </c>
      <c r="B26" s="286">
        <v>9949806</v>
      </c>
      <c r="C26" s="274">
        <v>23440151</v>
      </c>
      <c r="D26" s="274">
        <v>18953615</v>
      </c>
      <c r="E26" s="259">
        <v>0</v>
      </c>
      <c r="F26" s="259">
        <v>0</v>
      </c>
      <c r="G26" s="259">
        <v>0</v>
      </c>
      <c r="H26" s="259">
        <v>0</v>
      </c>
      <c r="I26" s="259">
        <v>0</v>
      </c>
      <c r="J26" s="259">
        <v>0</v>
      </c>
      <c r="K26" s="259">
        <v>0</v>
      </c>
      <c r="L26" s="259">
        <v>0</v>
      </c>
      <c r="M26" s="288">
        <v>0</v>
      </c>
      <c r="N26" s="285">
        <f t="shared" si="0"/>
        <v>52343572</v>
      </c>
      <c r="O26" s="256">
        <v>1</v>
      </c>
    </row>
    <row r="27" spans="1:15" ht="32.1" customHeight="1">
      <c r="A27" s="20" t="s">
        <v>48</v>
      </c>
      <c r="B27" s="286">
        <v>0</v>
      </c>
      <c r="C27" s="274">
        <v>0</v>
      </c>
      <c r="D27" s="274">
        <v>0</v>
      </c>
      <c r="E27" s="257">
        <v>0</v>
      </c>
      <c r="F27" s="257">
        <v>0</v>
      </c>
      <c r="G27" s="257">
        <v>0</v>
      </c>
      <c r="H27" s="257">
        <v>0</v>
      </c>
      <c r="I27" s="257">
        <v>0</v>
      </c>
      <c r="J27" s="257">
        <v>0</v>
      </c>
      <c r="K27" s="257">
        <v>0</v>
      </c>
      <c r="L27" s="257">
        <v>0</v>
      </c>
      <c r="M27" s="287">
        <v>0</v>
      </c>
      <c r="N27" s="285">
        <f t="shared" si="0"/>
        <v>0</v>
      </c>
      <c r="O27" s="260">
        <f>N27/N26</f>
        <v>0</v>
      </c>
    </row>
    <row r="28" spans="1:15" ht="32.1" customHeight="1" thickBot="1">
      <c r="A28" s="23" t="s">
        <v>49</v>
      </c>
      <c r="B28" s="289">
        <v>8410714</v>
      </c>
      <c r="C28" s="290">
        <v>14887997</v>
      </c>
      <c r="D28" s="290">
        <v>18953815</v>
      </c>
      <c r="E28" s="261">
        <v>0</v>
      </c>
      <c r="F28" s="261">
        <v>0</v>
      </c>
      <c r="G28" s="261">
        <v>0</v>
      </c>
      <c r="H28" s="261">
        <v>0</v>
      </c>
      <c r="I28" s="261">
        <v>0</v>
      </c>
      <c r="J28" s="261">
        <v>0</v>
      </c>
      <c r="K28" s="261">
        <v>0</v>
      </c>
      <c r="L28" s="261">
        <v>0</v>
      </c>
      <c r="M28" s="291">
        <v>0</v>
      </c>
      <c r="N28" s="292">
        <f t="shared" si="0"/>
        <v>42252526</v>
      </c>
      <c r="O28" s="262">
        <f>N28/N26</f>
        <v>0.80721518202846376</v>
      </c>
    </row>
    <row r="32" spans="1:15" ht="48" customHeight="1" thickBot="1">
      <c r="A32" s="330" t="s">
        <v>50</v>
      </c>
      <c r="B32" s="331"/>
      <c r="C32" s="331"/>
      <c r="D32" s="331"/>
      <c r="E32" s="331"/>
      <c r="F32" s="331"/>
      <c r="G32" s="331"/>
      <c r="H32" s="331"/>
      <c r="I32" s="332"/>
    </row>
    <row r="33" spans="1:9" ht="50.25" customHeight="1" thickBot="1">
      <c r="A33" s="38" t="s">
        <v>51</v>
      </c>
      <c r="B33" s="333" t="str">
        <f>+B12</f>
        <v>Implementar 7 cursos con enfoque de género y diferencial para el desarrollo de capacidades digitales de las mujeres en zonas rurales de la ciudad</v>
      </c>
      <c r="C33" s="334"/>
      <c r="D33" s="334"/>
      <c r="E33" s="334"/>
      <c r="F33" s="334"/>
      <c r="G33" s="334"/>
      <c r="H33" s="334"/>
      <c r="I33" s="335"/>
    </row>
    <row r="34" spans="1:9" ht="18.75" customHeight="1" thickBot="1">
      <c r="A34" s="324" t="s">
        <v>52</v>
      </c>
      <c r="B34" s="86">
        <v>2024</v>
      </c>
      <c r="C34" s="86">
        <v>2025</v>
      </c>
      <c r="D34" s="86">
        <v>2026</v>
      </c>
      <c r="E34" s="86">
        <v>2027</v>
      </c>
      <c r="F34" s="86" t="s">
        <v>53</v>
      </c>
      <c r="G34" s="343" t="s">
        <v>54</v>
      </c>
      <c r="H34" s="343" t="s">
        <v>55</v>
      </c>
      <c r="I34" s="343"/>
    </row>
    <row r="35" spans="1:9" ht="50.25" customHeight="1" thickBot="1">
      <c r="A35" s="325"/>
      <c r="B35" s="204">
        <v>1</v>
      </c>
      <c r="C35" s="204">
        <v>2</v>
      </c>
      <c r="D35" s="204">
        <v>2</v>
      </c>
      <c r="E35" s="204">
        <v>2</v>
      </c>
      <c r="F35" s="205">
        <f>B35+C35+D35+E35</f>
        <v>7</v>
      </c>
      <c r="G35" s="343"/>
      <c r="H35" s="343"/>
      <c r="I35" s="343"/>
    </row>
    <row r="36" spans="1:9" ht="52.5" customHeight="1" thickBot="1">
      <c r="A36" s="39" t="s">
        <v>56</v>
      </c>
      <c r="B36" s="336">
        <v>0.28999999999999998</v>
      </c>
      <c r="C36" s="337"/>
      <c r="D36" s="340" t="s">
        <v>57</v>
      </c>
      <c r="E36" s="341"/>
      <c r="F36" s="341"/>
      <c r="G36" s="341"/>
      <c r="H36" s="341"/>
      <c r="I36" s="342"/>
    </row>
    <row r="37" spans="1:9" s="29" customFormat="1" ht="48" customHeight="1" thickBot="1">
      <c r="A37" s="324" t="s">
        <v>58</v>
      </c>
      <c r="B37" s="39" t="s">
        <v>59</v>
      </c>
      <c r="C37" s="38" t="s">
        <v>60</v>
      </c>
      <c r="D37" s="310" t="s">
        <v>61</v>
      </c>
      <c r="E37" s="311"/>
      <c r="F37" s="310" t="s">
        <v>62</v>
      </c>
      <c r="G37" s="311"/>
      <c r="H37" s="40" t="s">
        <v>63</v>
      </c>
      <c r="I37" s="42" t="s">
        <v>64</v>
      </c>
    </row>
    <row r="38" spans="1:9" ht="120.75" customHeight="1" thickBot="1">
      <c r="A38" s="325"/>
      <c r="B38" s="209">
        <v>0</v>
      </c>
      <c r="C38" s="33">
        <v>0</v>
      </c>
      <c r="D38" s="326" t="s">
        <v>65</v>
      </c>
      <c r="E38" s="327"/>
      <c r="F38" s="326" t="s">
        <v>66</v>
      </c>
      <c r="G38" s="327"/>
      <c r="H38" s="237" t="s">
        <v>76</v>
      </c>
      <c r="I38" s="31" t="s">
        <v>68</v>
      </c>
    </row>
    <row r="39" spans="1:9" s="29" customFormat="1" ht="65.25" customHeight="1" thickBot="1">
      <c r="A39" s="324" t="s">
        <v>69</v>
      </c>
      <c r="B39" s="41" t="s">
        <v>59</v>
      </c>
      <c r="C39" s="40" t="s">
        <v>60</v>
      </c>
      <c r="D39" s="310" t="s">
        <v>61</v>
      </c>
      <c r="E39" s="311"/>
      <c r="F39" s="310" t="s">
        <v>62</v>
      </c>
      <c r="G39" s="311"/>
      <c r="H39" s="40" t="s">
        <v>63</v>
      </c>
      <c r="I39" s="42" t="s">
        <v>64</v>
      </c>
    </row>
    <row r="40" spans="1:9" ht="210.6" customHeight="1" thickBot="1">
      <c r="A40" s="325"/>
      <c r="B40" s="208">
        <v>0.2</v>
      </c>
      <c r="C40" s="33">
        <v>0.2</v>
      </c>
      <c r="D40" s="338" t="s">
        <v>162</v>
      </c>
      <c r="E40" s="339"/>
      <c r="F40" s="326" t="s">
        <v>163</v>
      </c>
      <c r="G40" s="327"/>
      <c r="H40" s="237" t="s">
        <v>76</v>
      </c>
      <c r="I40" s="31" t="s">
        <v>164</v>
      </c>
    </row>
    <row r="41" spans="1:9" s="29" customFormat="1" ht="60.95" customHeight="1" thickBot="1">
      <c r="A41" s="324" t="s">
        <v>73</v>
      </c>
      <c r="B41" s="41" t="s">
        <v>59</v>
      </c>
      <c r="C41" s="40" t="s">
        <v>60</v>
      </c>
      <c r="D41" s="310" t="s">
        <v>61</v>
      </c>
      <c r="E41" s="311"/>
      <c r="F41" s="310" t="s">
        <v>62</v>
      </c>
      <c r="G41" s="311"/>
      <c r="H41" s="40" t="s">
        <v>63</v>
      </c>
      <c r="I41" s="42" t="s">
        <v>64</v>
      </c>
    </row>
    <row r="42" spans="1:9" ht="151.9" customHeight="1" thickBot="1">
      <c r="A42" s="325"/>
      <c r="B42" s="208">
        <v>0.2</v>
      </c>
      <c r="C42" s="33">
        <v>0.2</v>
      </c>
      <c r="D42" s="439" t="s">
        <v>165</v>
      </c>
      <c r="E42" s="440"/>
      <c r="F42" s="326" t="s">
        <v>166</v>
      </c>
      <c r="G42" s="327"/>
      <c r="H42" s="237" t="s">
        <v>76</v>
      </c>
      <c r="I42" s="237" t="s">
        <v>167</v>
      </c>
    </row>
    <row r="43" spans="1:9" s="29" customFormat="1" ht="35.1" customHeight="1" thickBot="1">
      <c r="A43" s="324" t="s">
        <v>78</v>
      </c>
      <c r="B43" s="41" t="s">
        <v>59</v>
      </c>
      <c r="C43" s="41" t="s">
        <v>60</v>
      </c>
      <c r="D43" s="310" t="s">
        <v>61</v>
      </c>
      <c r="E43" s="311"/>
      <c r="F43" s="310" t="s">
        <v>62</v>
      </c>
      <c r="G43" s="311"/>
      <c r="H43" s="40" t="s">
        <v>63</v>
      </c>
      <c r="I43" s="40" t="s">
        <v>64</v>
      </c>
    </row>
    <row r="44" spans="1:9" ht="120.75" customHeight="1" thickBot="1">
      <c r="A44" s="325"/>
      <c r="B44" s="208">
        <v>0.2</v>
      </c>
      <c r="C44" s="33"/>
      <c r="D44" s="328"/>
      <c r="E44" s="329"/>
      <c r="F44" s="328"/>
      <c r="G44" s="329"/>
      <c r="H44" s="49"/>
      <c r="I44" s="50"/>
    </row>
    <row r="45" spans="1:9" s="29" customFormat="1" ht="35.1" customHeight="1" thickBot="1">
      <c r="A45" s="324" t="s">
        <v>79</v>
      </c>
      <c r="B45" s="41" t="s">
        <v>59</v>
      </c>
      <c r="C45" s="40" t="s">
        <v>60</v>
      </c>
      <c r="D45" s="310" t="s">
        <v>61</v>
      </c>
      <c r="E45" s="311"/>
      <c r="F45" s="310" t="s">
        <v>62</v>
      </c>
      <c r="G45" s="311"/>
      <c r="H45" s="40" t="s">
        <v>63</v>
      </c>
      <c r="I45" s="42" t="s">
        <v>64</v>
      </c>
    </row>
    <row r="46" spans="1:9" ht="120.75" customHeight="1" thickBot="1">
      <c r="A46" s="325"/>
      <c r="B46" s="208">
        <v>0.2</v>
      </c>
      <c r="C46" s="33"/>
      <c r="D46" s="312"/>
      <c r="E46" s="314"/>
      <c r="F46" s="312"/>
      <c r="G46" s="314"/>
      <c r="H46" s="30"/>
      <c r="I46" s="32"/>
    </row>
    <row r="47" spans="1:9" s="29" customFormat="1" ht="35.1" customHeight="1" thickBot="1">
      <c r="A47" s="324" t="s">
        <v>80</v>
      </c>
      <c r="B47" s="41" t="s">
        <v>59</v>
      </c>
      <c r="C47" s="40" t="s">
        <v>60</v>
      </c>
      <c r="D47" s="310" t="s">
        <v>61</v>
      </c>
      <c r="E47" s="311"/>
      <c r="F47" s="310" t="s">
        <v>62</v>
      </c>
      <c r="G47" s="311"/>
      <c r="H47" s="40" t="s">
        <v>63</v>
      </c>
      <c r="I47" s="42" t="s">
        <v>64</v>
      </c>
    </row>
    <row r="48" spans="1:9" ht="120.75" customHeight="1" thickBot="1">
      <c r="A48" s="325"/>
      <c r="B48" s="208">
        <v>0.2</v>
      </c>
      <c r="C48" s="34"/>
      <c r="D48" s="312"/>
      <c r="E48" s="314"/>
      <c r="F48" s="312"/>
      <c r="G48" s="314"/>
      <c r="H48" s="30"/>
      <c r="I48" s="32"/>
    </row>
    <row r="49" spans="1:9" ht="35.1" customHeight="1" thickBot="1">
      <c r="A49" s="324" t="s">
        <v>81</v>
      </c>
      <c r="B49" s="40" t="s">
        <v>59</v>
      </c>
      <c r="C49" s="38" t="s">
        <v>60</v>
      </c>
      <c r="D49" s="310" t="s">
        <v>61</v>
      </c>
      <c r="E49" s="311"/>
      <c r="F49" s="310" t="s">
        <v>62</v>
      </c>
      <c r="G49" s="311"/>
      <c r="H49" s="40" t="s">
        <v>63</v>
      </c>
      <c r="I49" s="42" t="s">
        <v>64</v>
      </c>
    </row>
    <row r="50" spans="1:9" ht="120.75" customHeight="1" thickBot="1">
      <c r="A50" s="325"/>
      <c r="B50" s="208">
        <v>0.2</v>
      </c>
      <c r="C50" s="34"/>
      <c r="D50" s="312"/>
      <c r="E50" s="313"/>
      <c r="F50" s="312"/>
      <c r="G50" s="314"/>
      <c r="H50" s="30"/>
      <c r="I50" s="32"/>
    </row>
    <row r="51" spans="1:9" ht="35.1" customHeight="1" thickBot="1">
      <c r="A51" s="324" t="s">
        <v>82</v>
      </c>
      <c r="B51" s="40" t="s">
        <v>59</v>
      </c>
      <c r="C51" s="38" t="s">
        <v>60</v>
      </c>
      <c r="D51" s="310" t="s">
        <v>61</v>
      </c>
      <c r="E51" s="311"/>
      <c r="F51" s="310" t="s">
        <v>62</v>
      </c>
      <c r="G51" s="311"/>
      <c r="H51" s="40" t="s">
        <v>63</v>
      </c>
      <c r="I51" s="42" t="s">
        <v>64</v>
      </c>
    </row>
    <row r="52" spans="1:9" ht="120.75" customHeight="1" thickBot="1">
      <c r="A52" s="325"/>
      <c r="B52" s="208">
        <v>0.2</v>
      </c>
      <c r="C52" s="34"/>
      <c r="D52" s="312"/>
      <c r="E52" s="313"/>
      <c r="F52" s="312"/>
      <c r="G52" s="314"/>
      <c r="H52" s="51"/>
      <c r="I52" s="32"/>
    </row>
    <row r="53" spans="1:9" ht="35.1" customHeight="1" thickBot="1">
      <c r="A53" s="324" t="s">
        <v>83</v>
      </c>
      <c r="B53" s="40" t="s">
        <v>59</v>
      </c>
      <c r="C53" s="38" t="s">
        <v>60</v>
      </c>
      <c r="D53" s="310" t="s">
        <v>61</v>
      </c>
      <c r="E53" s="311"/>
      <c r="F53" s="310" t="s">
        <v>62</v>
      </c>
      <c r="G53" s="311"/>
      <c r="H53" s="40" t="s">
        <v>63</v>
      </c>
      <c r="I53" s="42" t="s">
        <v>64</v>
      </c>
    </row>
    <row r="54" spans="1:9" ht="120.75" customHeight="1" thickBot="1">
      <c r="A54" s="325"/>
      <c r="B54" s="208">
        <v>0.2</v>
      </c>
      <c r="C54" s="34"/>
      <c r="D54" s="312"/>
      <c r="E54" s="314"/>
      <c r="F54" s="312"/>
      <c r="G54" s="314"/>
      <c r="H54" s="30"/>
      <c r="I54" s="30"/>
    </row>
    <row r="55" spans="1:9" ht="35.1" customHeight="1" thickBot="1">
      <c r="A55" s="324" t="s">
        <v>84</v>
      </c>
      <c r="B55" s="40" t="s">
        <v>59</v>
      </c>
      <c r="C55" s="38" t="s">
        <v>60</v>
      </c>
      <c r="D55" s="310" t="s">
        <v>61</v>
      </c>
      <c r="E55" s="311"/>
      <c r="F55" s="310" t="s">
        <v>62</v>
      </c>
      <c r="G55" s="311"/>
      <c r="H55" s="40" t="s">
        <v>63</v>
      </c>
      <c r="I55" s="42" t="s">
        <v>64</v>
      </c>
    </row>
    <row r="56" spans="1:9" ht="120.75" customHeight="1" thickBot="1">
      <c r="A56" s="325"/>
      <c r="B56" s="208">
        <v>0.2</v>
      </c>
      <c r="C56" s="34"/>
      <c r="D56" s="312"/>
      <c r="E56" s="314"/>
      <c r="F56" s="312"/>
      <c r="G56" s="314"/>
      <c r="H56" s="30"/>
      <c r="I56" s="32"/>
    </row>
    <row r="57" spans="1:9" ht="35.1" customHeight="1" thickBot="1">
      <c r="A57" s="324" t="s">
        <v>85</v>
      </c>
      <c r="B57" s="40" t="s">
        <v>59</v>
      </c>
      <c r="C57" s="38" t="s">
        <v>60</v>
      </c>
      <c r="D57" s="310" t="s">
        <v>61</v>
      </c>
      <c r="E57" s="311"/>
      <c r="F57" s="310" t="s">
        <v>62</v>
      </c>
      <c r="G57" s="311"/>
      <c r="H57" s="40" t="s">
        <v>63</v>
      </c>
      <c r="I57" s="42" t="s">
        <v>64</v>
      </c>
    </row>
    <row r="58" spans="1:9" ht="120.75" customHeight="1" thickBot="1">
      <c r="A58" s="325"/>
      <c r="B58" s="208">
        <v>0.2</v>
      </c>
      <c r="C58" s="34"/>
      <c r="D58" s="312"/>
      <c r="E58" s="314"/>
      <c r="F58" s="313"/>
      <c r="G58" s="313"/>
      <c r="H58" s="30"/>
      <c r="I58" s="30"/>
    </row>
    <row r="59" spans="1:9" ht="35.1" customHeight="1" thickBot="1">
      <c r="A59" s="324" t="s">
        <v>86</v>
      </c>
      <c r="B59" s="40" t="s">
        <v>59</v>
      </c>
      <c r="C59" s="38" t="s">
        <v>60</v>
      </c>
      <c r="D59" s="310" t="s">
        <v>61</v>
      </c>
      <c r="E59" s="311"/>
      <c r="F59" s="310" t="s">
        <v>62</v>
      </c>
      <c r="G59" s="311"/>
      <c r="H59" s="40" t="s">
        <v>63</v>
      </c>
      <c r="I59" s="42" t="s">
        <v>64</v>
      </c>
    </row>
    <row r="60" spans="1:9" ht="120.75" customHeight="1" thickBot="1">
      <c r="A60" s="325"/>
      <c r="B60" s="204">
        <v>0</v>
      </c>
      <c r="C60" s="34"/>
      <c r="D60" s="312"/>
      <c r="E60" s="314"/>
      <c r="F60" s="312"/>
      <c r="G60" s="314"/>
      <c r="H60" s="30"/>
      <c r="I60" s="30"/>
    </row>
    <row r="61" spans="1:9">
      <c r="B61" s="218">
        <f>+B58+B56+B54+B52+B50+B48+B46+B44+B42+B40</f>
        <v>1.9999999999999998</v>
      </c>
    </row>
    <row r="64" spans="1:9" ht="34.5" customHeight="1">
      <c r="A64" s="388" t="s">
        <v>87</v>
      </c>
      <c r="B64" s="388"/>
      <c r="C64" s="388"/>
      <c r="D64" s="388"/>
      <c r="E64" s="388"/>
      <c r="F64" s="388"/>
      <c r="G64" s="388"/>
      <c r="H64" s="388"/>
      <c r="I64" s="388"/>
    </row>
    <row r="65" spans="1:9" ht="64.5" customHeight="1">
      <c r="A65" s="43" t="s">
        <v>88</v>
      </c>
      <c r="B65" s="315" t="s">
        <v>168</v>
      </c>
      <c r="C65" s="316"/>
      <c r="D65" s="315" t="s">
        <v>169</v>
      </c>
      <c r="E65" s="316"/>
      <c r="F65" s="389" t="s">
        <v>170</v>
      </c>
      <c r="G65" s="390"/>
      <c r="H65" s="389" t="s">
        <v>170</v>
      </c>
      <c r="I65" s="390"/>
    </row>
    <row r="66" spans="1:9" ht="54.75" customHeight="1">
      <c r="A66" s="43" t="s">
        <v>93</v>
      </c>
      <c r="B66" s="382">
        <v>0.12</v>
      </c>
      <c r="C66" s="383"/>
      <c r="D66" s="441">
        <v>0.17</v>
      </c>
      <c r="E66" s="442"/>
      <c r="F66" s="443"/>
      <c r="G66" s="444"/>
      <c r="H66" s="395"/>
      <c r="I66" s="396"/>
    </row>
    <row r="67" spans="1:9" ht="30" customHeight="1">
      <c r="A67" s="384" t="s">
        <v>11</v>
      </c>
      <c r="B67" s="91" t="s">
        <v>94</v>
      </c>
      <c r="C67" s="91" t="s">
        <v>60</v>
      </c>
      <c r="D67" s="91" t="s">
        <v>94</v>
      </c>
      <c r="E67" s="91" t="s">
        <v>60</v>
      </c>
      <c r="F67" s="91" t="s">
        <v>94</v>
      </c>
      <c r="G67" s="91" t="s">
        <v>60</v>
      </c>
      <c r="H67" s="91" t="s">
        <v>94</v>
      </c>
      <c r="I67" s="91" t="s">
        <v>60</v>
      </c>
    </row>
    <row r="68" spans="1:9" ht="30" customHeight="1">
      <c r="A68" s="385"/>
      <c r="B68" s="45">
        <v>0</v>
      </c>
      <c r="C68" s="45">
        <v>0</v>
      </c>
      <c r="D68" s="45">
        <v>0</v>
      </c>
      <c r="E68" s="45">
        <v>0</v>
      </c>
      <c r="F68" s="45"/>
      <c r="G68" s="45"/>
      <c r="H68" s="52"/>
      <c r="I68" s="45"/>
    </row>
    <row r="69" spans="1:9" ht="80.25" customHeight="1">
      <c r="A69" s="43" t="s">
        <v>95</v>
      </c>
      <c r="B69" s="318" t="s">
        <v>65</v>
      </c>
      <c r="C69" s="319"/>
      <c r="D69" s="318" t="s">
        <v>65</v>
      </c>
      <c r="E69" s="319"/>
      <c r="F69" s="308"/>
      <c r="G69" s="309"/>
      <c r="H69" s="308"/>
      <c r="I69" s="391"/>
    </row>
    <row r="70" spans="1:9" ht="80.25" customHeight="1">
      <c r="A70" s="43" t="s">
        <v>96</v>
      </c>
      <c r="B70" s="318" t="s">
        <v>97</v>
      </c>
      <c r="C70" s="319"/>
      <c r="D70" s="318" t="s">
        <v>97</v>
      </c>
      <c r="E70" s="319"/>
      <c r="F70" s="304"/>
      <c r="G70" s="305"/>
      <c r="H70" s="304"/>
      <c r="I70" s="305"/>
    </row>
    <row r="71" spans="1:9" ht="30.75" customHeight="1">
      <c r="A71" s="384" t="s">
        <v>12</v>
      </c>
      <c r="B71" s="91" t="s">
        <v>94</v>
      </c>
      <c r="C71" s="91" t="s">
        <v>60</v>
      </c>
      <c r="D71" s="91" t="s">
        <v>94</v>
      </c>
      <c r="E71" s="91" t="s">
        <v>60</v>
      </c>
      <c r="F71" s="91" t="s">
        <v>94</v>
      </c>
      <c r="G71" s="91" t="s">
        <v>60</v>
      </c>
      <c r="H71" s="91" t="s">
        <v>94</v>
      </c>
      <c r="I71" s="91" t="s">
        <v>60</v>
      </c>
    </row>
    <row r="72" spans="1:9" ht="30.75" customHeight="1">
      <c r="A72" s="385"/>
      <c r="B72" s="45">
        <v>0</v>
      </c>
      <c r="C72" s="45">
        <v>0</v>
      </c>
      <c r="D72" s="45">
        <v>0</v>
      </c>
      <c r="E72" s="45">
        <v>0</v>
      </c>
      <c r="F72" s="45"/>
      <c r="G72" s="46"/>
      <c r="H72" s="52"/>
      <c r="I72" s="46"/>
    </row>
    <row r="73" spans="1:9" ht="80.25" customHeight="1">
      <c r="A73" s="43" t="s">
        <v>95</v>
      </c>
      <c r="B73" s="318" t="s">
        <v>65</v>
      </c>
      <c r="C73" s="319"/>
      <c r="D73" s="318" t="s">
        <v>65</v>
      </c>
      <c r="E73" s="319"/>
      <c r="F73" s="308"/>
      <c r="G73" s="309"/>
      <c r="H73" s="320"/>
      <c r="I73" s="321"/>
    </row>
    <row r="74" spans="1:9" ht="80.25" customHeight="1">
      <c r="A74" s="43" t="s">
        <v>96</v>
      </c>
      <c r="B74" s="318" t="s">
        <v>97</v>
      </c>
      <c r="C74" s="319"/>
      <c r="D74" s="318" t="s">
        <v>97</v>
      </c>
      <c r="E74" s="319"/>
      <c r="F74" s="304"/>
      <c r="G74" s="305"/>
      <c r="H74" s="304"/>
      <c r="I74" s="305"/>
    </row>
    <row r="75" spans="1:9" ht="30.75" customHeight="1">
      <c r="A75" s="384" t="s">
        <v>13</v>
      </c>
      <c r="B75" s="91" t="s">
        <v>94</v>
      </c>
      <c r="C75" s="91" t="s">
        <v>60</v>
      </c>
      <c r="D75" s="91" t="s">
        <v>94</v>
      </c>
      <c r="E75" s="91" t="s">
        <v>60</v>
      </c>
      <c r="F75" s="91" t="s">
        <v>94</v>
      </c>
      <c r="G75" s="91" t="s">
        <v>60</v>
      </c>
      <c r="H75" s="91" t="s">
        <v>94</v>
      </c>
      <c r="I75" s="91" t="s">
        <v>60</v>
      </c>
    </row>
    <row r="76" spans="1:9" ht="30.75" customHeight="1">
      <c r="A76" s="385"/>
      <c r="B76" s="45">
        <v>0.25</v>
      </c>
      <c r="C76" s="45">
        <v>0.25</v>
      </c>
      <c r="D76" s="45">
        <v>0</v>
      </c>
      <c r="E76" s="45">
        <v>0</v>
      </c>
      <c r="F76" s="45"/>
      <c r="G76" s="46"/>
      <c r="H76" s="52"/>
      <c r="I76" s="46"/>
    </row>
    <row r="77" spans="1:9" ht="121.9" customHeight="1">
      <c r="A77" s="43" t="s">
        <v>95</v>
      </c>
      <c r="B77" s="445" t="s">
        <v>171</v>
      </c>
      <c r="C77" s="446"/>
      <c r="D77" s="318" t="s">
        <v>65</v>
      </c>
      <c r="E77" s="319"/>
      <c r="F77" s="308"/>
      <c r="G77" s="309"/>
      <c r="H77" s="304"/>
      <c r="I77" s="305"/>
    </row>
    <row r="78" spans="1:9" ht="80.25" customHeight="1">
      <c r="A78" s="43" t="s">
        <v>96</v>
      </c>
      <c r="B78" s="445" t="s">
        <v>172</v>
      </c>
      <c r="C78" s="446"/>
      <c r="D78" s="318" t="s">
        <v>173</v>
      </c>
      <c r="E78" s="319"/>
      <c r="F78" s="304"/>
      <c r="G78" s="305"/>
      <c r="H78" s="304"/>
      <c r="I78" s="305"/>
    </row>
    <row r="79" spans="1:9" ht="30.75" customHeight="1">
      <c r="A79" s="384" t="s">
        <v>15</v>
      </c>
      <c r="B79" s="91" t="s">
        <v>94</v>
      </c>
      <c r="C79" s="91" t="s">
        <v>60</v>
      </c>
      <c r="D79" s="91" t="s">
        <v>94</v>
      </c>
      <c r="E79" s="91" t="s">
        <v>60</v>
      </c>
      <c r="F79" s="91" t="s">
        <v>94</v>
      </c>
      <c r="G79" s="91" t="s">
        <v>60</v>
      </c>
      <c r="H79" s="91" t="s">
        <v>94</v>
      </c>
      <c r="I79" s="91" t="s">
        <v>60</v>
      </c>
    </row>
    <row r="80" spans="1:9" ht="30.75" customHeight="1">
      <c r="A80" s="385"/>
      <c r="B80" s="45">
        <v>0.25</v>
      </c>
      <c r="C80" s="45"/>
      <c r="D80" s="45">
        <v>0</v>
      </c>
      <c r="E80" s="45"/>
      <c r="F80" s="45"/>
      <c r="G80" s="46"/>
      <c r="H80" s="52"/>
      <c r="I80" s="46"/>
    </row>
    <row r="81" spans="1:9" ht="80.25" customHeight="1">
      <c r="A81" s="43" t="s">
        <v>95</v>
      </c>
      <c r="B81" s="306"/>
      <c r="C81" s="307"/>
      <c r="D81" s="304"/>
      <c r="E81" s="305"/>
      <c r="F81" s="308"/>
      <c r="G81" s="309"/>
      <c r="H81" s="304"/>
      <c r="I81" s="305"/>
    </row>
    <row r="82" spans="1:9" ht="80.25" customHeight="1">
      <c r="A82" s="43" t="s">
        <v>96</v>
      </c>
      <c r="B82" s="397"/>
      <c r="C82" s="398"/>
      <c r="D82" s="318"/>
      <c r="E82" s="319"/>
      <c r="F82" s="304"/>
      <c r="G82" s="305"/>
      <c r="H82" s="304"/>
      <c r="I82" s="305"/>
    </row>
    <row r="83" spans="1:9" ht="30" customHeight="1">
      <c r="A83" s="384" t="s">
        <v>18</v>
      </c>
      <c r="B83" s="91" t="s">
        <v>94</v>
      </c>
      <c r="C83" s="91" t="s">
        <v>60</v>
      </c>
      <c r="D83" s="91" t="s">
        <v>94</v>
      </c>
      <c r="E83" s="91" t="s">
        <v>60</v>
      </c>
      <c r="F83" s="91" t="s">
        <v>94</v>
      </c>
      <c r="G83" s="91" t="s">
        <v>60</v>
      </c>
      <c r="H83" s="91" t="s">
        <v>94</v>
      </c>
      <c r="I83" s="91" t="s">
        <v>60</v>
      </c>
    </row>
    <row r="84" spans="1:9" ht="30" customHeight="1">
      <c r="A84" s="385"/>
      <c r="B84" s="45">
        <v>0</v>
      </c>
      <c r="C84" s="45"/>
      <c r="D84" s="45">
        <v>0</v>
      </c>
      <c r="E84" s="45"/>
      <c r="F84" s="45"/>
      <c r="G84" s="46"/>
      <c r="H84" s="52"/>
      <c r="I84" s="46"/>
    </row>
    <row r="85" spans="1:9" ht="80.25" customHeight="1">
      <c r="A85" s="43" t="s">
        <v>95</v>
      </c>
      <c r="B85" s="317"/>
      <c r="C85" s="317"/>
      <c r="D85" s="317"/>
      <c r="E85" s="317"/>
      <c r="F85" s="317"/>
      <c r="G85" s="317"/>
      <c r="H85" s="317"/>
      <c r="I85" s="317"/>
    </row>
    <row r="86" spans="1:9" ht="80.25" customHeight="1">
      <c r="A86" s="43" t="s">
        <v>96</v>
      </c>
      <c r="B86" s="301"/>
      <c r="C86" s="302"/>
      <c r="D86" s="301"/>
      <c r="E86" s="302"/>
      <c r="F86" s="301"/>
      <c r="G86" s="302"/>
      <c r="H86" s="301"/>
      <c r="I86" s="302"/>
    </row>
    <row r="87" spans="1:9" ht="29.25" customHeight="1">
      <c r="A87" s="384" t="s">
        <v>19</v>
      </c>
      <c r="B87" s="91" t="s">
        <v>94</v>
      </c>
      <c r="C87" s="91" t="s">
        <v>60</v>
      </c>
      <c r="D87" s="91" t="s">
        <v>94</v>
      </c>
      <c r="E87" s="91" t="s">
        <v>60</v>
      </c>
      <c r="F87" s="91" t="s">
        <v>94</v>
      </c>
      <c r="G87" s="91" t="s">
        <v>60</v>
      </c>
      <c r="H87" s="91" t="s">
        <v>94</v>
      </c>
      <c r="I87" s="91" t="s">
        <v>60</v>
      </c>
    </row>
    <row r="88" spans="1:9" ht="29.25" customHeight="1">
      <c r="A88" s="385"/>
      <c r="B88" s="45">
        <v>0</v>
      </c>
      <c r="C88" s="47"/>
      <c r="D88" s="45">
        <v>0.25</v>
      </c>
      <c r="E88" s="45"/>
      <c r="F88" s="45"/>
      <c r="G88" s="46"/>
      <c r="H88" s="52"/>
      <c r="I88" s="46"/>
    </row>
    <row r="89" spans="1:9" ht="80.25" customHeight="1">
      <c r="A89" s="43" t="s">
        <v>95</v>
      </c>
      <c r="B89" s="300"/>
      <c r="C89" s="300"/>
      <c r="D89" s="300"/>
      <c r="E89" s="300"/>
      <c r="F89" s="300"/>
      <c r="G89" s="300"/>
      <c r="H89" s="300"/>
      <c r="I89" s="300"/>
    </row>
    <row r="90" spans="1:9" ht="80.25" customHeight="1">
      <c r="A90" s="43" t="s">
        <v>96</v>
      </c>
      <c r="B90" s="301"/>
      <c r="C90" s="302"/>
      <c r="D90" s="301"/>
      <c r="E90" s="302"/>
      <c r="F90" s="301"/>
      <c r="G90" s="302"/>
      <c r="H90" s="301"/>
      <c r="I90" s="302"/>
    </row>
    <row r="91" spans="1:9" ht="24.95" customHeight="1">
      <c r="A91" s="384" t="s">
        <v>20</v>
      </c>
      <c r="B91" s="91" t="s">
        <v>94</v>
      </c>
      <c r="C91" s="91" t="s">
        <v>60</v>
      </c>
      <c r="D91" s="91" t="s">
        <v>94</v>
      </c>
      <c r="E91" s="91" t="s">
        <v>60</v>
      </c>
      <c r="F91" s="91" t="s">
        <v>94</v>
      </c>
      <c r="G91" s="91" t="s">
        <v>60</v>
      </c>
      <c r="H91" s="91" t="s">
        <v>94</v>
      </c>
      <c r="I91" s="91" t="s">
        <v>60</v>
      </c>
    </row>
    <row r="92" spans="1:9" ht="24.95" customHeight="1">
      <c r="A92" s="385"/>
      <c r="B92" s="45">
        <v>0.25</v>
      </c>
      <c r="C92" s="47"/>
      <c r="D92" s="45"/>
      <c r="E92" s="45"/>
      <c r="F92" s="45"/>
      <c r="G92" s="46"/>
      <c r="H92" s="52"/>
      <c r="I92" s="46"/>
    </row>
    <row r="93" spans="1:9" ht="80.25" customHeight="1">
      <c r="A93" s="43" t="s">
        <v>95</v>
      </c>
      <c r="B93" s="300"/>
      <c r="C93" s="300"/>
      <c r="D93" s="300"/>
      <c r="E93" s="300"/>
      <c r="F93" s="300"/>
      <c r="G93" s="300"/>
      <c r="H93" s="300"/>
      <c r="I93" s="300"/>
    </row>
    <row r="94" spans="1:9" ht="80.25" customHeight="1">
      <c r="A94" s="43" t="s">
        <v>96</v>
      </c>
      <c r="B94" s="301"/>
      <c r="C94" s="302"/>
      <c r="D94" s="301"/>
      <c r="E94" s="302"/>
      <c r="F94" s="301"/>
      <c r="G94" s="302"/>
      <c r="H94" s="301"/>
      <c r="I94" s="302"/>
    </row>
    <row r="95" spans="1:9" ht="24.95" customHeight="1">
      <c r="A95" s="384" t="s">
        <v>21</v>
      </c>
      <c r="B95" s="91" t="s">
        <v>94</v>
      </c>
      <c r="C95" s="91" t="s">
        <v>60</v>
      </c>
      <c r="D95" s="91" t="s">
        <v>94</v>
      </c>
      <c r="E95" s="91" t="s">
        <v>60</v>
      </c>
      <c r="F95" s="91" t="s">
        <v>94</v>
      </c>
      <c r="G95" s="91" t="s">
        <v>60</v>
      </c>
      <c r="H95" s="91" t="s">
        <v>94</v>
      </c>
      <c r="I95" s="91" t="s">
        <v>60</v>
      </c>
    </row>
    <row r="96" spans="1:9" ht="24.95" customHeight="1">
      <c r="A96" s="385"/>
      <c r="B96" s="45">
        <v>0.25</v>
      </c>
      <c r="C96" s="47"/>
      <c r="D96" s="45">
        <v>0.25</v>
      </c>
      <c r="E96" s="45"/>
      <c r="F96" s="45"/>
      <c r="G96" s="46"/>
      <c r="H96" s="52"/>
      <c r="I96" s="46"/>
    </row>
    <row r="97" spans="1:9" ht="80.25" customHeight="1">
      <c r="A97" s="43" t="s">
        <v>95</v>
      </c>
      <c r="B97" s="300"/>
      <c r="C97" s="300"/>
      <c r="D97" s="300"/>
      <c r="E97" s="300"/>
      <c r="F97" s="300"/>
      <c r="G97" s="300"/>
      <c r="H97" s="300"/>
      <c r="I97" s="300"/>
    </row>
    <row r="98" spans="1:9" ht="80.25" customHeight="1">
      <c r="A98" s="43" t="s">
        <v>96</v>
      </c>
      <c r="B98" s="301"/>
      <c r="C98" s="302"/>
      <c r="D98" s="301"/>
      <c r="E98" s="302"/>
      <c r="F98" s="301"/>
      <c r="G98" s="302"/>
      <c r="H98" s="301"/>
      <c r="I98" s="302"/>
    </row>
    <row r="99" spans="1:9" ht="24.95" customHeight="1">
      <c r="A99" s="384" t="s">
        <v>23</v>
      </c>
      <c r="B99" s="91" t="s">
        <v>94</v>
      </c>
      <c r="C99" s="91" t="s">
        <v>60</v>
      </c>
      <c r="D99" s="91" t="s">
        <v>94</v>
      </c>
      <c r="E99" s="91" t="s">
        <v>60</v>
      </c>
      <c r="F99" s="91" t="s">
        <v>94</v>
      </c>
      <c r="G99" s="91" t="s">
        <v>60</v>
      </c>
      <c r="H99" s="91" t="s">
        <v>94</v>
      </c>
      <c r="I99" s="91" t="s">
        <v>60</v>
      </c>
    </row>
    <row r="100" spans="1:9" ht="24.95" customHeight="1">
      <c r="A100" s="385"/>
      <c r="B100" s="45">
        <v>0</v>
      </c>
      <c r="C100" s="47"/>
      <c r="D100" s="45">
        <v>0.25</v>
      </c>
      <c r="E100" s="45"/>
      <c r="F100" s="45"/>
      <c r="G100" s="46"/>
      <c r="H100" s="52"/>
      <c r="I100" s="46"/>
    </row>
    <row r="101" spans="1:9" ht="80.25" customHeight="1">
      <c r="A101" s="43" t="s">
        <v>95</v>
      </c>
      <c r="B101" s="300"/>
      <c r="C101" s="300"/>
      <c r="D101" s="300"/>
      <c r="E101" s="300"/>
      <c r="F101" s="300"/>
      <c r="G101" s="300"/>
      <c r="H101" s="300"/>
      <c r="I101" s="300"/>
    </row>
    <row r="102" spans="1:9" ht="80.25" customHeight="1">
      <c r="A102" s="43" t="s">
        <v>96</v>
      </c>
      <c r="B102" s="301"/>
      <c r="C102" s="302"/>
      <c r="D102" s="301"/>
      <c r="E102" s="302"/>
      <c r="F102" s="301"/>
      <c r="G102" s="302"/>
      <c r="H102" s="301"/>
      <c r="I102" s="302"/>
    </row>
    <row r="103" spans="1:9" ht="24.95" customHeight="1">
      <c r="A103" s="384" t="s">
        <v>24</v>
      </c>
      <c r="B103" s="91" t="s">
        <v>94</v>
      </c>
      <c r="C103" s="91" t="s">
        <v>60</v>
      </c>
      <c r="D103" s="91" t="s">
        <v>94</v>
      </c>
      <c r="E103" s="91" t="s">
        <v>60</v>
      </c>
      <c r="F103" s="91" t="s">
        <v>94</v>
      </c>
      <c r="G103" s="91" t="s">
        <v>60</v>
      </c>
      <c r="H103" s="91" t="s">
        <v>94</v>
      </c>
      <c r="I103" s="91" t="s">
        <v>60</v>
      </c>
    </row>
    <row r="104" spans="1:9" ht="24.95" customHeight="1">
      <c r="A104" s="385"/>
      <c r="B104" s="45">
        <v>0</v>
      </c>
      <c r="C104" s="47"/>
      <c r="D104" s="45">
        <v>0.25</v>
      </c>
      <c r="E104" s="45"/>
      <c r="F104" s="45"/>
      <c r="G104" s="46"/>
      <c r="H104" s="52"/>
      <c r="I104" s="46"/>
    </row>
    <row r="105" spans="1:9" ht="80.25" customHeight="1">
      <c r="A105" s="43" t="s">
        <v>95</v>
      </c>
      <c r="B105" s="300"/>
      <c r="C105" s="300"/>
      <c r="D105" s="300"/>
      <c r="E105" s="300"/>
      <c r="F105" s="300"/>
      <c r="G105" s="300"/>
      <c r="H105" s="300"/>
      <c r="I105" s="300"/>
    </row>
    <row r="106" spans="1:9" ht="80.25" customHeight="1">
      <c r="A106" s="43" t="s">
        <v>96</v>
      </c>
      <c r="B106" s="301"/>
      <c r="C106" s="302"/>
      <c r="D106" s="301"/>
      <c r="E106" s="302"/>
      <c r="F106" s="301"/>
      <c r="G106" s="302"/>
      <c r="H106" s="301"/>
      <c r="I106" s="302"/>
    </row>
    <row r="107" spans="1:9" ht="24.95" customHeight="1">
      <c r="A107" s="384" t="s">
        <v>25</v>
      </c>
      <c r="B107" s="91" t="s">
        <v>94</v>
      </c>
      <c r="C107" s="91" t="s">
        <v>60</v>
      </c>
      <c r="D107" s="91" t="s">
        <v>94</v>
      </c>
      <c r="E107" s="91" t="s">
        <v>60</v>
      </c>
      <c r="F107" s="91" t="s">
        <v>94</v>
      </c>
      <c r="G107" s="91" t="s">
        <v>60</v>
      </c>
      <c r="H107" s="91" t="s">
        <v>94</v>
      </c>
      <c r="I107" s="91" t="s">
        <v>60</v>
      </c>
    </row>
    <row r="108" spans="1:9" ht="24.95" customHeight="1">
      <c r="A108" s="385"/>
      <c r="B108" s="45">
        <v>0</v>
      </c>
      <c r="C108" s="47"/>
      <c r="D108" s="45"/>
      <c r="E108" s="45"/>
      <c r="F108" s="45"/>
      <c r="G108" s="46"/>
      <c r="H108" s="52"/>
      <c r="I108" s="46"/>
    </row>
    <row r="109" spans="1:9" ht="80.25" customHeight="1">
      <c r="A109" s="43" t="s">
        <v>95</v>
      </c>
      <c r="B109" s="300"/>
      <c r="C109" s="300"/>
      <c r="D109" s="300"/>
      <c r="E109" s="300"/>
      <c r="F109" s="300"/>
      <c r="G109" s="300"/>
      <c r="H109" s="300"/>
      <c r="I109" s="300"/>
    </row>
    <row r="110" spans="1:9" ht="80.25" customHeight="1">
      <c r="A110" s="43" t="s">
        <v>96</v>
      </c>
      <c r="B110" s="301"/>
      <c r="C110" s="302"/>
      <c r="D110" s="301"/>
      <c r="E110" s="302"/>
      <c r="F110" s="301"/>
      <c r="G110" s="302"/>
      <c r="H110" s="301"/>
      <c r="I110" s="302"/>
    </row>
    <row r="111" spans="1:9" ht="24.95" customHeight="1">
      <c r="A111" s="384" t="s">
        <v>26</v>
      </c>
      <c r="B111" s="91" t="s">
        <v>94</v>
      </c>
      <c r="C111" s="91" t="s">
        <v>60</v>
      </c>
      <c r="D111" s="91" t="s">
        <v>94</v>
      </c>
      <c r="E111" s="91" t="s">
        <v>60</v>
      </c>
      <c r="F111" s="91" t="s">
        <v>94</v>
      </c>
      <c r="G111" s="91" t="s">
        <v>60</v>
      </c>
      <c r="H111" s="91" t="s">
        <v>94</v>
      </c>
      <c r="I111" s="91" t="s">
        <v>60</v>
      </c>
    </row>
    <row r="112" spans="1:9" ht="24.95" customHeight="1">
      <c r="A112" s="385"/>
      <c r="B112" s="45">
        <v>0</v>
      </c>
      <c r="C112" s="185"/>
      <c r="D112" s="45"/>
      <c r="E112" s="185"/>
      <c r="F112" s="45"/>
      <c r="G112" s="186"/>
      <c r="H112" s="185"/>
      <c r="I112" s="186"/>
    </row>
    <row r="113" spans="1:9" ht="80.25" customHeight="1">
      <c r="A113" s="43" t="s">
        <v>95</v>
      </c>
      <c r="B113" s="303"/>
      <c r="C113" s="303"/>
      <c r="D113" s="303"/>
      <c r="E113" s="303"/>
      <c r="F113" s="303"/>
      <c r="G113" s="303"/>
      <c r="H113" s="303"/>
      <c r="I113" s="303"/>
    </row>
    <row r="114" spans="1:9" ht="80.25" customHeight="1">
      <c r="A114" s="43" t="s">
        <v>96</v>
      </c>
      <c r="B114" s="301"/>
      <c r="C114" s="302"/>
      <c r="D114" s="301"/>
      <c r="E114" s="302"/>
      <c r="F114" s="301"/>
      <c r="G114" s="302"/>
      <c r="H114" s="301"/>
      <c r="I114" s="302"/>
    </row>
    <row r="115" spans="1:9" ht="16.5">
      <c r="A115" s="44" t="s">
        <v>100</v>
      </c>
      <c r="B115" s="48">
        <f t="shared" ref="B115:I115" si="1">(B68+B72+B76+B80+B84+B88+B92+B96+B100+B104+B108+B112)</f>
        <v>1</v>
      </c>
      <c r="C115" s="48">
        <f t="shared" si="1"/>
        <v>0.25</v>
      </c>
      <c r="D115" s="48">
        <f t="shared" si="1"/>
        <v>1</v>
      </c>
      <c r="E115" s="48">
        <f t="shared" si="1"/>
        <v>0</v>
      </c>
      <c r="F115" s="48">
        <f t="shared" si="1"/>
        <v>0</v>
      </c>
      <c r="G115" s="48">
        <f t="shared" si="1"/>
        <v>0</v>
      </c>
      <c r="H115" s="48">
        <f t="shared" si="1"/>
        <v>0</v>
      </c>
      <c r="I115" s="48">
        <f t="shared" si="1"/>
        <v>0</v>
      </c>
    </row>
  </sheetData>
  <mergeCells count="210">
    <mergeCell ref="A111:A112"/>
    <mergeCell ref="B113:C113"/>
    <mergeCell ref="D113:E113"/>
    <mergeCell ref="F113:G113"/>
    <mergeCell ref="H113:I113"/>
    <mergeCell ref="B114:C114"/>
    <mergeCell ref="D114:E114"/>
    <mergeCell ref="F114:G114"/>
    <mergeCell ref="H114:I114"/>
    <mergeCell ref="A107:A108"/>
    <mergeCell ref="B109:C109"/>
    <mergeCell ref="D109:E109"/>
    <mergeCell ref="F109:G109"/>
    <mergeCell ref="H109:I109"/>
    <mergeCell ref="B110:C110"/>
    <mergeCell ref="D110:E110"/>
    <mergeCell ref="F110:G110"/>
    <mergeCell ref="H110:I110"/>
    <mergeCell ref="A103:A104"/>
    <mergeCell ref="B105:C105"/>
    <mergeCell ref="D105:E105"/>
    <mergeCell ref="F105:G105"/>
    <mergeCell ref="H105:I105"/>
    <mergeCell ref="B106:C106"/>
    <mergeCell ref="D106:E106"/>
    <mergeCell ref="F106:G106"/>
    <mergeCell ref="H106:I106"/>
    <mergeCell ref="A99:A100"/>
    <mergeCell ref="B101:C101"/>
    <mergeCell ref="D101:E101"/>
    <mergeCell ref="F101:G101"/>
    <mergeCell ref="H101:I101"/>
    <mergeCell ref="B102:C102"/>
    <mergeCell ref="D102:E102"/>
    <mergeCell ref="F102:G102"/>
    <mergeCell ref="H102:I102"/>
    <mergeCell ref="A95:A96"/>
    <mergeCell ref="B97:C97"/>
    <mergeCell ref="D97:E97"/>
    <mergeCell ref="F97:G97"/>
    <mergeCell ref="H97:I97"/>
    <mergeCell ref="B98:C98"/>
    <mergeCell ref="D98:E98"/>
    <mergeCell ref="F98:G98"/>
    <mergeCell ref="H98:I98"/>
    <mergeCell ref="A91:A92"/>
    <mergeCell ref="B93:C93"/>
    <mergeCell ref="D93:E93"/>
    <mergeCell ref="F93:G93"/>
    <mergeCell ref="H93:I93"/>
    <mergeCell ref="B94:C94"/>
    <mergeCell ref="D94:E94"/>
    <mergeCell ref="F94:G94"/>
    <mergeCell ref="H94:I94"/>
    <mergeCell ref="A87:A88"/>
    <mergeCell ref="B89:C89"/>
    <mergeCell ref="D89:E89"/>
    <mergeCell ref="F89:G89"/>
    <mergeCell ref="H89:I89"/>
    <mergeCell ref="B90:C90"/>
    <mergeCell ref="D90:E90"/>
    <mergeCell ref="F90:G90"/>
    <mergeCell ref="H90:I90"/>
    <mergeCell ref="A83:A84"/>
    <mergeCell ref="B85:C85"/>
    <mergeCell ref="D85:E85"/>
    <mergeCell ref="F85:G85"/>
    <mergeCell ref="H85:I85"/>
    <mergeCell ref="B86:C86"/>
    <mergeCell ref="D86:E86"/>
    <mergeCell ref="F86:G86"/>
    <mergeCell ref="H86:I86"/>
    <mergeCell ref="A79:A80"/>
    <mergeCell ref="B81:C81"/>
    <mergeCell ref="D81:E81"/>
    <mergeCell ref="F81:G81"/>
    <mergeCell ref="H81:I81"/>
    <mergeCell ref="B82:C82"/>
    <mergeCell ref="D82:E82"/>
    <mergeCell ref="F82:G82"/>
    <mergeCell ref="H82:I82"/>
    <mergeCell ref="A75:A76"/>
    <mergeCell ref="B77:C77"/>
    <mergeCell ref="D77:E77"/>
    <mergeCell ref="F77:G77"/>
    <mergeCell ref="H77:I77"/>
    <mergeCell ref="B78:C78"/>
    <mergeCell ref="D78:E78"/>
    <mergeCell ref="F78:G78"/>
    <mergeCell ref="H78:I78"/>
    <mergeCell ref="A71:A72"/>
    <mergeCell ref="B73:C73"/>
    <mergeCell ref="D73:E73"/>
    <mergeCell ref="F73:G73"/>
    <mergeCell ref="H73:I73"/>
    <mergeCell ref="B74:C74"/>
    <mergeCell ref="D74:E74"/>
    <mergeCell ref="F74:G74"/>
    <mergeCell ref="H74:I74"/>
    <mergeCell ref="A67:A68"/>
    <mergeCell ref="B69:C69"/>
    <mergeCell ref="D69:E69"/>
    <mergeCell ref="F69:G69"/>
    <mergeCell ref="H69:I69"/>
    <mergeCell ref="B70:C70"/>
    <mergeCell ref="D70:E70"/>
    <mergeCell ref="F70:G70"/>
    <mergeCell ref="H70:I70"/>
    <mergeCell ref="B65:C65"/>
    <mergeCell ref="D65:E65"/>
    <mergeCell ref="F65:G65"/>
    <mergeCell ref="H65:I65"/>
    <mergeCell ref="B66:C66"/>
    <mergeCell ref="D66:E66"/>
    <mergeCell ref="F66:G66"/>
    <mergeCell ref="H66:I66"/>
    <mergeCell ref="A59:A60"/>
    <mergeCell ref="D59:E59"/>
    <mergeCell ref="F59:G59"/>
    <mergeCell ref="D60:E60"/>
    <mergeCell ref="F60:G60"/>
    <mergeCell ref="A64:I64"/>
    <mergeCell ref="A55:A56"/>
    <mergeCell ref="D55:E55"/>
    <mergeCell ref="F55:G55"/>
    <mergeCell ref="D56:E56"/>
    <mergeCell ref="F56:G56"/>
    <mergeCell ref="A57:A58"/>
    <mergeCell ref="D57:E57"/>
    <mergeCell ref="F57:G57"/>
    <mergeCell ref="D58:E58"/>
    <mergeCell ref="F58:G58"/>
    <mergeCell ref="A51:A52"/>
    <mergeCell ref="D51:E51"/>
    <mergeCell ref="F51:G51"/>
    <mergeCell ref="D52:E52"/>
    <mergeCell ref="F52:G52"/>
    <mergeCell ref="A53:A54"/>
    <mergeCell ref="D53:E53"/>
    <mergeCell ref="F53:G53"/>
    <mergeCell ref="D54:E54"/>
    <mergeCell ref="F54:G54"/>
    <mergeCell ref="A47:A48"/>
    <mergeCell ref="D47:E47"/>
    <mergeCell ref="F47:G47"/>
    <mergeCell ref="D48:E48"/>
    <mergeCell ref="F48:G48"/>
    <mergeCell ref="A49:A50"/>
    <mergeCell ref="D49:E49"/>
    <mergeCell ref="F49:G49"/>
    <mergeCell ref="D50:E50"/>
    <mergeCell ref="F50:G50"/>
    <mergeCell ref="A43:A44"/>
    <mergeCell ref="D43:E43"/>
    <mergeCell ref="F43:G43"/>
    <mergeCell ref="D44:E44"/>
    <mergeCell ref="F44:G44"/>
    <mergeCell ref="A45:A46"/>
    <mergeCell ref="D45:E45"/>
    <mergeCell ref="F45:G45"/>
    <mergeCell ref="D46:E46"/>
    <mergeCell ref="F46:G46"/>
    <mergeCell ref="A39:A40"/>
    <mergeCell ref="D39:E39"/>
    <mergeCell ref="F39:G39"/>
    <mergeCell ref="D40:E40"/>
    <mergeCell ref="F40:G40"/>
    <mergeCell ref="A41:A42"/>
    <mergeCell ref="D41:E41"/>
    <mergeCell ref="F41:G41"/>
    <mergeCell ref="D42:E42"/>
    <mergeCell ref="F42:G42"/>
    <mergeCell ref="B36:C36"/>
    <mergeCell ref="D36:I36"/>
    <mergeCell ref="A37:A38"/>
    <mergeCell ref="D37:E37"/>
    <mergeCell ref="F37:G37"/>
    <mergeCell ref="D38:E38"/>
    <mergeCell ref="F38:G38"/>
    <mergeCell ref="A20:O20"/>
    <mergeCell ref="A21:O21"/>
    <mergeCell ref="A32:I32"/>
    <mergeCell ref="B33:I33"/>
    <mergeCell ref="A34:A35"/>
    <mergeCell ref="G34:G35"/>
    <mergeCell ref="H34:I35"/>
    <mergeCell ref="B16:F16"/>
    <mergeCell ref="G16:H16"/>
    <mergeCell ref="I16:O16"/>
    <mergeCell ref="B18:E18"/>
    <mergeCell ref="G18:I18"/>
    <mergeCell ref="K18:O18"/>
    <mergeCell ref="A8:A10"/>
    <mergeCell ref="J8:K10"/>
    <mergeCell ref="M8:O8"/>
    <mergeCell ref="M9:O9"/>
    <mergeCell ref="M10:O10"/>
    <mergeCell ref="A12:A14"/>
    <mergeCell ref="B12:O14"/>
    <mergeCell ref="B6:K6"/>
    <mergeCell ref="M6:O6"/>
    <mergeCell ref="A1:A4"/>
    <mergeCell ref="B1:L1"/>
    <mergeCell ref="M1:O1"/>
    <mergeCell ref="B2:L2"/>
    <mergeCell ref="M2:O2"/>
    <mergeCell ref="B3:L3"/>
    <mergeCell ref="M3:O3"/>
    <mergeCell ref="B4:L4"/>
    <mergeCell ref="M4:O4"/>
  </mergeCells>
  <dataValidations count="1">
    <dataValidation type="list" allowBlank="1" showInputMessage="1" showErrorMessage="1" sqref="H34:I35" xr:uid="{04C3F2D6-7B3A-40AB-8B06-57D11490C549}">
      <formula1>#REF!</formula1>
    </dataValidation>
  </dataValidations>
  <pageMargins left="0.7" right="0.7" top="0.75" bottom="0.75" header="0.3" footer="0.3"/>
  <pageSetup paperSize="9" orientation="portrait"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8FFC3A-060F-49D8-8357-ABBB46629C50}">
  <sheetPr>
    <tabColor theme="5" tint="0.59999389629810485"/>
  </sheetPr>
  <dimension ref="A1:L28"/>
  <sheetViews>
    <sheetView topLeftCell="A21" zoomScale="120" zoomScaleNormal="120" workbookViewId="0">
      <selection activeCell="D27" sqref="D27:L27"/>
    </sheetView>
  </sheetViews>
  <sheetFormatPr defaultColWidth="8.7109375" defaultRowHeight="12.75"/>
  <cols>
    <col min="1" max="1" width="3.28515625" style="179" customWidth="1"/>
    <col min="2" max="2" width="9.28515625" style="179" customWidth="1"/>
    <col min="3" max="3" width="5.7109375" style="179" customWidth="1"/>
    <col min="4" max="4" width="6.7109375" style="179" customWidth="1"/>
    <col min="5" max="5" width="5.7109375" style="179" customWidth="1"/>
    <col min="6" max="6" width="10.28515625" style="179" customWidth="1"/>
    <col min="7" max="7" width="2.140625" style="179" customWidth="1"/>
    <col min="8" max="8" width="18.7109375" style="179" customWidth="1"/>
    <col min="9" max="9" width="12.7109375" style="179" customWidth="1"/>
    <col min="10" max="10" width="6.7109375" style="179" customWidth="1"/>
    <col min="11" max="11" width="18.7109375" style="179" customWidth="1"/>
    <col min="12" max="12" width="25.7109375" style="179" customWidth="1"/>
    <col min="13" max="16384" width="8.7109375" style="179"/>
  </cols>
  <sheetData>
    <row r="1" spans="1:12" ht="18.75" customHeight="1">
      <c r="A1" s="399"/>
      <c r="B1" s="400"/>
      <c r="C1" s="400"/>
      <c r="D1" s="400"/>
      <c r="E1" s="401"/>
      <c r="F1" s="408" t="s">
        <v>101</v>
      </c>
      <c r="G1" s="409"/>
      <c r="H1" s="409"/>
      <c r="I1" s="409"/>
      <c r="J1" s="409"/>
      <c r="K1" s="409"/>
      <c r="L1" s="178"/>
    </row>
    <row r="2" spans="1:12" ht="18.75" customHeight="1">
      <c r="A2" s="402"/>
      <c r="B2" s="403"/>
      <c r="C2" s="403"/>
      <c r="D2" s="403"/>
      <c r="E2" s="404"/>
      <c r="F2" s="410"/>
      <c r="G2" s="411"/>
      <c r="H2" s="411"/>
      <c r="I2" s="411"/>
      <c r="J2" s="411"/>
      <c r="K2" s="411"/>
      <c r="L2" s="178"/>
    </row>
    <row r="3" spans="1:12" ht="18.75" customHeight="1">
      <c r="A3" s="402"/>
      <c r="B3" s="403"/>
      <c r="C3" s="403"/>
      <c r="D3" s="403"/>
      <c r="E3" s="404"/>
      <c r="F3" s="408" t="s">
        <v>102</v>
      </c>
      <c r="G3" s="409"/>
      <c r="H3" s="409"/>
      <c r="I3" s="409"/>
      <c r="J3" s="409"/>
      <c r="K3" s="409"/>
      <c r="L3" s="178"/>
    </row>
    <row r="4" spans="1:12" ht="18.75" customHeight="1">
      <c r="A4" s="405"/>
      <c r="B4" s="406"/>
      <c r="C4" s="406"/>
      <c r="D4" s="406"/>
      <c r="E4" s="407"/>
      <c r="F4" s="410"/>
      <c r="G4" s="411"/>
      <c r="H4" s="411"/>
      <c r="I4" s="411"/>
      <c r="J4" s="411"/>
      <c r="K4" s="411"/>
      <c r="L4" s="178"/>
    </row>
    <row r="5" spans="1:12" ht="15.75" customHeight="1">
      <c r="A5" s="412" t="s">
        <v>103</v>
      </c>
      <c r="B5" s="413"/>
      <c r="C5" s="413"/>
      <c r="D5" s="413"/>
      <c r="E5" s="413"/>
      <c r="F5" s="413"/>
      <c r="G5" s="413"/>
      <c r="H5" s="413"/>
      <c r="I5" s="413"/>
      <c r="J5" s="413"/>
      <c r="K5" s="413"/>
      <c r="L5" s="414"/>
    </row>
    <row r="6" spans="1:12" ht="23.25" customHeight="1">
      <c r="A6" s="412" t="s">
        <v>104</v>
      </c>
      <c r="B6" s="413"/>
      <c r="C6" s="415"/>
      <c r="D6" s="416" t="s">
        <v>105</v>
      </c>
      <c r="E6" s="417"/>
      <c r="F6" s="417"/>
      <c r="G6" s="417"/>
      <c r="H6" s="418"/>
      <c r="I6" s="412" t="s">
        <v>106</v>
      </c>
      <c r="J6" s="415"/>
      <c r="K6" s="416" t="s">
        <v>107</v>
      </c>
      <c r="L6" s="418"/>
    </row>
    <row r="7" spans="1:12" ht="17.850000000000001" customHeight="1">
      <c r="A7" s="412" t="s">
        <v>108</v>
      </c>
      <c r="B7" s="413"/>
      <c r="C7" s="415"/>
      <c r="D7" s="416" t="s">
        <v>109</v>
      </c>
      <c r="E7" s="417"/>
      <c r="F7" s="417"/>
      <c r="G7" s="417"/>
      <c r="H7" s="418"/>
      <c r="I7" s="412" t="s">
        <v>110</v>
      </c>
      <c r="J7" s="415"/>
      <c r="K7" s="416" t="s">
        <v>111</v>
      </c>
      <c r="L7" s="418"/>
    </row>
    <row r="8" spans="1:12" ht="35.85" customHeight="1">
      <c r="A8" s="412" t="s">
        <v>112</v>
      </c>
      <c r="B8" s="413"/>
      <c r="C8" s="415"/>
      <c r="D8" s="416" t="s">
        <v>113</v>
      </c>
      <c r="E8" s="417"/>
      <c r="F8" s="417"/>
      <c r="G8" s="417"/>
      <c r="H8" s="418"/>
      <c r="I8" s="412" t="s">
        <v>114</v>
      </c>
      <c r="J8" s="415"/>
      <c r="K8" s="416" t="s">
        <v>115</v>
      </c>
      <c r="L8" s="418"/>
    </row>
    <row r="9" spans="1:12" ht="15.75" customHeight="1">
      <c r="A9" s="422" t="s">
        <v>116</v>
      </c>
      <c r="B9" s="423"/>
      <c r="C9" s="423"/>
      <c r="D9" s="423"/>
      <c r="E9" s="413"/>
      <c r="F9" s="413"/>
      <c r="G9" s="413"/>
      <c r="H9" s="413"/>
      <c r="I9" s="413"/>
      <c r="J9" s="413"/>
      <c r="K9" s="413"/>
      <c r="L9" s="414"/>
    </row>
    <row r="10" spans="1:12" ht="29.1" customHeight="1">
      <c r="A10" s="436" t="s">
        <v>117</v>
      </c>
      <c r="B10" s="436"/>
      <c r="C10" s="436"/>
      <c r="D10" s="436"/>
      <c r="E10" s="447" t="s">
        <v>159</v>
      </c>
      <c r="F10" s="427"/>
      <c r="G10" s="427"/>
      <c r="H10" s="427"/>
      <c r="I10" s="427"/>
      <c r="J10" s="427"/>
      <c r="K10" s="427"/>
      <c r="L10" s="427"/>
    </row>
    <row r="11" spans="1:12" ht="34.5" customHeight="1">
      <c r="A11" s="424" t="s">
        <v>118</v>
      </c>
      <c r="B11" s="425"/>
      <c r="C11" s="425"/>
      <c r="D11" s="414"/>
      <c r="E11" s="426" t="str">
        <f>+ACTIVIDAD_2!I16</f>
        <v>Numero de cursos con enfoque de género y diferencial para el desarrollo de capacidades digitales de las mujeres en zonas rurales de la ciudad implementados</v>
      </c>
      <c r="F11" s="427"/>
      <c r="G11" s="427"/>
      <c r="H11" s="427"/>
      <c r="I11" s="427"/>
      <c r="J11" s="427"/>
      <c r="K11" s="427"/>
      <c r="L11" s="428"/>
    </row>
    <row r="12" spans="1:12" ht="47.25" customHeight="1">
      <c r="A12" s="412" t="s">
        <v>119</v>
      </c>
      <c r="B12" s="413"/>
      <c r="C12" s="413"/>
      <c r="D12" s="415"/>
      <c r="E12" s="426" t="s">
        <v>174</v>
      </c>
      <c r="F12" s="427"/>
      <c r="G12" s="427"/>
      <c r="H12" s="427"/>
      <c r="I12" s="427"/>
      <c r="J12" s="427"/>
      <c r="K12" s="427"/>
      <c r="L12" s="428"/>
    </row>
    <row r="13" spans="1:12" ht="28.5" customHeight="1">
      <c r="A13" s="412" t="s">
        <v>121</v>
      </c>
      <c r="B13" s="413"/>
      <c r="C13" s="415"/>
      <c r="D13" s="419" t="s">
        <v>122</v>
      </c>
      <c r="E13" s="420"/>
      <c r="F13" s="420"/>
      <c r="G13" s="420"/>
      <c r="H13" s="421"/>
      <c r="I13" s="412" t="s">
        <v>123</v>
      </c>
      <c r="J13" s="415"/>
      <c r="K13" s="416" t="s">
        <v>175</v>
      </c>
      <c r="L13" s="418"/>
    </row>
    <row r="14" spans="1:12" ht="15.75" customHeight="1">
      <c r="A14" s="412" t="s">
        <v>125</v>
      </c>
      <c r="B14" s="413"/>
      <c r="C14" s="413"/>
      <c r="D14" s="413"/>
      <c r="E14" s="413"/>
      <c r="F14" s="413"/>
      <c r="G14" s="413"/>
      <c r="H14" s="413"/>
      <c r="I14" s="413"/>
      <c r="J14" s="413"/>
      <c r="K14" s="413"/>
      <c r="L14" s="414"/>
    </row>
    <row r="15" spans="1:12" ht="25.5" customHeight="1">
      <c r="A15" s="412" t="s">
        <v>126</v>
      </c>
      <c r="B15" s="413"/>
      <c r="C15" s="415"/>
      <c r="D15" s="416" t="s">
        <v>127</v>
      </c>
      <c r="E15" s="417"/>
      <c r="F15" s="417"/>
      <c r="G15" s="417"/>
      <c r="H15" s="418"/>
      <c r="I15" s="412" t="s">
        <v>128</v>
      </c>
      <c r="J15" s="415"/>
      <c r="K15" s="416" t="s">
        <v>129</v>
      </c>
      <c r="L15" s="418"/>
    </row>
    <row r="16" spans="1:12" ht="25.5" customHeight="1">
      <c r="A16" s="412" t="s">
        <v>130</v>
      </c>
      <c r="B16" s="413"/>
      <c r="C16" s="415"/>
      <c r="D16" s="432">
        <v>2</v>
      </c>
      <c r="E16" s="433"/>
      <c r="F16" s="433"/>
      <c r="G16" s="433"/>
      <c r="H16" s="434"/>
      <c r="I16" s="412" t="s">
        <v>54</v>
      </c>
      <c r="J16" s="415"/>
      <c r="K16" s="416" t="s">
        <v>55</v>
      </c>
      <c r="L16" s="418"/>
    </row>
    <row r="17" spans="1:12" ht="27.6" customHeight="1">
      <c r="A17" s="412" t="s">
        <v>131</v>
      </c>
      <c r="B17" s="413"/>
      <c r="C17" s="415"/>
      <c r="D17" s="416"/>
      <c r="E17" s="417"/>
      <c r="F17" s="417"/>
      <c r="G17" s="417"/>
      <c r="H17" s="418"/>
      <c r="I17" s="429"/>
      <c r="J17" s="431"/>
      <c r="K17" s="431"/>
      <c r="L17" s="430"/>
    </row>
    <row r="18" spans="1:12" ht="12" customHeight="1">
      <c r="A18" s="182" t="s">
        <v>132</v>
      </c>
      <c r="B18" s="182" t="s">
        <v>133</v>
      </c>
      <c r="C18" s="412" t="s">
        <v>134</v>
      </c>
      <c r="D18" s="413"/>
      <c r="E18" s="413"/>
      <c r="F18" s="413"/>
      <c r="G18" s="415"/>
      <c r="H18" s="412" t="s">
        <v>135</v>
      </c>
      <c r="I18" s="415"/>
      <c r="J18" s="412" t="s">
        <v>136</v>
      </c>
      <c r="K18" s="415"/>
      <c r="L18" s="182" t="s">
        <v>137</v>
      </c>
    </row>
    <row r="19" spans="1:12" ht="106.5" customHeight="1">
      <c r="A19" s="180">
        <v>1</v>
      </c>
      <c r="B19" s="181" t="s">
        <v>138</v>
      </c>
      <c r="C19" s="419" t="s">
        <v>176</v>
      </c>
      <c r="D19" s="420"/>
      <c r="E19" s="420"/>
      <c r="F19" s="420"/>
      <c r="G19" s="421"/>
      <c r="H19" s="419" t="s">
        <v>177</v>
      </c>
      <c r="I19" s="421"/>
      <c r="J19" s="429" t="s">
        <v>141</v>
      </c>
      <c r="K19" s="430"/>
      <c r="L19" s="181" t="s">
        <v>147</v>
      </c>
    </row>
    <row r="20" spans="1:12" ht="81" customHeight="1">
      <c r="A20" s="180">
        <v>2</v>
      </c>
      <c r="B20" s="181" t="s">
        <v>138</v>
      </c>
      <c r="C20" s="416" t="s">
        <v>178</v>
      </c>
      <c r="D20" s="417"/>
      <c r="E20" s="417"/>
      <c r="F20" s="417"/>
      <c r="G20" s="418"/>
      <c r="H20" s="416" t="s">
        <v>179</v>
      </c>
      <c r="I20" s="418"/>
      <c r="J20" s="429" t="s">
        <v>141</v>
      </c>
      <c r="K20" s="430"/>
      <c r="L20" s="181" t="s">
        <v>147</v>
      </c>
    </row>
    <row r="21" spans="1:12" ht="75.75" customHeight="1">
      <c r="A21" s="180">
        <v>3</v>
      </c>
      <c r="B21" s="181" t="s">
        <v>138</v>
      </c>
      <c r="C21" s="416" t="s">
        <v>180</v>
      </c>
      <c r="D21" s="417"/>
      <c r="E21" s="417"/>
      <c r="F21" s="417"/>
      <c r="G21" s="418"/>
      <c r="H21" s="416" t="s">
        <v>181</v>
      </c>
      <c r="I21" s="418"/>
      <c r="J21" s="429" t="s">
        <v>141</v>
      </c>
      <c r="K21" s="430"/>
      <c r="L21" s="181" t="s">
        <v>147</v>
      </c>
    </row>
    <row r="22" spans="1:12" ht="25.5" customHeight="1">
      <c r="A22" s="182" t="s">
        <v>132</v>
      </c>
      <c r="B22" s="412" t="s">
        <v>148</v>
      </c>
      <c r="C22" s="413"/>
      <c r="D22" s="413"/>
      <c r="E22" s="413"/>
      <c r="F22" s="413"/>
      <c r="G22" s="413"/>
      <c r="H22" s="413"/>
      <c r="I22" s="413"/>
      <c r="J22" s="413"/>
      <c r="K22" s="415"/>
      <c r="L22" s="182" t="s">
        <v>149</v>
      </c>
    </row>
    <row r="23" spans="1:12" ht="42.6" customHeight="1">
      <c r="A23" s="180">
        <v>1</v>
      </c>
      <c r="B23" s="416" t="s">
        <v>182</v>
      </c>
      <c r="C23" s="417"/>
      <c r="D23" s="417"/>
      <c r="E23" s="417"/>
      <c r="F23" s="417"/>
      <c r="G23" s="417"/>
      <c r="H23" s="417"/>
      <c r="I23" s="417"/>
      <c r="J23" s="417"/>
      <c r="K23" s="418"/>
      <c r="L23" s="181" t="s">
        <v>141</v>
      </c>
    </row>
    <row r="24" spans="1:12" ht="15.75" customHeight="1">
      <c r="A24" s="412" t="s">
        <v>151</v>
      </c>
      <c r="B24" s="413"/>
      <c r="C24" s="413"/>
      <c r="D24" s="413"/>
      <c r="E24" s="413"/>
      <c r="F24" s="423"/>
      <c r="G24" s="423"/>
      <c r="H24" s="413"/>
      <c r="I24" s="423"/>
      <c r="J24" s="423"/>
      <c r="K24" s="413"/>
      <c r="L24" s="435"/>
    </row>
    <row r="25" spans="1:12" ht="26.25" customHeight="1">
      <c r="A25" s="412" t="s">
        <v>152</v>
      </c>
      <c r="B25" s="413"/>
      <c r="C25" s="415"/>
      <c r="D25" s="416">
        <v>1</v>
      </c>
      <c r="E25" s="417"/>
      <c r="F25" s="436" t="s">
        <v>153</v>
      </c>
      <c r="G25" s="436"/>
      <c r="H25" s="188">
        <v>2024</v>
      </c>
      <c r="I25" s="436" t="s">
        <v>154</v>
      </c>
      <c r="J25" s="436"/>
      <c r="L25" s="181" t="s">
        <v>147</v>
      </c>
    </row>
    <row r="26" spans="1:12" ht="26.25" customHeight="1">
      <c r="A26" s="412" t="s">
        <v>155</v>
      </c>
      <c r="B26" s="413"/>
      <c r="C26" s="415"/>
      <c r="D26" s="416"/>
      <c r="E26" s="417"/>
      <c r="F26" s="437"/>
      <c r="G26" s="437"/>
      <c r="H26" s="417"/>
      <c r="I26" s="437"/>
      <c r="J26" s="437"/>
      <c r="K26" s="417"/>
      <c r="L26" s="438"/>
    </row>
    <row r="27" spans="1:12" ht="45.75" customHeight="1">
      <c r="A27" s="412" t="s">
        <v>156</v>
      </c>
      <c r="B27" s="413"/>
      <c r="C27" s="415"/>
      <c r="D27" s="429"/>
      <c r="E27" s="431"/>
      <c r="F27" s="431"/>
      <c r="G27" s="431"/>
      <c r="H27" s="431"/>
      <c r="I27" s="431"/>
      <c r="J27" s="431"/>
      <c r="K27" s="431"/>
      <c r="L27" s="430"/>
    </row>
    <row r="28" spans="1:12" ht="17.850000000000001" customHeight="1">
      <c r="A28" s="412" t="s">
        <v>157</v>
      </c>
      <c r="B28" s="413"/>
      <c r="C28" s="415"/>
      <c r="D28" s="416"/>
      <c r="E28" s="417"/>
      <c r="F28" s="417"/>
      <c r="G28" s="417"/>
      <c r="H28" s="417"/>
      <c r="I28" s="417"/>
      <c r="J28" s="417"/>
      <c r="K28" s="417"/>
      <c r="L28" s="418"/>
    </row>
  </sheetData>
  <mergeCells count="64">
    <mergeCell ref="A26:C26"/>
    <mergeCell ref="D26:L26"/>
    <mergeCell ref="A27:C27"/>
    <mergeCell ref="D27:L27"/>
    <mergeCell ref="A28:C28"/>
    <mergeCell ref="D28:L28"/>
    <mergeCell ref="B22:K22"/>
    <mergeCell ref="B23:K23"/>
    <mergeCell ref="A24:L24"/>
    <mergeCell ref="A25:C25"/>
    <mergeCell ref="D25:E25"/>
    <mergeCell ref="F25:G25"/>
    <mergeCell ref="I25:J25"/>
    <mergeCell ref="C20:G20"/>
    <mergeCell ref="H20:I20"/>
    <mergeCell ref="J20:K20"/>
    <mergeCell ref="C21:G21"/>
    <mergeCell ref="H21:I21"/>
    <mergeCell ref="J21:K21"/>
    <mergeCell ref="C18:G18"/>
    <mergeCell ref="H18:I18"/>
    <mergeCell ref="J18:K18"/>
    <mergeCell ref="C19:G19"/>
    <mergeCell ref="H19:I19"/>
    <mergeCell ref="J19:K19"/>
    <mergeCell ref="A16:C16"/>
    <mergeCell ref="D16:H16"/>
    <mergeCell ref="I16:J16"/>
    <mergeCell ref="K16:L16"/>
    <mergeCell ref="A17:C17"/>
    <mergeCell ref="D17:H17"/>
    <mergeCell ref="I17:L17"/>
    <mergeCell ref="A15:C15"/>
    <mergeCell ref="D15:H15"/>
    <mergeCell ref="I15:J15"/>
    <mergeCell ref="K15:L15"/>
    <mergeCell ref="A9:L9"/>
    <mergeCell ref="A10:D10"/>
    <mergeCell ref="E10:L10"/>
    <mergeCell ref="A11:D11"/>
    <mergeCell ref="E11:L11"/>
    <mergeCell ref="A12:D12"/>
    <mergeCell ref="E12:L12"/>
    <mergeCell ref="A13:C13"/>
    <mergeCell ref="D13:H13"/>
    <mergeCell ref="I13:J13"/>
    <mergeCell ref="K13:L13"/>
    <mergeCell ref="A14:L14"/>
    <mergeCell ref="A7:C7"/>
    <mergeCell ref="D7:H7"/>
    <mergeCell ref="I7:J7"/>
    <mergeCell ref="K7:L7"/>
    <mergeCell ref="A8:C8"/>
    <mergeCell ref="D8:H8"/>
    <mergeCell ref="I8:J8"/>
    <mergeCell ref="K8:L8"/>
    <mergeCell ref="A1:E4"/>
    <mergeCell ref="F1:K2"/>
    <mergeCell ref="F3:K4"/>
    <mergeCell ref="A5:L5"/>
    <mergeCell ref="A6:C6"/>
    <mergeCell ref="D6:H6"/>
    <mergeCell ref="I6:J6"/>
    <mergeCell ref="K6:L6"/>
  </mergeCells>
  <dataValidations count="1">
    <dataValidation type="list" allowBlank="1" showInputMessage="1" showErrorMessage="1" sqref="J19:K21 D6:H8 K6:L8 K13:L13 D15:H15 K15:L16 L23" xr:uid="{6B716A34-F429-4425-933C-EBC5286FEBB0}">
      <formula1>#REF!</formula1>
    </dataValidation>
  </dataValidation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356A51-9AC2-4F41-88A9-2EC7AAA4149F}">
  <sheetPr>
    <tabColor theme="5" tint="0.59999389629810485"/>
  </sheetPr>
  <dimension ref="A1:O117"/>
  <sheetViews>
    <sheetView topLeftCell="A79" zoomScale="80" zoomScaleNormal="70" workbookViewId="0">
      <selection activeCell="B82" sqref="B82"/>
    </sheetView>
  </sheetViews>
  <sheetFormatPr defaultColWidth="10.85546875" defaultRowHeight="14.25"/>
  <cols>
    <col min="1" max="1" width="49.7109375" style="1" customWidth="1"/>
    <col min="2" max="13" width="35.7109375" style="1" customWidth="1"/>
    <col min="14" max="14" width="23.140625" style="1" customWidth="1"/>
    <col min="15" max="15" width="18.140625" style="1" customWidth="1"/>
    <col min="16" max="16" width="8.42578125" style="1" customWidth="1"/>
    <col min="17" max="17" width="18.42578125" style="1" bestFit="1" customWidth="1"/>
    <col min="18" max="18" width="5.7109375" style="1" customWidth="1"/>
    <col min="19" max="19" width="18.42578125" style="1" bestFit="1" customWidth="1"/>
    <col min="20" max="20" width="4.7109375" style="1" customWidth="1"/>
    <col min="21" max="21" width="23" style="1" bestFit="1" customWidth="1"/>
    <col min="22" max="22" width="10.85546875" style="1"/>
    <col min="23" max="23" width="18.42578125" style="1" bestFit="1" customWidth="1"/>
    <col min="24" max="24" width="16.140625" style="1" customWidth="1"/>
    <col min="25" max="16384" width="10.85546875" style="1"/>
  </cols>
  <sheetData>
    <row r="1" spans="1:15" s="78" customFormat="1" ht="32.25" customHeight="1" thickBot="1">
      <c r="A1" s="370"/>
      <c r="B1" s="347" t="s">
        <v>0</v>
      </c>
      <c r="C1" s="348"/>
      <c r="D1" s="348"/>
      <c r="E1" s="348"/>
      <c r="F1" s="348"/>
      <c r="G1" s="348"/>
      <c r="H1" s="348"/>
      <c r="I1" s="348"/>
      <c r="J1" s="348"/>
      <c r="K1" s="348"/>
      <c r="L1" s="349"/>
      <c r="M1" s="344" t="s">
        <v>1</v>
      </c>
      <c r="N1" s="345"/>
      <c r="O1" s="346"/>
    </row>
    <row r="2" spans="1:15" s="78" customFormat="1" ht="30.75" customHeight="1" thickBot="1">
      <c r="A2" s="371"/>
      <c r="B2" s="350" t="s">
        <v>2</v>
      </c>
      <c r="C2" s="351"/>
      <c r="D2" s="351"/>
      <c r="E2" s="351"/>
      <c r="F2" s="351"/>
      <c r="G2" s="351"/>
      <c r="H2" s="351"/>
      <c r="I2" s="351"/>
      <c r="J2" s="351"/>
      <c r="K2" s="351"/>
      <c r="L2" s="352"/>
      <c r="M2" s="344" t="s">
        <v>3</v>
      </c>
      <c r="N2" s="345"/>
      <c r="O2" s="346"/>
    </row>
    <row r="3" spans="1:15" s="78" customFormat="1" ht="24" customHeight="1" thickBot="1">
      <c r="A3" s="371"/>
      <c r="B3" s="350" t="s">
        <v>4</v>
      </c>
      <c r="C3" s="351"/>
      <c r="D3" s="351"/>
      <c r="E3" s="351"/>
      <c r="F3" s="351"/>
      <c r="G3" s="351"/>
      <c r="H3" s="351"/>
      <c r="I3" s="351"/>
      <c r="J3" s="351"/>
      <c r="K3" s="351"/>
      <c r="L3" s="352"/>
      <c r="M3" s="344" t="s">
        <v>5</v>
      </c>
      <c r="N3" s="345"/>
      <c r="O3" s="346"/>
    </row>
    <row r="4" spans="1:15" s="78" customFormat="1" ht="21.75" customHeight="1" thickBot="1">
      <c r="A4" s="372"/>
      <c r="B4" s="353" t="s">
        <v>158</v>
      </c>
      <c r="C4" s="354"/>
      <c r="D4" s="354"/>
      <c r="E4" s="354"/>
      <c r="F4" s="354"/>
      <c r="G4" s="354"/>
      <c r="H4" s="354"/>
      <c r="I4" s="354"/>
      <c r="J4" s="354"/>
      <c r="K4" s="354"/>
      <c r="L4" s="355"/>
      <c r="M4" s="344" t="s">
        <v>6</v>
      </c>
      <c r="N4" s="345"/>
      <c r="O4" s="346"/>
    </row>
    <row r="5" spans="1:15" s="78" customFormat="1" ht="9.6" customHeight="1" thickBot="1">
      <c r="A5" s="79"/>
      <c r="B5" s="80"/>
      <c r="C5" s="80"/>
      <c r="D5" s="80"/>
      <c r="E5" s="80"/>
      <c r="F5" s="80"/>
      <c r="G5" s="80"/>
      <c r="H5" s="80"/>
      <c r="I5" s="80"/>
      <c r="J5" s="80"/>
      <c r="K5" s="80"/>
      <c r="L5" s="80"/>
      <c r="M5" s="81"/>
      <c r="N5" s="81"/>
      <c r="O5" s="81"/>
    </row>
    <row r="6" spans="1:15" ht="40.35" customHeight="1" thickBot="1">
      <c r="A6" s="54" t="s">
        <v>7</v>
      </c>
      <c r="B6" s="379" t="s">
        <v>8</v>
      </c>
      <c r="C6" s="380"/>
      <c r="D6" s="380"/>
      <c r="E6" s="380"/>
      <c r="F6" s="380"/>
      <c r="G6" s="380"/>
      <c r="H6" s="380"/>
      <c r="I6" s="380"/>
      <c r="J6" s="380"/>
      <c r="K6" s="381"/>
      <c r="L6" s="166" t="s">
        <v>9</v>
      </c>
      <c r="M6" s="392">
        <v>2024110010313</v>
      </c>
      <c r="N6" s="393"/>
      <c r="O6" s="394"/>
    </row>
    <row r="7" spans="1:15" s="78" customFormat="1" ht="9.6" customHeight="1" thickBot="1">
      <c r="A7" s="79"/>
      <c r="B7" s="80"/>
      <c r="C7" s="80"/>
      <c r="D7" s="80"/>
      <c r="E7" s="80"/>
      <c r="F7" s="80"/>
      <c r="G7" s="80"/>
      <c r="H7" s="80"/>
      <c r="I7" s="80"/>
      <c r="J7" s="80"/>
      <c r="K7" s="80"/>
      <c r="L7" s="80"/>
      <c r="M7" s="81"/>
      <c r="N7" s="81"/>
      <c r="O7" s="81"/>
    </row>
    <row r="8" spans="1:15" s="78" customFormat="1" ht="21.75" customHeight="1" thickBot="1">
      <c r="A8" s="374" t="s">
        <v>10</v>
      </c>
      <c r="B8" s="166" t="s">
        <v>11</v>
      </c>
      <c r="C8" s="125"/>
      <c r="D8" s="166" t="s">
        <v>12</v>
      </c>
      <c r="E8" s="125"/>
      <c r="F8" s="166" t="s">
        <v>13</v>
      </c>
      <c r="G8" s="125" t="s">
        <v>14</v>
      </c>
      <c r="H8" s="166" t="s">
        <v>15</v>
      </c>
      <c r="I8" s="126"/>
      <c r="J8" s="358" t="s">
        <v>16</v>
      </c>
      <c r="K8" s="373"/>
      <c r="L8" s="165" t="s">
        <v>17</v>
      </c>
      <c r="M8" s="386"/>
      <c r="N8" s="386"/>
      <c r="O8" s="386"/>
    </row>
    <row r="9" spans="1:15" s="78" customFormat="1" ht="21.75" customHeight="1" thickBot="1">
      <c r="A9" s="374"/>
      <c r="B9" s="167" t="s">
        <v>18</v>
      </c>
      <c r="C9" s="127"/>
      <c r="D9" s="166" t="s">
        <v>19</v>
      </c>
      <c r="E9" s="128"/>
      <c r="F9" s="166" t="s">
        <v>20</v>
      </c>
      <c r="G9" s="128"/>
      <c r="H9" s="166" t="s">
        <v>21</v>
      </c>
      <c r="I9" s="126"/>
      <c r="J9" s="358"/>
      <c r="K9" s="373"/>
      <c r="L9" s="165" t="s">
        <v>22</v>
      </c>
      <c r="M9" s="386"/>
      <c r="N9" s="386"/>
      <c r="O9" s="386"/>
    </row>
    <row r="10" spans="1:15" s="78" customFormat="1" ht="21.75" customHeight="1" thickBot="1">
      <c r="A10" s="374"/>
      <c r="B10" s="166" t="s">
        <v>23</v>
      </c>
      <c r="C10" s="125"/>
      <c r="D10" s="166" t="s">
        <v>24</v>
      </c>
      <c r="E10" s="128"/>
      <c r="F10" s="166" t="s">
        <v>25</v>
      </c>
      <c r="G10" s="128"/>
      <c r="H10" s="166" t="s">
        <v>26</v>
      </c>
      <c r="I10" s="126"/>
      <c r="J10" s="358"/>
      <c r="K10" s="373"/>
      <c r="L10" s="165" t="s">
        <v>27</v>
      </c>
      <c r="M10" s="386" t="s">
        <v>14</v>
      </c>
      <c r="N10" s="386"/>
      <c r="O10" s="386"/>
    </row>
    <row r="11" spans="1:15" ht="15" customHeight="1" thickBot="1">
      <c r="A11" s="6"/>
      <c r="B11" s="7"/>
      <c r="C11" s="7"/>
      <c r="D11" s="9"/>
      <c r="E11" s="8"/>
      <c r="F11" s="8"/>
      <c r="G11" s="299"/>
      <c r="H11" s="299"/>
      <c r="I11" s="10"/>
      <c r="J11" s="10"/>
      <c r="K11" s="7"/>
      <c r="L11" s="7"/>
      <c r="M11" s="7"/>
      <c r="N11" s="7"/>
      <c r="O11" s="7"/>
    </row>
    <row r="12" spans="1:15" ht="15" customHeight="1">
      <c r="A12" s="376" t="s">
        <v>28</v>
      </c>
      <c r="B12" s="359" t="s">
        <v>183</v>
      </c>
      <c r="C12" s="360"/>
      <c r="D12" s="360"/>
      <c r="E12" s="360"/>
      <c r="F12" s="360"/>
      <c r="G12" s="360"/>
      <c r="H12" s="360"/>
      <c r="I12" s="360"/>
      <c r="J12" s="360"/>
      <c r="K12" s="360"/>
      <c r="L12" s="360"/>
      <c r="M12" s="360"/>
      <c r="N12" s="360"/>
      <c r="O12" s="361"/>
    </row>
    <row r="13" spans="1:15" ht="15" customHeight="1">
      <c r="A13" s="377"/>
      <c r="B13" s="362"/>
      <c r="C13" s="363"/>
      <c r="D13" s="363"/>
      <c r="E13" s="363"/>
      <c r="F13" s="363"/>
      <c r="G13" s="363"/>
      <c r="H13" s="363"/>
      <c r="I13" s="363"/>
      <c r="J13" s="363"/>
      <c r="K13" s="363"/>
      <c r="L13" s="363"/>
      <c r="M13" s="363"/>
      <c r="N13" s="363"/>
      <c r="O13" s="364"/>
    </row>
    <row r="14" spans="1:15" ht="15" customHeight="1" thickBot="1">
      <c r="A14" s="378"/>
      <c r="B14" s="365"/>
      <c r="C14" s="366"/>
      <c r="D14" s="366"/>
      <c r="E14" s="366"/>
      <c r="F14" s="366"/>
      <c r="G14" s="366"/>
      <c r="H14" s="366"/>
      <c r="I14" s="366"/>
      <c r="J14" s="366"/>
      <c r="K14" s="366"/>
      <c r="L14" s="366"/>
      <c r="M14" s="366"/>
      <c r="N14" s="366"/>
      <c r="O14" s="367"/>
    </row>
    <row r="15" spans="1:15" ht="9" customHeight="1" thickBot="1">
      <c r="A15" s="13"/>
      <c r="B15" s="77"/>
      <c r="C15" s="14"/>
      <c r="D15" s="14"/>
      <c r="E15" s="14"/>
      <c r="F15" s="14"/>
      <c r="G15" s="15"/>
      <c r="H15" s="15"/>
      <c r="I15" s="15"/>
      <c r="J15" s="15"/>
      <c r="K15" s="15"/>
      <c r="L15" s="16"/>
      <c r="M15" s="16"/>
      <c r="N15" s="16"/>
      <c r="O15" s="16"/>
    </row>
    <row r="16" spans="1:15" s="17" customFormat="1" ht="37.5" customHeight="1" thickBot="1">
      <c r="A16" s="54" t="s">
        <v>30</v>
      </c>
      <c r="B16" s="368" t="s">
        <v>184</v>
      </c>
      <c r="C16" s="368"/>
      <c r="D16" s="368"/>
      <c r="E16" s="368"/>
      <c r="F16" s="368"/>
      <c r="G16" s="374" t="s">
        <v>32</v>
      </c>
      <c r="H16" s="374"/>
      <c r="I16" s="448" t="s">
        <v>185</v>
      </c>
      <c r="J16" s="448"/>
      <c r="K16" s="448"/>
      <c r="L16" s="448"/>
      <c r="M16" s="448"/>
      <c r="N16" s="448"/>
      <c r="O16" s="448"/>
    </row>
    <row r="18" spans="1:15" ht="56.25" customHeight="1" thickBot="1">
      <c r="A18" s="54" t="s">
        <v>34</v>
      </c>
      <c r="B18" s="368" t="s">
        <v>35</v>
      </c>
      <c r="C18" s="368"/>
      <c r="D18" s="368"/>
      <c r="E18" s="368"/>
      <c r="F18" s="54" t="s">
        <v>36</v>
      </c>
      <c r="G18" s="375" t="s">
        <v>37</v>
      </c>
      <c r="H18" s="375"/>
      <c r="I18" s="375"/>
      <c r="J18" s="54" t="s">
        <v>38</v>
      </c>
      <c r="K18" s="368" t="s">
        <v>39</v>
      </c>
      <c r="L18" s="368"/>
      <c r="M18" s="368"/>
      <c r="N18" s="368"/>
      <c r="O18" s="368"/>
    </row>
    <row r="19" spans="1:15" ht="9" customHeight="1">
      <c r="A19" s="5"/>
      <c r="B19" s="2"/>
      <c r="C19" s="449"/>
      <c r="D19" s="449"/>
      <c r="E19" s="449"/>
      <c r="F19" s="449"/>
      <c r="G19" s="449"/>
      <c r="H19" s="449"/>
      <c r="I19" s="449"/>
      <c r="J19" s="449"/>
      <c r="K19" s="449"/>
      <c r="L19" s="449"/>
      <c r="M19" s="449"/>
      <c r="N19" s="449"/>
      <c r="O19" s="449"/>
    </row>
    <row r="21" spans="1:15" ht="16.5" customHeight="1" thickBot="1">
      <c r="A21" s="75"/>
      <c r="B21" s="76"/>
      <c r="C21" s="76"/>
      <c r="D21" s="76"/>
      <c r="E21" s="76"/>
      <c r="F21" s="76"/>
      <c r="G21" s="76"/>
      <c r="H21" s="76"/>
      <c r="I21" s="76"/>
      <c r="J21" s="76"/>
      <c r="K21" s="76"/>
      <c r="L21" s="76"/>
      <c r="M21" s="76"/>
      <c r="N21" s="76"/>
      <c r="O21" s="76"/>
    </row>
    <row r="22" spans="1:15" ht="32.1" customHeight="1" thickBot="1">
      <c r="A22" s="356" t="s">
        <v>40</v>
      </c>
      <c r="B22" s="357"/>
      <c r="C22" s="357"/>
      <c r="D22" s="357"/>
      <c r="E22" s="357"/>
      <c r="F22" s="357"/>
      <c r="G22" s="357"/>
      <c r="H22" s="357"/>
      <c r="I22" s="357"/>
      <c r="J22" s="357"/>
      <c r="K22" s="357"/>
      <c r="L22" s="357"/>
      <c r="M22" s="357"/>
      <c r="N22" s="357"/>
      <c r="O22" s="358"/>
    </row>
    <row r="23" spans="1:15" ht="32.1" customHeight="1" thickBot="1">
      <c r="A23" s="356" t="s">
        <v>41</v>
      </c>
      <c r="B23" s="357"/>
      <c r="C23" s="357"/>
      <c r="D23" s="357"/>
      <c r="E23" s="357"/>
      <c r="F23" s="357"/>
      <c r="G23" s="357"/>
      <c r="H23" s="357"/>
      <c r="I23" s="357"/>
      <c r="J23" s="357"/>
      <c r="K23" s="357"/>
      <c r="L23" s="357"/>
      <c r="M23" s="357"/>
      <c r="N23" s="357"/>
      <c r="O23" s="358"/>
    </row>
    <row r="24" spans="1:15" ht="32.1" customHeight="1" thickBot="1">
      <c r="A24" s="26"/>
      <c r="B24" s="18" t="s">
        <v>11</v>
      </c>
      <c r="C24" s="18" t="s">
        <v>12</v>
      </c>
      <c r="D24" s="18" t="s">
        <v>13</v>
      </c>
      <c r="E24" s="18" t="s">
        <v>15</v>
      </c>
      <c r="F24" s="18" t="s">
        <v>18</v>
      </c>
      <c r="G24" s="18" t="s">
        <v>19</v>
      </c>
      <c r="H24" s="18" t="s">
        <v>20</v>
      </c>
      <c r="I24" s="18" t="s">
        <v>21</v>
      </c>
      <c r="J24" s="18" t="s">
        <v>23</v>
      </c>
      <c r="K24" s="18" t="s">
        <v>24</v>
      </c>
      <c r="L24" s="18" t="s">
        <v>25</v>
      </c>
      <c r="M24" s="18" t="s">
        <v>26</v>
      </c>
      <c r="N24" s="19" t="s">
        <v>42</v>
      </c>
      <c r="O24" s="19" t="s">
        <v>43</v>
      </c>
    </row>
    <row r="25" spans="1:15" ht="32.1" customHeight="1">
      <c r="A25" s="20" t="s">
        <v>44</v>
      </c>
      <c r="B25" s="263">
        <v>94776000</v>
      </c>
      <c r="C25" s="263">
        <v>738890000</v>
      </c>
      <c r="D25" s="263">
        <v>85060000</v>
      </c>
      <c r="E25" s="217">
        <v>0</v>
      </c>
      <c r="F25" s="217">
        <v>0</v>
      </c>
      <c r="G25" s="217">
        <v>0</v>
      </c>
      <c r="H25" s="217">
        <v>0</v>
      </c>
      <c r="I25" s="217">
        <v>0</v>
      </c>
      <c r="J25" s="217">
        <v>4000000</v>
      </c>
      <c r="K25" s="217">
        <v>0</v>
      </c>
      <c r="L25" s="217">
        <v>0</v>
      </c>
      <c r="M25" s="217">
        <v>0</v>
      </c>
      <c r="N25" s="247">
        <f>SUM(B25:M25)</f>
        <v>922726000</v>
      </c>
      <c r="O25" s="239">
        <v>1</v>
      </c>
    </row>
    <row r="26" spans="1:15" ht="32.1" customHeight="1">
      <c r="A26" s="20" t="s">
        <v>45</v>
      </c>
      <c r="B26" s="277">
        <v>59208000</v>
      </c>
      <c r="C26" s="277">
        <v>36168000</v>
      </c>
      <c r="D26" s="264">
        <v>0</v>
      </c>
      <c r="E26" s="242">
        <v>0</v>
      </c>
      <c r="F26" s="242">
        <v>0</v>
      </c>
      <c r="G26" s="242">
        <v>0</v>
      </c>
      <c r="H26" s="242">
        <v>0</v>
      </c>
      <c r="I26" s="242">
        <v>0</v>
      </c>
      <c r="J26" s="242">
        <v>0</v>
      </c>
      <c r="K26" s="242">
        <v>0</v>
      </c>
      <c r="L26" s="242">
        <v>0</v>
      </c>
      <c r="M26" s="242">
        <v>0</v>
      </c>
      <c r="N26" s="247">
        <f t="shared" ref="N26:N30" si="0">SUM(B26:M26)</f>
        <v>95376000</v>
      </c>
      <c r="O26" s="241">
        <f>N26/N25</f>
        <v>0.10336329527942206</v>
      </c>
    </row>
    <row r="27" spans="1:15" ht="32.1" customHeight="1">
      <c r="A27" s="20" t="s">
        <v>46</v>
      </c>
      <c r="B27" s="264">
        <v>0</v>
      </c>
      <c r="C27" s="264">
        <v>266400</v>
      </c>
      <c r="D27" s="264">
        <v>8271000</v>
      </c>
      <c r="E27" s="242">
        <v>0</v>
      </c>
      <c r="F27" s="242">
        <v>0</v>
      </c>
      <c r="G27" s="242">
        <v>0</v>
      </c>
      <c r="H27" s="242">
        <v>0</v>
      </c>
      <c r="I27" s="242">
        <v>0</v>
      </c>
      <c r="J27" s="242">
        <v>0</v>
      </c>
      <c r="K27" s="242">
        <v>0</v>
      </c>
      <c r="L27" s="242">
        <v>0</v>
      </c>
      <c r="M27" s="242">
        <v>0</v>
      </c>
      <c r="N27" s="247">
        <f t="shared" si="0"/>
        <v>8537400</v>
      </c>
      <c r="O27" s="248">
        <f>N27/N25</f>
        <v>9.2523674416890821E-3</v>
      </c>
    </row>
    <row r="28" spans="1:15" ht="32.1" customHeight="1">
      <c r="A28" s="20" t="s">
        <v>47</v>
      </c>
      <c r="B28" s="265">
        <v>3471921</v>
      </c>
      <c r="C28" s="265">
        <v>2809465</v>
      </c>
      <c r="D28" s="265">
        <v>22743389</v>
      </c>
      <c r="E28" s="249">
        <v>0</v>
      </c>
      <c r="F28" s="249">
        <v>0</v>
      </c>
      <c r="G28" s="249">
        <v>0</v>
      </c>
      <c r="H28" s="249">
        <v>0</v>
      </c>
      <c r="I28" s="249">
        <v>0</v>
      </c>
      <c r="J28" s="249">
        <v>0</v>
      </c>
      <c r="K28" s="249">
        <v>0</v>
      </c>
      <c r="L28" s="249">
        <v>0</v>
      </c>
      <c r="M28" s="249">
        <v>0</v>
      </c>
      <c r="N28" s="247">
        <f t="shared" si="0"/>
        <v>29024775</v>
      </c>
      <c r="O28" s="250">
        <v>1</v>
      </c>
    </row>
    <row r="29" spans="1:15" ht="32.1" customHeight="1">
      <c r="A29" s="20" t="s">
        <v>48</v>
      </c>
      <c r="B29" s="264">
        <v>0</v>
      </c>
      <c r="C29" s="264">
        <v>0</v>
      </c>
      <c r="D29" s="264">
        <v>0</v>
      </c>
      <c r="E29" s="242">
        <v>0</v>
      </c>
      <c r="F29" s="242">
        <v>0</v>
      </c>
      <c r="G29" s="242">
        <v>0</v>
      </c>
      <c r="H29" s="242">
        <v>0</v>
      </c>
      <c r="I29" s="242">
        <v>0</v>
      </c>
      <c r="J29" s="242">
        <v>0</v>
      </c>
      <c r="K29" s="242">
        <v>0</v>
      </c>
      <c r="L29" s="242">
        <v>0</v>
      </c>
      <c r="M29" s="242">
        <v>0</v>
      </c>
      <c r="N29" s="247">
        <f t="shared" si="0"/>
        <v>0</v>
      </c>
      <c r="O29" s="251">
        <f>N29/N28</f>
        <v>0</v>
      </c>
    </row>
    <row r="30" spans="1:15" ht="32.1" customHeight="1" thickBot="1">
      <c r="A30" s="23" t="s">
        <v>49</v>
      </c>
      <c r="B30" s="266">
        <v>2216120</v>
      </c>
      <c r="C30" s="266">
        <v>4065266</v>
      </c>
      <c r="D30" s="266">
        <v>18953815</v>
      </c>
      <c r="E30" s="244">
        <v>0</v>
      </c>
      <c r="F30" s="244">
        <v>0</v>
      </c>
      <c r="G30" s="244">
        <v>0</v>
      </c>
      <c r="H30" s="244">
        <v>0</v>
      </c>
      <c r="I30" s="244">
        <v>0</v>
      </c>
      <c r="J30" s="244">
        <v>0</v>
      </c>
      <c r="K30" s="244">
        <v>0</v>
      </c>
      <c r="L30" s="244">
        <v>0</v>
      </c>
      <c r="M30" s="244">
        <v>0</v>
      </c>
      <c r="N30" s="252">
        <f t="shared" si="0"/>
        <v>25235201</v>
      </c>
      <c r="O30" s="246">
        <f>N30/N28</f>
        <v>0.8694365761663958</v>
      </c>
    </row>
    <row r="34" spans="1:9" ht="48" customHeight="1" thickBot="1">
      <c r="A34" s="330" t="s">
        <v>50</v>
      </c>
      <c r="B34" s="331"/>
      <c r="C34" s="331"/>
      <c r="D34" s="331"/>
      <c r="E34" s="331"/>
      <c r="F34" s="331"/>
      <c r="G34" s="331"/>
      <c r="H34" s="331"/>
      <c r="I34" s="332"/>
    </row>
    <row r="35" spans="1:9" ht="50.25" customHeight="1" thickBot="1">
      <c r="A35" s="38" t="s">
        <v>51</v>
      </c>
      <c r="B35" s="333" t="str">
        <f>+B12</f>
        <v>Ejecutar 1 estrategia para garantizar la operación tecnológica de los Centros de Inclusión Digital y sus aulas itinerantes</v>
      </c>
      <c r="C35" s="334"/>
      <c r="D35" s="334"/>
      <c r="E35" s="334"/>
      <c r="F35" s="334"/>
      <c r="G35" s="334"/>
      <c r="H35" s="334"/>
      <c r="I35" s="335"/>
    </row>
    <row r="36" spans="1:9" ht="18.75" customHeight="1" thickBot="1">
      <c r="A36" s="324" t="s">
        <v>52</v>
      </c>
      <c r="B36" s="86">
        <v>2024</v>
      </c>
      <c r="C36" s="86">
        <v>2025</v>
      </c>
      <c r="D36" s="86">
        <v>2026</v>
      </c>
      <c r="E36" s="86">
        <v>2027</v>
      </c>
      <c r="F36" s="86" t="s">
        <v>53</v>
      </c>
      <c r="G36" s="343" t="s">
        <v>54</v>
      </c>
      <c r="H36" s="343" t="s">
        <v>186</v>
      </c>
      <c r="I36" s="343"/>
    </row>
    <row r="37" spans="1:9" ht="50.25" customHeight="1" thickBot="1">
      <c r="A37" s="325"/>
      <c r="B37" s="204">
        <v>1</v>
      </c>
      <c r="C37" s="204">
        <v>1</v>
      </c>
      <c r="D37" s="204">
        <v>1</v>
      </c>
      <c r="E37" s="204">
        <v>1</v>
      </c>
      <c r="F37" s="205">
        <v>1</v>
      </c>
      <c r="G37" s="343"/>
      <c r="H37" s="343"/>
      <c r="I37" s="343"/>
    </row>
    <row r="38" spans="1:9" ht="52.5" customHeight="1" thickBot="1">
      <c r="A38" s="39" t="s">
        <v>56</v>
      </c>
      <c r="B38" s="336">
        <v>0.41</v>
      </c>
      <c r="C38" s="337"/>
      <c r="D38" s="340" t="s">
        <v>57</v>
      </c>
      <c r="E38" s="341"/>
      <c r="F38" s="341"/>
      <c r="G38" s="341"/>
      <c r="H38" s="341"/>
      <c r="I38" s="342"/>
    </row>
    <row r="39" spans="1:9" s="29" customFormat="1" ht="48" customHeight="1" thickBot="1">
      <c r="A39" s="324" t="s">
        <v>58</v>
      </c>
      <c r="B39" s="39" t="s">
        <v>59</v>
      </c>
      <c r="C39" s="38" t="s">
        <v>60</v>
      </c>
      <c r="D39" s="310" t="s">
        <v>61</v>
      </c>
      <c r="E39" s="311"/>
      <c r="F39" s="310" t="s">
        <v>62</v>
      </c>
      <c r="G39" s="311"/>
      <c r="H39" s="40" t="s">
        <v>63</v>
      </c>
      <c r="I39" s="42" t="s">
        <v>64</v>
      </c>
    </row>
    <row r="40" spans="1:9" ht="120.75" customHeight="1" thickBot="1">
      <c r="A40" s="325"/>
      <c r="B40" s="209">
        <v>0</v>
      </c>
      <c r="C40" s="33">
        <v>0</v>
      </c>
      <c r="D40" s="326" t="s">
        <v>65</v>
      </c>
      <c r="E40" s="327"/>
      <c r="F40" s="326" t="s">
        <v>66</v>
      </c>
      <c r="G40" s="327"/>
      <c r="H40" s="237" t="s">
        <v>76</v>
      </c>
      <c r="I40" s="31" t="s">
        <v>68</v>
      </c>
    </row>
    <row r="41" spans="1:9" s="29" customFormat="1" ht="54" customHeight="1" thickBot="1">
      <c r="A41" s="324" t="s">
        <v>69</v>
      </c>
      <c r="B41" s="41" t="s">
        <v>59</v>
      </c>
      <c r="C41" s="40" t="s">
        <v>60</v>
      </c>
      <c r="D41" s="310" t="s">
        <v>61</v>
      </c>
      <c r="E41" s="311"/>
      <c r="F41" s="310" t="s">
        <v>62</v>
      </c>
      <c r="G41" s="311"/>
      <c r="H41" s="40" t="s">
        <v>63</v>
      </c>
      <c r="I41" s="42" t="s">
        <v>64</v>
      </c>
    </row>
    <row r="42" spans="1:9" ht="202.5" customHeight="1" thickBot="1">
      <c r="A42" s="325"/>
      <c r="B42" s="208">
        <v>0.1</v>
      </c>
      <c r="C42" s="33">
        <v>0.1</v>
      </c>
      <c r="D42" s="338" t="s">
        <v>187</v>
      </c>
      <c r="E42" s="339"/>
      <c r="F42" s="326" t="s">
        <v>188</v>
      </c>
      <c r="G42" s="327"/>
      <c r="H42" s="237" t="s">
        <v>76</v>
      </c>
      <c r="I42" s="31" t="s">
        <v>189</v>
      </c>
    </row>
    <row r="43" spans="1:9" s="29" customFormat="1" ht="58.9" customHeight="1" thickBot="1">
      <c r="A43" s="324" t="s">
        <v>73</v>
      </c>
      <c r="B43" s="41" t="s">
        <v>59</v>
      </c>
      <c r="C43" s="40" t="s">
        <v>60</v>
      </c>
      <c r="D43" s="310" t="s">
        <v>61</v>
      </c>
      <c r="E43" s="311"/>
      <c r="F43" s="310" t="s">
        <v>62</v>
      </c>
      <c r="G43" s="311"/>
      <c r="H43" s="40" t="s">
        <v>63</v>
      </c>
      <c r="I43" s="42" t="s">
        <v>64</v>
      </c>
    </row>
    <row r="44" spans="1:9" ht="204.75" customHeight="1" thickBot="1">
      <c r="A44" s="325"/>
      <c r="B44" s="208">
        <v>0.1</v>
      </c>
      <c r="C44" s="33">
        <v>0.1</v>
      </c>
      <c r="D44" s="439" t="s">
        <v>190</v>
      </c>
      <c r="E44" s="440"/>
      <c r="F44" s="326" t="s">
        <v>191</v>
      </c>
      <c r="G44" s="327"/>
      <c r="H44" s="237" t="s">
        <v>76</v>
      </c>
      <c r="I44" s="31" t="s">
        <v>192</v>
      </c>
    </row>
    <row r="45" spans="1:9" s="29" customFormat="1" ht="35.1" customHeight="1" thickBot="1">
      <c r="A45" s="324" t="s">
        <v>78</v>
      </c>
      <c r="B45" s="41" t="s">
        <v>59</v>
      </c>
      <c r="C45" s="41" t="s">
        <v>60</v>
      </c>
      <c r="D45" s="310" t="s">
        <v>61</v>
      </c>
      <c r="E45" s="311"/>
      <c r="F45" s="310" t="s">
        <v>62</v>
      </c>
      <c r="G45" s="311"/>
      <c r="H45" s="40" t="s">
        <v>63</v>
      </c>
      <c r="I45" s="40" t="s">
        <v>64</v>
      </c>
    </row>
    <row r="46" spans="1:9" ht="120.75" customHeight="1" thickBot="1">
      <c r="A46" s="325"/>
      <c r="B46" s="208">
        <v>0.1</v>
      </c>
      <c r="C46" s="33"/>
      <c r="D46" s="328"/>
      <c r="E46" s="329"/>
      <c r="F46" s="328"/>
      <c r="G46" s="329"/>
      <c r="H46" s="49"/>
      <c r="I46" s="50"/>
    </row>
    <row r="47" spans="1:9" s="29" customFormat="1" ht="35.1" customHeight="1" thickBot="1">
      <c r="A47" s="324" t="s">
        <v>79</v>
      </c>
      <c r="B47" s="41" t="s">
        <v>59</v>
      </c>
      <c r="C47" s="40" t="s">
        <v>60</v>
      </c>
      <c r="D47" s="310" t="s">
        <v>61</v>
      </c>
      <c r="E47" s="311"/>
      <c r="F47" s="310" t="s">
        <v>62</v>
      </c>
      <c r="G47" s="311"/>
      <c r="H47" s="40" t="s">
        <v>63</v>
      </c>
      <c r="I47" s="42" t="s">
        <v>64</v>
      </c>
    </row>
    <row r="48" spans="1:9" ht="120.75" customHeight="1" thickBot="1">
      <c r="A48" s="325"/>
      <c r="B48" s="208">
        <v>0.1</v>
      </c>
      <c r="C48" s="33"/>
      <c r="D48" s="312"/>
      <c r="E48" s="314"/>
      <c r="F48" s="312"/>
      <c r="G48" s="314"/>
      <c r="H48" s="30"/>
      <c r="I48" s="32"/>
    </row>
    <row r="49" spans="1:9" s="29" customFormat="1" ht="35.1" customHeight="1" thickBot="1">
      <c r="A49" s="324" t="s">
        <v>80</v>
      </c>
      <c r="B49" s="41" t="s">
        <v>59</v>
      </c>
      <c r="C49" s="40" t="s">
        <v>60</v>
      </c>
      <c r="D49" s="310" t="s">
        <v>61</v>
      </c>
      <c r="E49" s="311"/>
      <c r="F49" s="310" t="s">
        <v>62</v>
      </c>
      <c r="G49" s="311"/>
      <c r="H49" s="40" t="s">
        <v>63</v>
      </c>
      <c r="I49" s="42" t="s">
        <v>64</v>
      </c>
    </row>
    <row r="50" spans="1:9" ht="120.75" customHeight="1" thickBot="1">
      <c r="A50" s="325"/>
      <c r="B50" s="208">
        <v>0.1</v>
      </c>
      <c r="C50" s="34"/>
      <c r="D50" s="312"/>
      <c r="E50" s="314"/>
      <c r="F50" s="312"/>
      <c r="G50" s="314"/>
      <c r="H50" s="30"/>
      <c r="I50" s="32"/>
    </row>
    <row r="51" spans="1:9" ht="35.1" customHeight="1" thickBot="1">
      <c r="A51" s="324" t="s">
        <v>81</v>
      </c>
      <c r="B51" s="40" t="s">
        <v>59</v>
      </c>
      <c r="C51" s="38" t="s">
        <v>60</v>
      </c>
      <c r="D51" s="310" t="s">
        <v>61</v>
      </c>
      <c r="E51" s="311"/>
      <c r="F51" s="310" t="s">
        <v>62</v>
      </c>
      <c r="G51" s="311"/>
      <c r="H51" s="40" t="s">
        <v>63</v>
      </c>
      <c r="I51" s="42" t="s">
        <v>64</v>
      </c>
    </row>
    <row r="52" spans="1:9" ht="120.75" customHeight="1" thickBot="1">
      <c r="A52" s="325"/>
      <c r="B52" s="208">
        <v>0.1</v>
      </c>
      <c r="C52" s="34"/>
      <c r="D52" s="312"/>
      <c r="E52" s="313"/>
      <c r="F52" s="312"/>
      <c r="G52" s="314"/>
      <c r="H52" s="30"/>
      <c r="I52" s="32"/>
    </row>
    <row r="53" spans="1:9" ht="35.1" customHeight="1" thickBot="1">
      <c r="A53" s="324" t="s">
        <v>82</v>
      </c>
      <c r="B53" s="40" t="s">
        <v>59</v>
      </c>
      <c r="C53" s="38" t="s">
        <v>60</v>
      </c>
      <c r="D53" s="310" t="s">
        <v>61</v>
      </c>
      <c r="E53" s="311"/>
      <c r="F53" s="310" t="s">
        <v>62</v>
      </c>
      <c r="G53" s="311"/>
      <c r="H53" s="40" t="s">
        <v>63</v>
      </c>
      <c r="I53" s="42" t="s">
        <v>64</v>
      </c>
    </row>
    <row r="54" spans="1:9" ht="120.75" customHeight="1" thickBot="1">
      <c r="A54" s="325"/>
      <c r="B54" s="208">
        <v>0.1</v>
      </c>
      <c r="C54" s="34"/>
      <c r="D54" s="312"/>
      <c r="E54" s="313"/>
      <c r="F54" s="312"/>
      <c r="G54" s="314"/>
      <c r="H54" s="51"/>
      <c r="I54" s="32"/>
    </row>
    <row r="55" spans="1:9" ht="35.1" customHeight="1" thickBot="1">
      <c r="A55" s="324" t="s">
        <v>83</v>
      </c>
      <c r="B55" s="40" t="s">
        <v>59</v>
      </c>
      <c r="C55" s="38" t="s">
        <v>60</v>
      </c>
      <c r="D55" s="310" t="s">
        <v>61</v>
      </c>
      <c r="E55" s="311"/>
      <c r="F55" s="310" t="s">
        <v>62</v>
      </c>
      <c r="G55" s="311"/>
      <c r="H55" s="40" t="s">
        <v>63</v>
      </c>
      <c r="I55" s="42" t="s">
        <v>64</v>
      </c>
    </row>
    <row r="56" spans="1:9" ht="120.75" customHeight="1" thickBot="1">
      <c r="A56" s="325"/>
      <c r="B56" s="208">
        <v>0.1</v>
      </c>
      <c r="C56" s="34"/>
      <c r="D56" s="312"/>
      <c r="E56" s="314"/>
      <c r="F56" s="312"/>
      <c r="G56" s="314"/>
      <c r="H56" s="30"/>
      <c r="I56" s="30"/>
    </row>
    <row r="57" spans="1:9" ht="35.1" customHeight="1" thickBot="1">
      <c r="A57" s="324" t="s">
        <v>84</v>
      </c>
      <c r="B57" s="40" t="s">
        <v>59</v>
      </c>
      <c r="C57" s="38" t="s">
        <v>60</v>
      </c>
      <c r="D57" s="310" t="s">
        <v>61</v>
      </c>
      <c r="E57" s="311"/>
      <c r="F57" s="310" t="s">
        <v>62</v>
      </c>
      <c r="G57" s="311"/>
      <c r="H57" s="40" t="s">
        <v>63</v>
      </c>
      <c r="I57" s="42" t="s">
        <v>64</v>
      </c>
    </row>
    <row r="58" spans="1:9" ht="120.75" customHeight="1" thickBot="1">
      <c r="A58" s="325"/>
      <c r="B58" s="208">
        <v>0.1</v>
      </c>
      <c r="C58" s="34"/>
      <c r="D58" s="312"/>
      <c r="E58" s="314"/>
      <c r="F58" s="312"/>
      <c r="G58" s="314"/>
      <c r="H58" s="30"/>
      <c r="I58" s="32"/>
    </row>
    <row r="59" spans="1:9" ht="35.1" customHeight="1" thickBot="1">
      <c r="A59" s="324" t="s">
        <v>85</v>
      </c>
      <c r="B59" s="40" t="s">
        <v>59</v>
      </c>
      <c r="C59" s="38" t="s">
        <v>60</v>
      </c>
      <c r="D59" s="310" t="s">
        <v>61</v>
      </c>
      <c r="E59" s="311"/>
      <c r="F59" s="310" t="s">
        <v>62</v>
      </c>
      <c r="G59" s="311"/>
      <c r="H59" s="40" t="s">
        <v>63</v>
      </c>
      <c r="I59" s="42" t="s">
        <v>64</v>
      </c>
    </row>
    <row r="60" spans="1:9" ht="120.75" customHeight="1" thickBot="1">
      <c r="A60" s="325"/>
      <c r="B60" s="208">
        <v>0.1</v>
      </c>
      <c r="C60" s="34"/>
      <c r="D60" s="312"/>
      <c r="E60" s="314"/>
      <c r="F60" s="313"/>
      <c r="G60" s="313"/>
      <c r="H60" s="30"/>
      <c r="I60" s="30"/>
    </row>
    <row r="61" spans="1:9" ht="35.1" customHeight="1" thickBot="1">
      <c r="A61" s="324" t="s">
        <v>86</v>
      </c>
      <c r="B61" s="40" t="s">
        <v>59</v>
      </c>
      <c r="C61" s="38" t="s">
        <v>60</v>
      </c>
      <c r="D61" s="310" t="s">
        <v>61</v>
      </c>
      <c r="E61" s="311"/>
      <c r="F61" s="310" t="s">
        <v>62</v>
      </c>
      <c r="G61" s="311"/>
      <c r="H61" s="40" t="s">
        <v>63</v>
      </c>
      <c r="I61" s="42" t="s">
        <v>64</v>
      </c>
    </row>
    <row r="62" spans="1:9" ht="120.75" customHeight="1" thickBot="1">
      <c r="A62" s="325"/>
      <c r="B62" s="210">
        <v>0</v>
      </c>
      <c r="C62" s="34"/>
      <c r="D62" s="312"/>
      <c r="E62" s="314"/>
      <c r="F62" s="312"/>
      <c r="G62" s="314"/>
      <c r="H62" s="30"/>
      <c r="I62" s="30"/>
    </row>
    <row r="63" spans="1:9">
      <c r="B63" s="218">
        <f>+B60+B58+B56+B54+B52+B50+B48+B46+B44+B42</f>
        <v>0.99999999999999989</v>
      </c>
    </row>
    <row r="66" spans="1:9" ht="34.5" customHeight="1">
      <c r="A66" s="388" t="s">
        <v>87</v>
      </c>
      <c r="B66" s="388"/>
      <c r="C66" s="388"/>
      <c r="D66" s="388"/>
      <c r="E66" s="388"/>
      <c r="F66" s="388"/>
      <c r="G66" s="388"/>
      <c r="H66" s="388"/>
      <c r="I66" s="388"/>
    </row>
    <row r="67" spans="1:9" ht="63" customHeight="1">
      <c r="A67" s="43" t="s">
        <v>88</v>
      </c>
      <c r="B67" s="315" t="s">
        <v>193</v>
      </c>
      <c r="C67" s="316"/>
      <c r="D67" s="315" t="s">
        <v>194</v>
      </c>
      <c r="E67" s="316"/>
      <c r="F67" s="315" t="s">
        <v>195</v>
      </c>
      <c r="G67" s="316"/>
      <c r="H67" s="389" t="s">
        <v>92</v>
      </c>
      <c r="I67" s="390"/>
    </row>
    <row r="68" spans="1:9" ht="55.5" customHeight="1">
      <c r="A68" s="43" t="s">
        <v>93</v>
      </c>
      <c r="B68" s="450">
        <v>0.06</v>
      </c>
      <c r="C68" s="451"/>
      <c r="D68" s="441">
        <v>0.06</v>
      </c>
      <c r="E68" s="442"/>
      <c r="F68" s="441">
        <v>0.28999999999999998</v>
      </c>
      <c r="G68" s="442"/>
      <c r="H68" s="395"/>
      <c r="I68" s="396"/>
    </row>
    <row r="69" spans="1:9" ht="30" customHeight="1">
      <c r="A69" s="384" t="s">
        <v>11</v>
      </c>
      <c r="B69" s="91" t="s">
        <v>94</v>
      </c>
      <c r="C69" s="91" t="s">
        <v>60</v>
      </c>
      <c r="D69" s="91" t="s">
        <v>94</v>
      </c>
      <c r="E69" s="91" t="s">
        <v>60</v>
      </c>
      <c r="F69" s="91" t="s">
        <v>94</v>
      </c>
      <c r="G69" s="91" t="s">
        <v>60</v>
      </c>
      <c r="H69" s="91" t="s">
        <v>94</v>
      </c>
      <c r="I69" s="91" t="s">
        <v>60</v>
      </c>
    </row>
    <row r="70" spans="1:9" ht="30" customHeight="1">
      <c r="A70" s="385"/>
      <c r="B70" s="45">
        <v>0</v>
      </c>
      <c r="C70" s="45">
        <v>0</v>
      </c>
      <c r="D70" s="45">
        <v>0</v>
      </c>
      <c r="E70" s="45">
        <v>0</v>
      </c>
      <c r="F70" s="45">
        <v>0</v>
      </c>
      <c r="G70" s="45">
        <v>0</v>
      </c>
      <c r="H70" s="52"/>
      <c r="I70" s="45"/>
    </row>
    <row r="71" spans="1:9" ht="80.25" customHeight="1">
      <c r="A71" s="43" t="s">
        <v>95</v>
      </c>
      <c r="B71" s="318" t="s">
        <v>65</v>
      </c>
      <c r="C71" s="319"/>
      <c r="D71" s="318" t="s">
        <v>65</v>
      </c>
      <c r="E71" s="319"/>
      <c r="F71" s="318" t="s">
        <v>65</v>
      </c>
      <c r="G71" s="319"/>
      <c r="H71" s="308"/>
      <c r="I71" s="391"/>
    </row>
    <row r="72" spans="1:9" ht="80.25" customHeight="1">
      <c r="A72" s="43" t="s">
        <v>96</v>
      </c>
      <c r="B72" s="318" t="s">
        <v>97</v>
      </c>
      <c r="C72" s="319"/>
      <c r="D72" s="318" t="s">
        <v>97</v>
      </c>
      <c r="E72" s="319"/>
      <c r="F72" s="318" t="s">
        <v>97</v>
      </c>
      <c r="G72" s="319"/>
      <c r="H72" s="304"/>
      <c r="I72" s="305"/>
    </row>
    <row r="73" spans="1:9" ht="30.75" customHeight="1">
      <c r="A73" s="384" t="s">
        <v>12</v>
      </c>
      <c r="B73" s="91" t="s">
        <v>94</v>
      </c>
      <c r="C73" s="91" t="s">
        <v>60</v>
      </c>
      <c r="D73" s="91" t="s">
        <v>94</v>
      </c>
      <c r="E73" s="91" t="s">
        <v>60</v>
      </c>
      <c r="F73" s="91" t="s">
        <v>94</v>
      </c>
      <c r="G73" s="91" t="s">
        <v>60</v>
      </c>
      <c r="H73" s="91" t="s">
        <v>94</v>
      </c>
      <c r="I73" s="91" t="s">
        <v>60</v>
      </c>
    </row>
    <row r="74" spans="1:9" ht="30.75" customHeight="1">
      <c r="A74" s="385"/>
      <c r="B74" s="45">
        <v>0</v>
      </c>
      <c r="C74" s="45">
        <v>0</v>
      </c>
      <c r="D74" s="45">
        <v>0</v>
      </c>
      <c r="E74" s="45">
        <v>0</v>
      </c>
      <c r="F74" s="45">
        <v>0</v>
      </c>
      <c r="G74" s="46">
        <v>0</v>
      </c>
      <c r="H74" s="52"/>
      <c r="I74" s="46"/>
    </row>
    <row r="75" spans="1:9" ht="80.25" customHeight="1">
      <c r="A75" s="43" t="s">
        <v>95</v>
      </c>
      <c r="B75" s="318" t="s">
        <v>65</v>
      </c>
      <c r="C75" s="319"/>
      <c r="D75" s="318" t="s">
        <v>65</v>
      </c>
      <c r="E75" s="319"/>
      <c r="F75" s="318" t="s">
        <v>65</v>
      </c>
      <c r="G75" s="319"/>
      <c r="H75" s="320"/>
      <c r="I75" s="321"/>
    </row>
    <row r="76" spans="1:9" ht="80.25" customHeight="1">
      <c r="A76" s="43" t="s">
        <v>96</v>
      </c>
      <c r="B76" s="318" t="s">
        <v>97</v>
      </c>
      <c r="C76" s="319"/>
      <c r="D76" s="318" t="s">
        <v>97</v>
      </c>
      <c r="E76" s="319"/>
      <c r="F76" s="318" t="s">
        <v>97</v>
      </c>
      <c r="G76" s="319"/>
      <c r="H76" s="304"/>
      <c r="I76" s="305"/>
    </row>
    <row r="77" spans="1:9" ht="30.75" customHeight="1">
      <c r="A77" s="384" t="s">
        <v>13</v>
      </c>
      <c r="B77" s="91" t="s">
        <v>94</v>
      </c>
      <c r="C77" s="91" t="s">
        <v>60</v>
      </c>
      <c r="D77" s="91" t="s">
        <v>94</v>
      </c>
      <c r="E77" s="91" t="s">
        <v>60</v>
      </c>
      <c r="F77" s="91" t="s">
        <v>94</v>
      </c>
      <c r="G77" s="91" t="s">
        <v>60</v>
      </c>
      <c r="H77" s="91" t="s">
        <v>94</v>
      </c>
      <c r="I77" s="91" t="s">
        <v>60</v>
      </c>
    </row>
    <row r="78" spans="1:9" ht="30.75" customHeight="1">
      <c r="A78" s="385"/>
      <c r="B78" s="45">
        <v>0.25</v>
      </c>
      <c r="C78" s="45">
        <v>0.25</v>
      </c>
      <c r="D78" s="45">
        <v>0</v>
      </c>
      <c r="E78" s="45" t="s">
        <v>196</v>
      </c>
      <c r="F78" s="45">
        <v>0.1</v>
      </c>
      <c r="G78" s="46">
        <v>0.1</v>
      </c>
      <c r="H78" s="52"/>
      <c r="I78" s="46"/>
    </row>
    <row r="79" spans="1:9" ht="268.14999999999998" customHeight="1">
      <c r="A79" s="43" t="s">
        <v>95</v>
      </c>
      <c r="B79" s="452" t="s">
        <v>197</v>
      </c>
      <c r="C79" s="453"/>
      <c r="D79" s="318" t="s">
        <v>65</v>
      </c>
      <c r="E79" s="319"/>
      <c r="F79" s="322" t="s">
        <v>198</v>
      </c>
      <c r="G79" s="323"/>
      <c r="H79" s="304"/>
      <c r="I79" s="305"/>
    </row>
    <row r="80" spans="1:9" ht="120" customHeight="1">
      <c r="A80" s="43" t="s">
        <v>96</v>
      </c>
      <c r="B80" s="452" t="s">
        <v>199</v>
      </c>
      <c r="C80" s="453"/>
      <c r="D80" s="318" t="s">
        <v>173</v>
      </c>
      <c r="E80" s="319"/>
      <c r="F80" s="322" t="s">
        <v>200</v>
      </c>
      <c r="G80" s="323"/>
      <c r="H80" s="304"/>
      <c r="I80" s="305"/>
    </row>
    <row r="81" spans="1:9" ht="30.75" customHeight="1">
      <c r="A81" s="384" t="s">
        <v>15</v>
      </c>
      <c r="B81" s="91" t="s">
        <v>94</v>
      </c>
      <c r="C81" s="91" t="s">
        <v>60</v>
      </c>
      <c r="D81" s="91" t="s">
        <v>94</v>
      </c>
      <c r="E81" s="91" t="s">
        <v>60</v>
      </c>
      <c r="F81" s="91" t="s">
        <v>94</v>
      </c>
      <c r="G81" s="91" t="s">
        <v>60</v>
      </c>
      <c r="H81" s="91" t="s">
        <v>94</v>
      </c>
      <c r="I81" s="91" t="s">
        <v>60</v>
      </c>
    </row>
    <row r="82" spans="1:9" ht="30.75" customHeight="1">
      <c r="A82" s="385"/>
      <c r="B82" s="45">
        <v>0</v>
      </c>
      <c r="C82" s="45"/>
      <c r="D82" s="45">
        <v>0.5</v>
      </c>
      <c r="E82" s="45"/>
      <c r="F82" s="45">
        <v>0.2</v>
      </c>
      <c r="G82" s="46"/>
      <c r="H82" s="52"/>
      <c r="I82" s="46"/>
    </row>
    <row r="83" spans="1:9" ht="80.25" customHeight="1">
      <c r="A83" s="43" t="s">
        <v>95</v>
      </c>
      <c r="B83" s="306"/>
      <c r="C83" s="307"/>
      <c r="D83" s="304"/>
      <c r="E83" s="305"/>
      <c r="F83" s="308"/>
      <c r="G83" s="309"/>
      <c r="H83" s="304"/>
      <c r="I83" s="305"/>
    </row>
    <row r="84" spans="1:9" ht="80.25" customHeight="1">
      <c r="A84" s="43" t="s">
        <v>96</v>
      </c>
      <c r="B84" s="397"/>
      <c r="C84" s="398"/>
      <c r="D84" s="318"/>
      <c r="E84" s="319"/>
      <c r="F84" s="304"/>
      <c r="G84" s="305"/>
      <c r="H84" s="304"/>
      <c r="I84" s="305"/>
    </row>
    <row r="85" spans="1:9" ht="30" customHeight="1">
      <c r="A85" s="384" t="s">
        <v>18</v>
      </c>
      <c r="B85" s="91" t="s">
        <v>94</v>
      </c>
      <c r="C85" s="91" t="s">
        <v>60</v>
      </c>
      <c r="D85" s="91" t="s">
        <v>94</v>
      </c>
      <c r="E85" s="91" t="s">
        <v>60</v>
      </c>
      <c r="F85" s="91" t="s">
        <v>94</v>
      </c>
      <c r="G85" s="91" t="s">
        <v>60</v>
      </c>
      <c r="H85" s="91" t="s">
        <v>94</v>
      </c>
      <c r="I85" s="91" t="s">
        <v>60</v>
      </c>
    </row>
    <row r="86" spans="1:9" ht="30" customHeight="1">
      <c r="A86" s="385"/>
      <c r="B86" s="45">
        <v>0</v>
      </c>
      <c r="C86" s="45"/>
      <c r="D86" s="45">
        <v>0</v>
      </c>
      <c r="E86" s="45"/>
      <c r="F86" s="45">
        <v>0.2</v>
      </c>
      <c r="G86" s="46"/>
      <c r="H86" s="52"/>
      <c r="I86" s="46"/>
    </row>
    <row r="87" spans="1:9" ht="80.25" customHeight="1">
      <c r="A87" s="43" t="s">
        <v>95</v>
      </c>
      <c r="B87" s="317"/>
      <c r="C87" s="317"/>
      <c r="D87" s="317"/>
      <c r="E87" s="317"/>
      <c r="F87" s="317"/>
      <c r="G87" s="317"/>
      <c r="H87" s="317"/>
      <c r="I87" s="317"/>
    </row>
    <row r="88" spans="1:9" ht="80.25" customHeight="1">
      <c r="A88" s="43" t="s">
        <v>96</v>
      </c>
      <c r="B88" s="301"/>
      <c r="C88" s="302"/>
      <c r="D88" s="301"/>
      <c r="E88" s="302"/>
      <c r="F88" s="301"/>
      <c r="G88" s="302"/>
      <c r="H88" s="301"/>
      <c r="I88" s="302"/>
    </row>
    <row r="89" spans="1:9" ht="29.25" customHeight="1">
      <c r="A89" s="384" t="s">
        <v>19</v>
      </c>
      <c r="B89" s="91" t="s">
        <v>94</v>
      </c>
      <c r="C89" s="91" t="s">
        <v>60</v>
      </c>
      <c r="D89" s="91" t="s">
        <v>94</v>
      </c>
      <c r="E89" s="91" t="s">
        <v>60</v>
      </c>
      <c r="F89" s="91" t="s">
        <v>94</v>
      </c>
      <c r="G89" s="91" t="s">
        <v>60</v>
      </c>
      <c r="H89" s="91" t="s">
        <v>94</v>
      </c>
      <c r="I89" s="91" t="s">
        <v>60</v>
      </c>
    </row>
    <row r="90" spans="1:9" ht="29.25" customHeight="1">
      <c r="A90" s="385"/>
      <c r="B90" s="45">
        <v>0.25</v>
      </c>
      <c r="C90" s="47"/>
      <c r="D90" s="45">
        <v>0</v>
      </c>
      <c r="E90" s="45"/>
      <c r="F90" s="45">
        <v>0.2</v>
      </c>
      <c r="G90" s="46"/>
      <c r="H90" s="52"/>
      <c r="I90" s="46"/>
    </row>
    <row r="91" spans="1:9" ht="80.25" customHeight="1">
      <c r="A91" s="43" t="s">
        <v>95</v>
      </c>
      <c r="B91" s="300"/>
      <c r="C91" s="300"/>
      <c r="D91" s="300"/>
      <c r="E91" s="300"/>
      <c r="F91" s="300"/>
      <c r="G91" s="300"/>
      <c r="H91" s="300"/>
      <c r="I91" s="300"/>
    </row>
    <row r="92" spans="1:9" ht="80.25" customHeight="1">
      <c r="A92" s="43" t="s">
        <v>96</v>
      </c>
      <c r="B92" s="301"/>
      <c r="C92" s="302"/>
      <c r="D92" s="301"/>
      <c r="E92" s="302"/>
      <c r="F92" s="301"/>
      <c r="G92" s="302"/>
      <c r="H92" s="301"/>
      <c r="I92" s="302"/>
    </row>
    <row r="93" spans="1:9" ht="24.95" customHeight="1">
      <c r="A93" s="384" t="s">
        <v>20</v>
      </c>
      <c r="B93" s="91" t="s">
        <v>94</v>
      </c>
      <c r="C93" s="91" t="s">
        <v>60</v>
      </c>
      <c r="D93" s="91" t="s">
        <v>94</v>
      </c>
      <c r="E93" s="91" t="s">
        <v>60</v>
      </c>
      <c r="F93" s="91" t="s">
        <v>94</v>
      </c>
      <c r="G93" s="91" t="s">
        <v>60</v>
      </c>
      <c r="H93" s="91" t="s">
        <v>94</v>
      </c>
      <c r="I93" s="91" t="s">
        <v>60</v>
      </c>
    </row>
    <row r="94" spans="1:9" ht="24.95" customHeight="1">
      <c r="A94" s="385"/>
      <c r="B94" s="45">
        <v>0</v>
      </c>
      <c r="C94" s="47"/>
      <c r="D94" s="45">
        <v>0</v>
      </c>
      <c r="E94" s="45"/>
      <c r="F94" s="45">
        <v>0.2</v>
      </c>
      <c r="G94" s="46"/>
      <c r="H94" s="52"/>
      <c r="I94" s="46"/>
    </row>
    <row r="95" spans="1:9" ht="80.25" customHeight="1">
      <c r="A95" s="43" t="s">
        <v>95</v>
      </c>
      <c r="B95" s="300"/>
      <c r="C95" s="300"/>
      <c r="D95" s="300"/>
      <c r="E95" s="300"/>
      <c r="F95" s="300"/>
      <c r="G95" s="300"/>
      <c r="H95" s="300"/>
      <c r="I95" s="300"/>
    </row>
    <row r="96" spans="1:9" ht="80.25" customHeight="1">
      <c r="A96" s="43" t="s">
        <v>96</v>
      </c>
      <c r="B96" s="301"/>
      <c r="C96" s="302"/>
      <c r="D96" s="301"/>
      <c r="E96" s="302"/>
      <c r="F96" s="301"/>
      <c r="G96" s="302"/>
      <c r="H96" s="301"/>
      <c r="I96" s="302"/>
    </row>
    <row r="97" spans="1:9" ht="24.95" customHeight="1">
      <c r="A97" s="384" t="s">
        <v>21</v>
      </c>
      <c r="B97" s="91" t="s">
        <v>94</v>
      </c>
      <c r="C97" s="91" t="s">
        <v>60</v>
      </c>
      <c r="D97" s="91" t="s">
        <v>94</v>
      </c>
      <c r="E97" s="91" t="s">
        <v>60</v>
      </c>
      <c r="F97" s="91" t="s">
        <v>94</v>
      </c>
      <c r="G97" s="91" t="s">
        <v>60</v>
      </c>
      <c r="H97" s="91" t="s">
        <v>94</v>
      </c>
      <c r="I97" s="91" t="s">
        <v>60</v>
      </c>
    </row>
    <row r="98" spans="1:9" ht="24.95" customHeight="1">
      <c r="A98" s="385"/>
      <c r="B98" s="45">
        <v>0</v>
      </c>
      <c r="C98" s="47"/>
      <c r="D98" s="45">
        <v>0</v>
      </c>
      <c r="E98" s="45"/>
      <c r="F98" s="45">
        <v>0.1</v>
      </c>
      <c r="G98" s="46"/>
      <c r="H98" s="52"/>
      <c r="I98" s="46"/>
    </row>
    <row r="99" spans="1:9" ht="80.25" customHeight="1">
      <c r="A99" s="43" t="s">
        <v>95</v>
      </c>
      <c r="B99" s="300"/>
      <c r="C99" s="300"/>
      <c r="D99" s="300"/>
      <c r="E99" s="300"/>
      <c r="F99" s="300"/>
      <c r="G99" s="300"/>
      <c r="H99" s="300"/>
      <c r="I99" s="300"/>
    </row>
    <row r="100" spans="1:9" ht="80.25" customHeight="1">
      <c r="A100" s="43" t="s">
        <v>96</v>
      </c>
      <c r="B100" s="301"/>
      <c r="C100" s="302"/>
      <c r="D100" s="301"/>
      <c r="E100" s="302"/>
      <c r="F100" s="301"/>
      <c r="G100" s="302"/>
      <c r="H100" s="301"/>
      <c r="I100" s="302"/>
    </row>
    <row r="101" spans="1:9" ht="24.95" customHeight="1">
      <c r="A101" s="384" t="s">
        <v>23</v>
      </c>
      <c r="B101" s="91" t="s">
        <v>94</v>
      </c>
      <c r="C101" s="91" t="s">
        <v>60</v>
      </c>
      <c r="D101" s="91" t="s">
        <v>94</v>
      </c>
      <c r="E101" s="91" t="s">
        <v>60</v>
      </c>
      <c r="F101" s="91" t="s">
        <v>94</v>
      </c>
      <c r="G101" s="91" t="s">
        <v>60</v>
      </c>
      <c r="H101" s="91" t="s">
        <v>94</v>
      </c>
      <c r="I101" s="91" t="s">
        <v>60</v>
      </c>
    </row>
    <row r="102" spans="1:9" ht="24.95" customHeight="1">
      <c r="A102" s="385"/>
      <c r="B102" s="45">
        <v>0.25</v>
      </c>
      <c r="C102" s="47"/>
      <c r="D102" s="45">
        <v>0</v>
      </c>
      <c r="E102" s="45"/>
      <c r="F102" s="45">
        <v>0</v>
      </c>
      <c r="G102" s="46"/>
      <c r="H102" s="52"/>
      <c r="I102" s="46"/>
    </row>
    <row r="103" spans="1:9" ht="80.25" customHeight="1">
      <c r="A103" s="43" t="s">
        <v>95</v>
      </c>
      <c r="B103" s="300"/>
      <c r="C103" s="300"/>
      <c r="D103" s="300"/>
      <c r="E103" s="300"/>
      <c r="F103" s="300"/>
      <c r="G103" s="300"/>
      <c r="H103" s="300"/>
      <c r="I103" s="300"/>
    </row>
    <row r="104" spans="1:9" ht="80.25" customHeight="1">
      <c r="A104" s="43" t="s">
        <v>96</v>
      </c>
      <c r="B104" s="301"/>
      <c r="C104" s="302"/>
      <c r="D104" s="301"/>
      <c r="E104" s="302"/>
      <c r="F104" s="301"/>
      <c r="G104" s="302"/>
      <c r="H104" s="301"/>
      <c r="I104" s="302"/>
    </row>
    <row r="105" spans="1:9" ht="24.95" customHeight="1">
      <c r="A105" s="384" t="s">
        <v>24</v>
      </c>
      <c r="B105" s="91" t="s">
        <v>94</v>
      </c>
      <c r="C105" s="91" t="s">
        <v>60</v>
      </c>
      <c r="D105" s="91" t="s">
        <v>94</v>
      </c>
      <c r="E105" s="91" t="s">
        <v>60</v>
      </c>
      <c r="F105" s="91" t="s">
        <v>94</v>
      </c>
      <c r="G105" s="91" t="s">
        <v>60</v>
      </c>
      <c r="H105" s="91" t="s">
        <v>94</v>
      </c>
      <c r="I105" s="91" t="s">
        <v>60</v>
      </c>
    </row>
    <row r="106" spans="1:9" ht="24.95" customHeight="1">
      <c r="A106" s="385"/>
      <c r="B106" s="45">
        <v>0</v>
      </c>
      <c r="C106" s="47"/>
      <c r="D106" s="45">
        <v>0.5</v>
      </c>
      <c r="E106" s="45"/>
      <c r="F106" s="45">
        <v>0</v>
      </c>
      <c r="G106" s="46"/>
      <c r="H106" s="52"/>
      <c r="I106" s="46"/>
    </row>
    <row r="107" spans="1:9" ht="80.25" customHeight="1">
      <c r="A107" s="43" t="s">
        <v>95</v>
      </c>
      <c r="B107" s="300"/>
      <c r="C107" s="300"/>
      <c r="D107" s="300"/>
      <c r="E107" s="300"/>
      <c r="F107" s="300"/>
      <c r="G107" s="300"/>
      <c r="H107" s="300"/>
      <c r="I107" s="300"/>
    </row>
    <row r="108" spans="1:9" ht="80.25" customHeight="1">
      <c r="A108" s="43" t="s">
        <v>96</v>
      </c>
      <c r="B108" s="301"/>
      <c r="C108" s="302"/>
      <c r="D108" s="301"/>
      <c r="E108" s="302"/>
      <c r="F108" s="301"/>
      <c r="G108" s="302"/>
      <c r="H108" s="301"/>
      <c r="I108" s="302"/>
    </row>
    <row r="109" spans="1:9" ht="24.95" customHeight="1">
      <c r="A109" s="384" t="s">
        <v>25</v>
      </c>
      <c r="B109" s="91" t="s">
        <v>94</v>
      </c>
      <c r="C109" s="91" t="s">
        <v>60</v>
      </c>
      <c r="D109" s="91" t="s">
        <v>94</v>
      </c>
      <c r="E109" s="91" t="s">
        <v>60</v>
      </c>
      <c r="F109" s="91" t="s">
        <v>94</v>
      </c>
      <c r="G109" s="91" t="s">
        <v>60</v>
      </c>
      <c r="H109" s="91" t="s">
        <v>94</v>
      </c>
      <c r="I109" s="91" t="s">
        <v>60</v>
      </c>
    </row>
    <row r="110" spans="1:9" ht="24.95" customHeight="1">
      <c r="A110" s="385"/>
      <c r="B110" s="45">
        <v>0</v>
      </c>
      <c r="C110" s="47"/>
      <c r="D110" s="45">
        <v>0</v>
      </c>
      <c r="E110" s="45"/>
      <c r="F110" s="45">
        <v>0</v>
      </c>
      <c r="G110" s="46"/>
      <c r="H110" s="52"/>
      <c r="I110" s="46"/>
    </row>
    <row r="111" spans="1:9" ht="80.25" customHeight="1">
      <c r="A111" s="43" t="s">
        <v>95</v>
      </c>
      <c r="B111" s="300"/>
      <c r="C111" s="300"/>
      <c r="D111" s="300"/>
      <c r="E111" s="300"/>
      <c r="F111" s="300"/>
      <c r="G111" s="300"/>
      <c r="H111" s="300"/>
      <c r="I111" s="300"/>
    </row>
    <row r="112" spans="1:9" ht="80.25" customHeight="1">
      <c r="A112" s="43" t="s">
        <v>96</v>
      </c>
      <c r="B112" s="301"/>
      <c r="C112" s="302"/>
      <c r="D112" s="301"/>
      <c r="E112" s="302"/>
      <c r="F112" s="301"/>
      <c r="G112" s="302"/>
      <c r="H112" s="301"/>
      <c r="I112" s="302"/>
    </row>
    <row r="113" spans="1:9" ht="24.95" customHeight="1">
      <c r="A113" s="384" t="s">
        <v>26</v>
      </c>
      <c r="B113" s="91" t="s">
        <v>94</v>
      </c>
      <c r="C113" s="91" t="s">
        <v>60</v>
      </c>
      <c r="D113" s="91" t="s">
        <v>94</v>
      </c>
      <c r="E113" s="91" t="s">
        <v>60</v>
      </c>
      <c r="F113" s="91" t="s">
        <v>94</v>
      </c>
      <c r="G113" s="91" t="s">
        <v>60</v>
      </c>
      <c r="H113" s="91" t="s">
        <v>94</v>
      </c>
      <c r="I113" s="91" t="s">
        <v>60</v>
      </c>
    </row>
    <row r="114" spans="1:9" ht="24.95" customHeight="1">
      <c r="A114" s="385"/>
      <c r="B114" s="45">
        <v>0.25</v>
      </c>
      <c r="C114" s="185"/>
      <c r="D114" s="45">
        <v>0</v>
      </c>
      <c r="E114" s="185"/>
      <c r="F114" s="45">
        <v>0</v>
      </c>
      <c r="G114" s="186"/>
      <c r="H114" s="185"/>
      <c r="I114" s="186"/>
    </row>
    <row r="115" spans="1:9" ht="80.25" customHeight="1">
      <c r="A115" s="43" t="s">
        <v>95</v>
      </c>
      <c r="B115" s="303"/>
      <c r="C115" s="303"/>
      <c r="D115" s="303"/>
      <c r="E115" s="303"/>
      <c r="F115" s="303"/>
      <c r="G115" s="303"/>
      <c r="H115" s="303"/>
      <c r="I115" s="303"/>
    </row>
    <row r="116" spans="1:9" ht="80.25" customHeight="1">
      <c r="A116" s="43" t="s">
        <v>96</v>
      </c>
      <c r="B116" s="301"/>
      <c r="C116" s="302"/>
      <c r="D116" s="301"/>
      <c r="E116" s="302"/>
      <c r="F116" s="301"/>
      <c r="G116" s="302"/>
      <c r="H116" s="301"/>
      <c r="I116" s="302"/>
    </row>
    <row r="117" spans="1:9" ht="16.5">
      <c r="A117" s="44" t="s">
        <v>100</v>
      </c>
      <c r="B117" s="48">
        <f t="shared" ref="B117:I117" si="1">(B70+B74+B78+B82+B86+B90+B94+B98+B102+B106+B110+B114)</f>
        <v>1</v>
      </c>
      <c r="C117" s="48">
        <f t="shared" si="1"/>
        <v>0.25</v>
      </c>
      <c r="D117" s="48">
        <f t="shared" si="1"/>
        <v>1</v>
      </c>
      <c r="E117" s="48" t="e">
        <f t="shared" si="1"/>
        <v>#VALUE!</v>
      </c>
      <c r="F117" s="48">
        <f t="shared" si="1"/>
        <v>0.99999999999999989</v>
      </c>
      <c r="G117" s="48">
        <f t="shared" si="1"/>
        <v>0.1</v>
      </c>
      <c r="H117" s="48">
        <f t="shared" si="1"/>
        <v>0</v>
      </c>
      <c r="I117" s="48">
        <f t="shared" si="1"/>
        <v>0</v>
      </c>
    </row>
  </sheetData>
  <mergeCells count="211">
    <mergeCell ref="A113:A114"/>
    <mergeCell ref="B115:C115"/>
    <mergeCell ref="D115:E115"/>
    <mergeCell ref="F115:G115"/>
    <mergeCell ref="H115:I115"/>
    <mergeCell ref="B116:C116"/>
    <mergeCell ref="D116:E116"/>
    <mergeCell ref="F116:G116"/>
    <mergeCell ref="H116:I116"/>
    <mergeCell ref="A109:A110"/>
    <mergeCell ref="B111:C111"/>
    <mergeCell ref="D111:E111"/>
    <mergeCell ref="F111:G111"/>
    <mergeCell ref="H111:I111"/>
    <mergeCell ref="B112:C112"/>
    <mergeCell ref="D112:E112"/>
    <mergeCell ref="F112:G112"/>
    <mergeCell ref="H112:I112"/>
    <mergeCell ref="A105:A106"/>
    <mergeCell ref="B107:C107"/>
    <mergeCell ref="D107:E107"/>
    <mergeCell ref="F107:G107"/>
    <mergeCell ref="H107:I107"/>
    <mergeCell ref="B108:C108"/>
    <mergeCell ref="D108:E108"/>
    <mergeCell ref="F108:G108"/>
    <mergeCell ref="H108:I108"/>
    <mergeCell ref="A101:A102"/>
    <mergeCell ref="B103:C103"/>
    <mergeCell ref="D103:E103"/>
    <mergeCell ref="F103:G103"/>
    <mergeCell ref="H103:I103"/>
    <mergeCell ref="B104:C104"/>
    <mergeCell ref="D104:E104"/>
    <mergeCell ref="F104:G104"/>
    <mergeCell ref="H104:I104"/>
    <mergeCell ref="A97:A98"/>
    <mergeCell ref="B99:C99"/>
    <mergeCell ref="D99:E99"/>
    <mergeCell ref="F99:G99"/>
    <mergeCell ref="H99:I99"/>
    <mergeCell ref="B100:C100"/>
    <mergeCell ref="D100:E100"/>
    <mergeCell ref="F100:G100"/>
    <mergeCell ref="H100:I100"/>
    <mergeCell ref="A93:A94"/>
    <mergeCell ref="B95:C95"/>
    <mergeCell ref="D95:E95"/>
    <mergeCell ref="F95:G95"/>
    <mergeCell ref="H95:I95"/>
    <mergeCell ref="B96:C96"/>
    <mergeCell ref="D96:E96"/>
    <mergeCell ref="F96:G96"/>
    <mergeCell ref="H96:I96"/>
    <mergeCell ref="A89:A90"/>
    <mergeCell ref="B91:C91"/>
    <mergeCell ref="D91:E91"/>
    <mergeCell ref="F91:G91"/>
    <mergeCell ref="H91:I91"/>
    <mergeCell ref="B92:C92"/>
    <mergeCell ref="D92:E92"/>
    <mergeCell ref="F92:G92"/>
    <mergeCell ref="H92:I92"/>
    <mergeCell ref="A85:A86"/>
    <mergeCell ref="B87:C87"/>
    <mergeCell ref="D87:E87"/>
    <mergeCell ref="F87:G87"/>
    <mergeCell ref="H87:I87"/>
    <mergeCell ref="B88:C88"/>
    <mergeCell ref="D88:E88"/>
    <mergeCell ref="F88:G88"/>
    <mergeCell ref="H88:I88"/>
    <mergeCell ref="A81:A82"/>
    <mergeCell ref="B83:C83"/>
    <mergeCell ref="D83:E83"/>
    <mergeCell ref="F83:G83"/>
    <mergeCell ref="H83:I83"/>
    <mergeCell ref="B84:C84"/>
    <mergeCell ref="D84:E84"/>
    <mergeCell ref="F84:G84"/>
    <mergeCell ref="H84:I84"/>
    <mergeCell ref="A77:A78"/>
    <mergeCell ref="B79:C79"/>
    <mergeCell ref="D79:E79"/>
    <mergeCell ref="F79:G79"/>
    <mergeCell ref="H79:I79"/>
    <mergeCell ref="B80:C80"/>
    <mergeCell ref="D80:E80"/>
    <mergeCell ref="F80:G80"/>
    <mergeCell ref="H80:I80"/>
    <mergeCell ref="A73:A74"/>
    <mergeCell ref="B75:C75"/>
    <mergeCell ref="D75:E75"/>
    <mergeCell ref="F75:G75"/>
    <mergeCell ref="H75:I75"/>
    <mergeCell ref="B76:C76"/>
    <mergeCell ref="D76:E76"/>
    <mergeCell ref="F76:G76"/>
    <mergeCell ref="H76:I76"/>
    <mergeCell ref="A69:A70"/>
    <mergeCell ref="B71:C71"/>
    <mergeCell ref="D71:E71"/>
    <mergeCell ref="F71:G71"/>
    <mergeCell ref="H71:I71"/>
    <mergeCell ref="B72:C72"/>
    <mergeCell ref="D72:E72"/>
    <mergeCell ref="F72:G72"/>
    <mergeCell ref="H72:I72"/>
    <mergeCell ref="B67:C67"/>
    <mergeCell ref="D67:E67"/>
    <mergeCell ref="F67:G67"/>
    <mergeCell ref="H67:I67"/>
    <mergeCell ref="B68:C68"/>
    <mergeCell ref="D68:E68"/>
    <mergeCell ref="F68:G68"/>
    <mergeCell ref="H68:I68"/>
    <mergeCell ref="A61:A62"/>
    <mergeCell ref="D61:E61"/>
    <mergeCell ref="F61:G61"/>
    <mergeCell ref="D62:E62"/>
    <mergeCell ref="F62:G62"/>
    <mergeCell ref="A66:I66"/>
    <mergeCell ref="A57:A58"/>
    <mergeCell ref="D57:E57"/>
    <mergeCell ref="F57:G57"/>
    <mergeCell ref="D58:E58"/>
    <mergeCell ref="F58:G58"/>
    <mergeCell ref="A59:A60"/>
    <mergeCell ref="D59:E59"/>
    <mergeCell ref="F59:G59"/>
    <mergeCell ref="D60:E60"/>
    <mergeCell ref="F60:G60"/>
    <mergeCell ref="A53:A54"/>
    <mergeCell ref="D53:E53"/>
    <mergeCell ref="F53:G53"/>
    <mergeCell ref="D54:E54"/>
    <mergeCell ref="F54:G54"/>
    <mergeCell ref="A55:A56"/>
    <mergeCell ref="D55:E55"/>
    <mergeCell ref="F55:G55"/>
    <mergeCell ref="D56:E56"/>
    <mergeCell ref="F56:G56"/>
    <mergeCell ref="A49:A50"/>
    <mergeCell ref="D49:E49"/>
    <mergeCell ref="F49:G49"/>
    <mergeCell ref="D50:E50"/>
    <mergeCell ref="F50:G50"/>
    <mergeCell ref="A51:A52"/>
    <mergeCell ref="D51:E51"/>
    <mergeCell ref="F51:G51"/>
    <mergeCell ref="D52:E52"/>
    <mergeCell ref="F52:G52"/>
    <mergeCell ref="A45:A46"/>
    <mergeCell ref="D45:E45"/>
    <mergeCell ref="F45:G45"/>
    <mergeCell ref="D46:E46"/>
    <mergeCell ref="F46:G46"/>
    <mergeCell ref="A47:A48"/>
    <mergeCell ref="D47:E47"/>
    <mergeCell ref="F47:G47"/>
    <mergeCell ref="D48:E48"/>
    <mergeCell ref="F48:G48"/>
    <mergeCell ref="A41:A42"/>
    <mergeCell ref="D41:E41"/>
    <mergeCell ref="F41:G41"/>
    <mergeCell ref="D42:E42"/>
    <mergeCell ref="F42:G42"/>
    <mergeCell ref="A43:A44"/>
    <mergeCell ref="D43:E43"/>
    <mergeCell ref="F43:G43"/>
    <mergeCell ref="D44:E44"/>
    <mergeCell ref="F44:G44"/>
    <mergeCell ref="B38:C38"/>
    <mergeCell ref="D38:I38"/>
    <mergeCell ref="A39:A40"/>
    <mergeCell ref="D39:E39"/>
    <mergeCell ref="F39:G39"/>
    <mergeCell ref="D40:E40"/>
    <mergeCell ref="F40:G40"/>
    <mergeCell ref="C19:O19"/>
    <mergeCell ref="A22:O22"/>
    <mergeCell ref="A23:O23"/>
    <mergeCell ref="A34:I34"/>
    <mergeCell ref="B35:I35"/>
    <mergeCell ref="A36:A37"/>
    <mergeCell ref="G36:G37"/>
    <mergeCell ref="H36:I37"/>
    <mergeCell ref="B16:F16"/>
    <mergeCell ref="G16:H16"/>
    <mergeCell ref="I16:O16"/>
    <mergeCell ref="B18:E18"/>
    <mergeCell ref="G18:I18"/>
    <mergeCell ref="K18:O18"/>
    <mergeCell ref="A8:A10"/>
    <mergeCell ref="J8:K10"/>
    <mergeCell ref="M8:O8"/>
    <mergeCell ref="M9:O9"/>
    <mergeCell ref="M10:O10"/>
    <mergeCell ref="A12:A14"/>
    <mergeCell ref="B12:O14"/>
    <mergeCell ref="B6:K6"/>
    <mergeCell ref="M6:O6"/>
    <mergeCell ref="A1:A4"/>
    <mergeCell ref="B1:L1"/>
    <mergeCell ref="M1:O1"/>
    <mergeCell ref="B2:L2"/>
    <mergeCell ref="M2:O2"/>
    <mergeCell ref="B3:L3"/>
    <mergeCell ref="M3:O3"/>
    <mergeCell ref="B4:L4"/>
    <mergeCell ref="M4:O4"/>
  </mergeCells>
  <dataValidations disablePrompts="1" count="1">
    <dataValidation type="list" allowBlank="1" showInputMessage="1" showErrorMessage="1" sqref="H36:I37" xr:uid="{2E94EF64-2D2F-4581-849C-21663047BFC7}">
      <formula1>#REF!</formula1>
    </dataValidation>
  </dataValidations>
  <pageMargins left="0.7" right="0.7" top="0.75" bottom="0.75" header="0.3" footer="0.3"/>
  <pageSetup paperSize="9" orientation="portrait" r:id="rId1"/>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EC5BD4-5CD8-4FD3-B93C-BB29A5F64F22}">
  <sheetPr>
    <tabColor theme="5" tint="0.59999389629810485"/>
  </sheetPr>
  <dimension ref="A1:L28"/>
  <sheetViews>
    <sheetView topLeftCell="A21" workbookViewId="0">
      <selection activeCell="M27" sqref="M27"/>
    </sheetView>
  </sheetViews>
  <sheetFormatPr defaultColWidth="8.7109375" defaultRowHeight="12.75"/>
  <cols>
    <col min="1" max="1" width="3.28515625" style="179" customWidth="1"/>
    <col min="2" max="2" width="9.28515625" style="179" customWidth="1"/>
    <col min="3" max="3" width="5.7109375" style="179" customWidth="1"/>
    <col min="4" max="4" width="6.7109375" style="179" customWidth="1"/>
    <col min="5" max="5" width="5.7109375" style="179" customWidth="1"/>
    <col min="6" max="6" width="10.28515625" style="179" customWidth="1"/>
    <col min="7" max="7" width="2.140625" style="179" customWidth="1"/>
    <col min="8" max="8" width="18.7109375" style="179" customWidth="1"/>
    <col min="9" max="9" width="12.7109375" style="179" customWidth="1"/>
    <col min="10" max="10" width="6.7109375" style="179" customWidth="1"/>
    <col min="11" max="11" width="18.7109375" style="179" customWidth="1"/>
    <col min="12" max="12" width="25.7109375" style="179" customWidth="1"/>
    <col min="13" max="16384" width="8.7109375" style="179"/>
  </cols>
  <sheetData>
    <row r="1" spans="1:12" ht="18.75" customHeight="1">
      <c r="A1" s="399"/>
      <c r="B1" s="400"/>
      <c r="C1" s="400"/>
      <c r="D1" s="400"/>
      <c r="E1" s="401"/>
      <c r="F1" s="408" t="s">
        <v>101</v>
      </c>
      <c r="G1" s="409"/>
      <c r="H1" s="409"/>
      <c r="I1" s="409"/>
      <c r="J1" s="409"/>
      <c r="K1" s="409"/>
      <c r="L1" s="178"/>
    </row>
    <row r="2" spans="1:12" ht="18.75" customHeight="1">
      <c r="A2" s="402"/>
      <c r="B2" s="403"/>
      <c r="C2" s="403"/>
      <c r="D2" s="403"/>
      <c r="E2" s="404"/>
      <c r="F2" s="410"/>
      <c r="G2" s="411"/>
      <c r="H2" s="411"/>
      <c r="I2" s="411"/>
      <c r="J2" s="411"/>
      <c r="K2" s="411"/>
      <c r="L2" s="178"/>
    </row>
    <row r="3" spans="1:12" ht="18.75" customHeight="1">
      <c r="A3" s="402"/>
      <c r="B3" s="403"/>
      <c r="C3" s="403"/>
      <c r="D3" s="403"/>
      <c r="E3" s="404"/>
      <c r="F3" s="408" t="s">
        <v>102</v>
      </c>
      <c r="G3" s="409"/>
      <c r="H3" s="409"/>
      <c r="I3" s="409"/>
      <c r="J3" s="409"/>
      <c r="K3" s="409"/>
      <c r="L3" s="178"/>
    </row>
    <row r="4" spans="1:12" ht="18.75" customHeight="1">
      <c r="A4" s="405"/>
      <c r="B4" s="406"/>
      <c r="C4" s="406"/>
      <c r="D4" s="406"/>
      <c r="E4" s="407"/>
      <c r="F4" s="410"/>
      <c r="G4" s="411"/>
      <c r="H4" s="411"/>
      <c r="I4" s="411"/>
      <c r="J4" s="411"/>
      <c r="K4" s="411"/>
      <c r="L4" s="178"/>
    </row>
    <row r="5" spans="1:12" ht="15.75" customHeight="1">
      <c r="A5" s="412" t="s">
        <v>103</v>
      </c>
      <c r="B5" s="413"/>
      <c r="C5" s="413"/>
      <c r="D5" s="413"/>
      <c r="E5" s="413"/>
      <c r="F5" s="413"/>
      <c r="G5" s="413"/>
      <c r="H5" s="413"/>
      <c r="I5" s="413"/>
      <c r="J5" s="413"/>
      <c r="K5" s="413"/>
      <c r="L5" s="414"/>
    </row>
    <row r="6" spans="1:12" ht="23.25" customHeight="1">
      <c r="A6" s="412" t="s">
        <v>104</v>
      </c>
      <c r="B6" s="413"/>
      <c r="C6" s="415"/>
      <c r="D6" s="416" t="s">
        <v>105</v>
      </c>
      <c r="E6" s="417"/>
      <c r="F6" s="417"/>
      <c r="G6" s="417"/>
      <c r="H6" s="418"/>
      <c r="I6" s="412" t="s">
        <v>106</v>
      </c>
      <c r="J6" s="415"/>
      <c r="K6" s="416" t="s">
        <v>107</v>
      </c>
      <c r="L6" s="418"/>
    </row>
    <row r="7" spans="1:12" ht="17.850000000000001" customHeight="1">
      <c r="A7" s="412" t="s">
        <v>108</v>
      </c>
      <c r="B7" s="413"/>
      <c r="C7" s="415"/>
      <c r="D7" s="416" t="s">
        <v>109</v>
      </c>
      <c r="E7" s="417"/>
      <c r="F7" s="417"/>
      <c r="G7" s="417"/>
      <c r="H7" s="418"/>
      <c r="I7" s="412" t="s">
        <v>110</v>
      </c>
      <c r="J7" s="415"/>
      <c r="K7" s="416" t="s">
        <v>111</v>
      </c>
      <c r="L7" s="418"/>
    </row>
    <row r="8" spans="1:12" ht="35.85" customHeight="1">
      <c r="A8" s="412" t="s">
        <v>112</v>
      </c>
      <c r="B8" s="413"/>
      <c r="C8" s="415"/>
      <c r="D8" s="416" t="s">
        <v>113</v>
      </c>
      <c r="E8" s="417"/>
      <c r="F8" s="417"/>
      <c r="G8" s="417"/>
      <c r="H8" s="418"/>
      <c r="I8" s="412" t="s">
        <v>114</v>
      </c>
      <c r="J8" s="415"/>
      <c r="K8" s="416" t="s">
        <v>115</v>
      </c>
      <c r="L8" s="418"/>
    </row>
    <row r="9" spans="1:12" ht="15.75" customHeight="1">
      <c r="A9" s="422" t="s">
        <v>116</v>
      </c>
      <c r="B9" s="423"/>
      <c r="C9" s="423"/>
      <c r="D9" s="423"/>
      <c r="E9" s="423"/>
      <c r="F9" s="423"/>
      <c r="G9" s="423"/>
      <c r="H9" s="423"/>
      <c r="I9" s="423"/>
      <c r="J9" s="423"/>
      <c r="K9" s="423"/>
      <c r="L9" s="454"/>
    </row>
    <row r="10" spans="1:12" ht="21.75" customHeight="1">
      <c r="A10" s="436" t="s">
        <v>117</v>
      </c>
      <c r="B10" s="436"/>
      <c r="C10" s="436"/>
      <c r="D10" s="436"/>
      <c r="E10" s="455" t="s">
        <v>183</v>
      </c>
      <c r="F10" s="455"/>
      <c r="G10" s="455"/>
      <c r="H10" s="455"/>
      <c r="I10" s="455"/>
      <c r="J10" s="455"/>
      <c r="K10" s="455"/>
      <c r="L10" s="455"/>
    </row>
    <row r="11" spans="1:12" ht="34.5" customHeight="1">
      <c r="A11" s="424" t="s">
        <v>118</v>
      </c>
      <c r="B11" s="425"/>
      <c r="C11" s="425"/>
      <c r="D11" s="414"/>
      <c r="E11" s="456" t="str">
        <f>+ACTIVIDAD_3!I16</f>
        <v>Numero de estrategias ejecutadas para garantizar la operación tecnológica de los Centros de Inclusión Digital y sus aulas itinerantes</v>
      </c>
      <c r="F11" s="457"/>
      <c r="G11" s="457"/>
      <c r="H11" s="457"/>
      <c r="I11" s="457"/>
      <c r="J11" s="457"/>
      <c r="K11" s="457"/>
      <c r="L11" s="458"/>
    </row>
    <row r="12" spans="1:12" ht="47.25" customHeight="1">
      <c r="A12" s="412" t="s">
        <v>119</v>
      </c>
      <c r="B12" s="413"/>
      <c r="C12" s="413"/>
      <c r="D12" s="415"/>
      <c r="E12" s="426" t="s">
        <v>201</v>
      </c>
      <c r="F12" s="427"/>
      <c r="G12" s="427"/>
      <c r="H12" s="427"/>
      <c r="I12" s="427"/>
      <c r="J12" s="427"/>
      <c r="K12" s="427"/>
      <c r="L12" s="428"/>
    </row>
    <row r="13" spans="1:12" ht="28.5" customHeight="1">
      <c r="A13" s="412" t="s">
        <v>121</v>
      </c>
      <c r="B13" s="413"/>
      <c r="C13" s="415"/>
      <c r="D13" s="416" t="s">
        <v>122</v>
      </c>
      <c r="E13" s="417"/>
      <c r="F13" s="417"/>
      <c r="G13" s="417"/>
      <c r="H13" s="418"/>
      <c r="I13" s="412" t="s">
        <v>123</v>
      </c>
      <c r="J13" s="415"/>
      <c r="K13" s="416" t="s">
        <v>124</v>
      </c>
      <c r="L13" s="418"/>
    </row>
    <row r="14" spans="1:12" ht="15.75" customHeight="1">
      <c r="A14" s="412" t="s">
        <v>125</v>
      </c>
      <c r="B14" s="413"/>
      <c r="C14" s="413"/>
      <c r="D14" s="413"/>
      <c r="E14" s="413"/>
      <c r="F14" s="413"/>
      <c r="G14" s="413"/>
      <c r="H14" s="413"/>
      <c r="I14" s="413"/>
      <c r="J14" s="413"/>
      <c r="K14" s="413"/>
      <c r="L14" s="414"/>
    </row>
    <row r="15" spans="1:12" ht="25.5" customHeight="1">
      <c r="A15" s="412" t="s">
        <v>126</v>
      </c>
      <c r="B15" s="413"/>
      <c r="C15" s="415"/>
      <c r="D15" s="416" t="s">
        <v>127</v>
      </c>
      <c r="E15" s="417"/>
      <c r="F15" s="417"/>
      <c r="G15" s="417"/>
      <c r="H15" s="418"/>
      <c r="I15" s="412" t="s">
        <v>128</v>
      </c>
      <c r="J15" s="415"/>
      <c r="K15" s="416" t="s">
        <v>129</v>
      </c>
      <c r="L15" s="418"/>
    </row>
    <row r="16" spans="1:12" ht="25.5" customHeight="1">
      <c r="A16" s="412" t="s">
        <v>130</v>
      </c>
      <c r="B16" s="413"/>
      <c r="C16" s="415"/>
      <c r="D16" s="432">
        <v>1</v>
      </c>
      <c r="E16" s="433"/>
      <c r="F16" s="433"/>
      <c r="G16" s="433"/>
      <c r="H16" s="434"/>
      <c r="I16" s="412" t="s">
        <v>54</v>
      </c>
      <c r="J16" s="415"/>
      <c r="K16" s="416" t="s">
        <v>186</v>
      </c>
      <c r="L16" s="418"/>
    </row>
    <row r="17" spans="1:12" ht="27.6" customHeight="1">
      <c r="A17" s="412" t="s">
        <v>131</v>
      </c>
      <c r="B17" s="413"/>
      <c r="C17" s="415"/>
      <c r="D17" s="416"/>
      <c r="E17" s="417"/>
      <c r="F17" s="417"/>
      <c r="G17" s="417"/>
      <c r="H17" s="418"/>
      <c r="I17" s="429"/>
      <c r="J17" s="431"/>
      <c r="K17" s="431"/>
      <c r="L17" s="430"/>
    </row>
    <row r="18" spans="1:12" ht="12" customHeight="1">
      <c r="A18" s="182" t="s">
        <v>132</v>
      </c>
      <c r="B18" s="182" t="s">
        <v>133</v>
      </c>
      <c r="C18" s="412" t="s">
        <v>134</v>
      </c>
      <c r="D18" s="413"/>
      <c r="E18" s="413"/>
      <c r="F18" s="413"/>
      <c r="G18" s="415"/>
      <c r="H18" s="412" t="s">
        <v>135</v>
      </c>
      <c r="I18" s="415"/>
      <c r="J18" s="412" t="s">
        <v>136</v>
      </c>
      <c r="K18" s="415"/>
      <c r="L18" s="182" t="s">
        <v>137</v>
      </c>
    </row>
    <row r="19" spans="1:12" ht="131.25" customHeight="1">
      <c r="A19" s="180">
        <v>1</v>
      </c>
      <c r="B19" s="181" t="s">
        <v>138</v>
      </c>
      <c r="C19" s="416" t="s">
        <v>202</v>
      </c>
      <c r="D19" s="417"/>
      <c r="E19" s="417"/>
      <c r="F19" s="417"/>
      <c r="G19" s="418"/>
      <c r="H19" s="419" t="s">
        <v>203</v>
      </c>
      <c r="I19" s="421"/>
      <c r="J19" s="429" t="s">
        <v>141</v>
      </c>
      <c r="K19" s="430"/>
      <c r="L19" s="181" t="s">
        <v>204</v>
      </c>
    </row>
    <row r="20" spans="1:12" ht="123.75" customHeight="1">
      <c r="A20" s="180">
        <v>2</v>
      </c>
      <c r="B20" s="181" t="s">
        <v>138</v>
      </c>
      <c r="C20" s="416" t="s">
        <v>205</v>
      </c>
      <c r="D20" s="417"/>
      <c r="E20" s="417"/>
      <c r="F20" s="417"/>
      <c r="G20" s="418"/>
      <c r="H20" s="419" t="s">
        <v>206</v>
      </c>
      <c r="I20" s="421"/>
      <c r="J20" s="429" t="s">
        <v>141</v>
      </c>
      <c r="K20" s="430"/>
      <c r="L20" s="181" t="s">
        <v>207</v>
      </c>
    </row>
    <row r="21" spans="1:12" ht="140.25" customHeight="1">
      <c r="A21" s="180">
        <v>3</v>
      </c>
      <c r="B21" s="181" t="s">
        <v>138</v>
      </c>
      <c r="C21" s="416" t="s">
        <v>208</v>
      </c>
      <c r="D21" s="417"/>
      <c r="E21" s="417"/>
      <c r="F21" s="417"/>
      <c r="G21" s="418"/>
      <c r="H21" s="416" t="s">
        <v>209</v>
      </c>
      <c r="I21" s="418"/>
      <c r="J21" s="429" t="s">
        <v>141</v>
      </c>
      <c r="K21" s="430"/>
      <c r="L21" s="181" t="s">
        <v>210</v>
      </c>
    </row>
    <row r="22" spans="1:12" ht="25.5" customHeight="1">
      <c r="A22" s="182" t="s">
        <v>132</v>
      </c>
      <c r="B22" s="412" t="s">
        <v>148</v>
      </c>
      <c r="C22" s="413"/>
      <c r="D22" s="413"/>
      <c r="E22" s="413"/>
      <c r="F22" s="413"/>
      <c r="G22" s="413"/>
      <c r="H22" s="413"/>
      <c r="I22" s="413"/>
      <c r="J22" s="413"/>
      <c r="K22" s="415"/>
      <c r="L22" s="182" t="s">
        <v>149</v>
      </c>
    </row>
    <row r="23" spans="1:12" ht="35.25" customHeight="1">
      <c r="A23" s="180">
        <v>1</v>
      </c>
      <c r="B23" s="416" t="s">
        <v>211</v>
      </c>
      <c r="C23" s="417"/>
      <c r="D23" s="417"/>
      <c r="E23" s="417"/>
      <c r="F23" s="417"/>
      <c r="G23" s="417"/>
      <c r="H23" s="417"/>
      <c r="I23" s="417"/>
      <c r="J23" s="417"/>
      <c r="K23" s="418"/>
      <c r="L23" s="223" t="s">
        <v>141</v>
      </c>
    </row>
    <row r="24" spans="1:12" ht="15.75" customHeight="1">
      <c r="A24" s="412" t="s">
        <v>151</v>
      </c>
      <c r="B24" s="413"/>
      <c r="C24" s="413"/>
      <c r="D24" s="413"/>
      <c r="E24" s="413"/>
      <c r="F24" s="423"/>
      <c r="G24" s="423"/>
      <c r="H24" s="413"/>
      <c r="I24" s="423"/>
      <c r="J24" s="423"/>
      <c r="K24" s="413"/>
      <c r="L24" s="435"/>
    </row>
    <row r="25" spans="1:12" ht="26.25" customHeight="1">
      <c r="A25" s="412" t="s">
        <v>152</v>
      </c>
      <c r="B25" s="413"/>
      <c r="C25" s="415"/>
      <c r="D25" s="416">
        <v>1</v>
      </c>
      <c r="E25" s="417"/>
      <c r="F25" s="436" t="s">
        <v>153</v>
      </c>
      <c r="G25" s="436"/>
      <c r="H25" s="188">
        <v>2024</v>
      </c>
      <c r="I25" s="436" t="s">
        <v>154</v>
      </c>
      <c r="J25" s="436"/>
      <c r="L25" s="187" t="s">
        <v>147</v>
      </c>
    </row>
    <row r="26" spans="1:12" ht="26.25" customHeight="1">
      <c r="A26" s="412" t="s">
        <v>155</v>
      </c>
      <c r="B26" s="413"/>
      <c r="C26" s="415"/>
      <c r="D26" s="416"/>
      <c r="E26" s="417"/>
      <c r="F26" s="437"/>
      <c r="G26" s="437"/>
      <c r="H26" s="417"/>
      <c r="I26" s="437"/>
      <c r="J26" s="437"/>
      <c r="K26" s="417"/>
      <c r="L26" s="438"/>
    </row>
    <row r="27" spans="1:12" ht="45.75" customHeight="1">
      <c r="A27" s="412" t="s">
        <v>156</v>
      </c>
      <c r="B27" s="413"/>
      <c r="C27" s="415"/>
      <c r="D27" s="429"/>
      <c r="E27" s="431"/>
      <c r="F27" s="431"/>
      <c r="G27" s="431"/>
      <c r="H27" s="431"/>
      <c r="I27" s="431"/>
      <c r="J27" s="431"/>
      <c r="K27" s="431"/>
      <c r="L27" s="430"/>
    </row>
    <row r="28" spans="1:12" ht="17.850000000000001" customHeight="1">
      <c r="A28" s="412" t="s">
        <v>157</v>
      </c>
      <c r="B28" s="413"/>
      <c r="C28" s="415"/>
      <c r="D28" s="416"/>
      <c r="E28" s="417"/>
      <c r="F28" s="417"/>
      <c r="G28" s="417"/>
      <c r="H28" s="417"/>
      <c r="I28" s="417"/>
      <c r="J28" s="417"/>
      <c r="K28" s="417"/>
      <c r="L28" s="418"/>
    </row>
  </sheetData>
  <mergeCells count="64">
    <mergeCell ref="A26:C26"/>
    <mergeCell ref="D26:L26"/>
    <mergeCell ref="A27:C27"/>
    <mergeCell ref="D27:L27"/>
    <mergeCell ref="A28:C28"/>
    <mergeCell ref="D28:L28"/>
    <mergeCell ref="B22:K22"/>
    <mergeCell ref="B23:K23"/>
    <mergeCell ref="A24:L24"/>
    <mergeCell ref="A25:C25"/>
    <mergeCell ref="D25:E25"/>
    <mergeCell ref="F25:G25"/>
    <mergeCell ref="I25:J25"/>
    <mergeCell ref="C20:G20"/>
    <mergeCell ref="H20:I20"/>
    <mergeCell ref="J20:K20"/>
    <mergeCell ref="C21:G21"/>
    <mergeCell ref="H21:I21"/>
    <mergeCell ref="J21:K21"/>
    <mergeCell ref="C18:G18"/>
    <mergeCell ref="H18:I18"/>
    <mergeCell ref="J18:K18"/>
    <mergeCell ref="C19:G19"/>
    <mergeCell ref="H19:I19"/>
    <mergeCell ref="J19:K19"/>
    <mergeCell ref="A16:C16"/>
    <mergeCell ref="D16:H16"/>
    <mergeCell ref="I16:J16"/>
    <mergeCell ref="K16:L16"/>
    <mergeCell ref="A17:C17"/>
    <mergeCell ref="D17:H17"/>
    <mergeCell ref="I17:L17"/>
    <mergeCell ref="A15:C15"/>
    <mergeCell ref="D15:H15"/>
    <mergeCell ref="I15:J15"/>
    <mergeCell ref="K15:L15"/>
    <mergeCell ref="A9:L9"/>
    <mergeCell ref="A10:D10"/>
    <mergeCell ref="E10:L10"/>
    <mergeCell ref="A11:D11"/>
    <mergeCell ref="E11:L11"/>
    <mergeCell ref="A12:D12"/>
    <mergeCell ref="E12:L12"/>
    <mergeCell ref="A13:C13"/>
    <mergeCell ref="D13:H13"/>
    <mergeCell ref="I13:J13"/>
    <mergeCell ref="K13:L13"/>
    <mergeCell ref="A14:L14"/>
    <mergeCell ref="A7:C7"/>
    <mergeCell ref="D7:H7"/>
    <mergeCell ref="I7:J7"/>
    <mergeCell ref="K7:L7"/>
    <mergeCell ref="A8:C8"/>
    <mergeCell ref="D8:H8"/>
    <mergeCell ref="I8:J8"/>
    <mergeCell ref="K8:L8"/>
    <mergeCell ref="A1:E4"/>
    <mergeCell ref="F1:K2"/>
    <mergeCell ref="F3:K4"/>
    <mergeCell ref="A5:L5"/>
    <mergeCell ref="A6:C6"/>
    <mergeCell ref="D6:H6"/>
    <mergeCell ref="I6:J6"/>
    <mergeCell ref="K6:L6"/>
  </mergeCells>
  <dataValidations count="1">
    <dataValidation type="list" allowBlank="1" showInputMessage="1" showErrorMessage="1" sqref="J19:K21 L23 K15:L16 D15:H15 K13:L13 D6:H8 K6:L8" xr:uid="{B9658D2C-3C44-41FC-9D31-AA24F8C8F36E}">
      <formula1>#REF!</formula1>
    </dataValidation>
  </dataValidation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B2DF9F-8FF5-412A-B538-E8A4296B9E30}">
  <sheetPr>
    <tabColor theme="7" tint="0.39997558519241921"/>
    <pageSetUpPr fitToPage="1"/>
  </sheetPr>
  <dimension ref="A1:X68"/>
  <sheetViews>
    <sheetView showGridLines="0" topLeftCell="A34" zoomScale="80" zoomScaleNormal="80" workbookViewId="0">
      <selection activeCell="D37" sqref="D37:E37"/>
    </sheetView>
  </sheetViews>
  <sheetFormatPr defaultColWidth="10.85546875" defaultRowHeight="14.25"/>
  <cols>
    <col min="1" max="1" width="42.42578125" style="1" customWidth="1"/>
    <col min="2" max="5" width="35.7109375" style="1" customWidth="1"/>
    <col min="6" max="6" width="38.7109375" style="1" customWidth="1"/>
    <col min="7" max="13" width="35.7109375" style="1" customWidth="1"/>
    <col min="14" max="21" width="18.140625" style="1" customWidth="1"/>
    <col min="22" max="22" width="22.7109375" style="1" customWidth="1"/>
    <col min="23" max="23" width="19" style="1" customWidth="1"/>
    <col min="24" max="24" width="19.42578125" style="1" customWidth="1"/>
    <col min="25" max="25" width="20.42578125" style="1" customWidth="1"/>
    <col min="26" max="26" width="22.85546875" style="1" customWidth="1"/>
    <col min="27" max="27" width="18.42578125" style="1" bestFit="1" customWidth="1"/>
    <col min="28" max="28" width="8.42578125" style="1" customWidth="1"/>
    <col min="29" max="29" width="18.42578125" style="1" bestFit="1" customWidth="1"/>
    <col min="30" max="30" width="5.7109375" style="1" customWidth="1"/>
    <col min="31" max="31" width="18.42578125" style="1" bestFit="1" customWidth="1"/>
    <col min="32" max="32" width="4.7109375" style="1" customWidth="1"/>
    <col min="33" max="33" width="23" style="1" bestFit="1" customWidth="1"/>
    <col min="34" max="34" width="10.85546875" style="1"/>
    <col min="35" max="35" width="18.42578125" style="1" bestFit="1" customWidth="1"/>
    <col min="36" max="36" width="16.140625" style="1" customWidth="1"/>
    <col min="37" max="16384" width="10.85546875" style="1"/>
  </cols>
  <sheetData>
    <row r="1" spans="1:24" ht="24" customHeight="1" thickBot="1">
      <c r="A1" s="467"/>
      <c r="B1" s="347" t="s">
        <v>0</v>
      </c>
      <c r="C1" s="348"/>
      <c r="D1" s="348"/>
      <c r="E1" s="348"/>
      <c r="F1" s="348"/>
      <c r="G1" s="348"/>
      <c r="H1" s="349"/>
      <c r="I1" s="54" t="s">
        <v>212</v>
      </c>
      <c r="J1" s="55"/>
      <c r="M1" s="83"/>
    </row>
    <row r="2" spans="1:24" ht="24" customHeight="1" thickBot="1">
      <c r="A2" s="468"/>
      <c r="B2" s="350" t="s">
        <v>2</v>
      </c>
      <c r="C2" s="351"/>
      <c r="D2" s="351"/>
      <c r="E2" s="351"/>
      <c r="F2" s="351"/>
      <c r="G2" s="351"/>
      <c r="H2" s="352"/>
      <c r="I2" s="54" t="s">
        <v>213</v>
      </c>
      <c r="J2" s="55"/>
      <c r="M2" s="83"/>
    </row>
    <row r="3" spans="1:24" ht="24" customHeight="1" thickBot="1">
      <c r="A3" s="468"/>
      <c r="B3" s="350" t="s">
        <v>4</v>
      </c>
      <c r="C3" s="351"/>
      <c r="D3" s="351"/>
      <c r="E3" s="351"/>
      <c r="F3" s="351"/>
      <c r="G3" s="351"/>
      <c r="H3" s="352"/>
      <c r="I3" s="54" t="s">
        <v>214</v>
      </c>
      <c r="J3" s="55"/>
      <c r="M3" s="83"/>
    </row>
    <row r="4" spans="1:24" ht="24" customHeight="1" thickBot="1">
      <c r="A4" s="469"/>
      <c r="B4" s="353" t="s">
        <v>215</v>
      </c>
      <c r="C4" s="354"/>
      <c r="D4" s="354"/>
      <c r="E4" s="354"/>
      <c r="F4" s="354"/>
      <c r="G4" s="354"/>
      <c r="H4" s="355"/>
      <c r="I4" s="54" t="s">
        <v>6</v>
      </c>
      <c r="J4" s="55"/>
      <c r="M4" s="83"/>
    </row>
    <row r="6" spans="1:24" ht="15" customHeight="1" thickBot="1">
      <c r="A6" s="6"/>
      <c r="B6" s="7"/>
      <c r="C6" s="7"/>
      <c r="D6" s="9"/>
      <c r="E6" s="8"/>
      <c r="F6" s="8"/>
      <c r="G6" s="299"/>
      <c r="H6" s="299"/>
      <c r="I6" s="10"/>
      <c r="J6" s="10"/>
      <c r="K6" s="7"/>
      <c r="L6" s="7"/>
      <c r="M6" s="7"/>
      <c r="N6" s="7"/>
      <c r="O6" s="7"/>
      <c r="P6" s="7"/>
      <c r="Q6" s="7"/>
      <c r="R6" s="7"/>
      <c r="S6" s="7"/>
      <c r="T6" s="11"/>
      <c r="U6" s="7"/>
      <c r="V6" s="7"/>
      <c r="X6" s="12"/>
    </row>
    <row r="7" spans="1:24" ht="15" customHeight="1">
      <c r="A7" s="477" t="s">
        <v>216</v>
      </c>
      <c r="B7" s="484" t="s">
        <v>8</v>
      </c>
      <c r="C7" s="485"/>
      <c r="D7" s="485"/>
      <c r="E7" s="485"/>
      <c r="F7" s="485"/>
      <c r="G7" s="485"/>
      <c r="H7" s="486"/>
      <c r="I7" s="477" t="s">
        <v>9</v>
      </c>
      <c r="J7" s="480">
        <v>2024110010313</v>
      </c>
      <c r="K7" s="7"/>
      <c r="L7" s="7"/>
      <c r="M7" s="7"/>
      <c r="N7" s="7"/>
      <c r="O7" s="7"/>
      <c r="P7" s="7"/>
      <c r="Q7" s="7"/>
      <c r="R7" s="7"/>
      <c r="S7" s="7"/>
      <c r="T7" s="7"/>
      <c r="U7" s="7"/>
      <c r="V7" s="7"/>
      <c r="W7" s="7"/>
      <c r="X7" s="7"/>
    </row>
    <row r="8" spans="1:24" ht="15" customHeight="1">
      <c r="A8" s="478"/>
      <c r="B8" s="487"/>
      <c r="C8" s="488"/>
      <c r="D8" s="488"/>
      <c r="E8" s="488"/>
      <c r="F8" s="488"/>
      <c r="G8" s="488"/>
      <c r="H8" s="489"/>
      <c r="I8" s="478"/>
      <c r="J8" s="481"/>
      <c r="K8" s="7"/>
      <c r="L8" s="7"/>
      <c r="M8" s="7"/>
      <c r="N8" s="7"/>
      <c r="O8" s="7"/>
      <c r="P8" s="7"/>
      <c r="Q8" s="7"/>
      <c r="R8" s="7"/>
      <c r="S8" s="7"/>
      <c r="T8" s="7"/>
      <c r="U8" s="7"/>
      <c r="V8" s="7"/>
      <c r="W8" s="7"/>
      <c r="X8" s="7"/>
    </row>
    <row r="9" spans="1:24" ht="15" customHeight="1">
      <c r="A9" s="478"/>
      <c r="B9" s="487"/>
      <c r="C9" s="488"/>
      <c r="D9" s="488"/>
      <c r="E9" s="488"/>
      <c r="F9" s="488"/>
      <c r="G9" s="488"/>
      <c r="H9" s="489"/>
      <c r="I9" s="478"/>
      <c r="J9" s="481"/>
      <c r="K9" s="7"/>
      <c r="L9" s="7"/>
      <c r="M9" s="7"/>
      <c r="N9" s="7"/>
      <c r="O9" s="7"/>
      <c r="P9" s="7"/>
      <c r="Q9" s="7"/>
      <c r="R9" s="7"/>
      <c r="S9" s="7"/>
      <c r="T9" s="7"/>
      <c r="U9" s="7"/>
      <c r="V9" s="7"/>
      <c r="W9" s="7"/>
      <c r="X9" s="7"/>
    </row>
    <row r="10" spans="1:24" ht="15" customHeight="1" thickBot="1">
      <c r="A10" s="479"/>
      <c r="B10" s="490"/>
      <c r="C10" s="491"/>
      <c r="D10" s="491"/>
      <c r="E10" s="491"/>
      <c r="F10" s="491"/>
      <c r="G10" s="491"/>
      <c r="H10" s="492"/>
      <c r="I10" s="479"/>
      <c r="J10" s="482"/>
      <c r="K10" s="7"/>
      <c r="L10" s="7"/>
      <c r="M10" s="7"/>
      <c r="N10" s="7"/>
      <c r="O10" s="7"/>
      <c r="P10" s="7"/>
      <c r="Q10" s="7"/>
      <c r="R10" s="7"/>
      <c r="S10" s="7"/>
      <c r="T10" s="7"/>
      <c r="U10" s="7"/>
      <c r="V10" s="7"/>
      <c r="W10" s="7"/>
      <c r="X10" s="7"/>
    </row>
    <row r="11" spans="1:24" ht="9" customHeight="1" thickBot="1">
      <c r="A11" s="13"/>
      <c r="B11" s="77"/>
      <c r="C11" s="7"/>
      <c r="D11" s="7"/>
      <c r="E11" s="7"/>
      <c r="F11" s="7"/>
      <c r="G11" s="7"/>
      <c r="H11" s="7"/>
      <c r="I11" s="7"/>
      <c r="J11" s="7"/>
      <c r="K11" s="7"/>
      <c r="L11" s="7"/>
      <c r="M11" s="7"/>
      <c r="N11" s="7"/>
      <c r="O11" s="7"/>
      <c r="P11" s="7"/>
      <c r="Q11" s="7"/>
      <c r="R11" s="7"/>
      <c r="S11" s="7"/>
      <c r="T11" s="7"/>
      <c r="U11" s="7"/>
      <c r="V11" s="7"/>
      <c r="W11" s="7"/>
      <c r="X11" s="7"/>
    </row>
    <row r="12" spans="1:24" s="78" customFormat="1" ht="21.75" customHeight="1" thickBot="1">
      <c r="A12" s="374" t="s">
        <v>10</v>
      </c>
      <c r="B12" s="144" t="s">
        <v>11</v>
      </c>
      <c r="C12" s="168"/>
      <c r="D12" s="144" t="s">
        <v>12</v>
      </c>
      <c r="E12" s="168"/>
      <c r="F12" s="144" t="s">
        <v>13</v>
      </c>
      <c r="G12" s="168" t="s">
        <v>14</v>
      </c>
      <c r="H12" s="144" t="s">
        <v>15</v>
      </c>
      <c r="I12" s="169"/>
    </row>
    <row r="13" spans="1:24" s="78" customFormat="1" ht="21.75" customHeight="1" thickBot="1">
      <c r="A13" s="374"/>
      <c r="B13" s="146" t="s">
        <v>18</v>
      </c>
      <c r="C13" s="87"/>
      <c r="D13" s="144" t="s">
        <v>19</v>
      </c>
      <c r="E13" s="55"/>
      <c r="F13" s="144" t="s">
        <v>20</v>
      </c>
      <c r="G13" s="55"/>
      <c r="H13" s="144" t="s">
        <v>21</v>
      </c>
      <c r="I13" s="169"/>
    </row>
    <row r="14" spans="1:24" s="78" customFormat="1" ht="21.75" customHeight="1" thickBot="1">
      <c r="A14" s="374"/>
      <c r="B14" s="144" t="s">
        <v>23</v>
      </c>
      <c r="C14" s="168"/>
      <c r="D14" s="144" t="s">
        <v>24</v>
      </c>
      <c r="E14" s="55"/>
      <c r="F14" s="144" t="s">
        <v>25</v>
      </c>
      <c r="G14" s="55"/>
      <c r="H14" s="144" t="s">
        <v>26</v>
      </c>
      <c r="I14" s="169"/>
    </row>
    <row r="15" spans="1:24" s="78" customFormat="1" ht="21.75" customHeight="1" thickBot="1">
      <c r="A15" s="1"/>
      <c r="B15" s="1"/>
      <c r="C15" s="1"/>
      <c r="D15" s="1"/>
      <c r="E15" s="1"/>
      <c r="F15" s="1"/>
      <c r="G15" s="1"/>
      <c r="H15" s="1"/>
      <c r="I15" s="1"/>
      <c r="J15" s="1"/>
      <c r="K15" s="1"/>
      <c r="L15" s="92"/>
      <c r="M15" s="93"/>
      <c r="N15" s="93"/>
      <c r="O15" s="93"/>
    </row>
    <row r="16" spans="1:24" s="78" customFormat="1" ht="21.75" customHeight="1" thickBot="1">
      <c r="A16" s="373" t="s">
        <v>16</v>
      </c>
      <c r="B16" s="373"/>
      <c r="C16" s="165" t="s">
        <v>17</v>
      </c>
      <c r="D16" s="386"/>
      <c r="E16" s="386"/>
      <c r="F16" s="386"/>
      <c r="G16" s="1"/>
      <c r="H16" s="1"/>
      <c r="I16" s="1"/>
      <c r="J16" s="1"/>
      <c r="K16" s="1"/>
      <c r="L16" s="92"/>
      <c r="M16" s="93"/>
      <c r="N16" s="93"/>
      <c r="O16" s="93"/>
    </row>
    <row r="17" spans="1:15" s="78" customFormat="1" ht="21.75" customHeight="1" thickBot="1">
      <c r="A17" s="373"/>
      <c r="B17" s="373"/>
      <c r="C17" s="165" t="s">
        <v>22</v>
      </c>
      <c r="D17" s="386"/>
      <c r="E17" s="386"/>
      <c r="F17" s="386"/>
      <c r="G17" s="1"/>
      <c r="H17" s="1"/>
      <c r="I17" s="1"/>
      <c r="J17" s="1"/>
      <c r="K17" s="1"/>
      <c r="L17" s="92"/>
      <c r="M17" s="93"/>
      <c r="N17" s="93"/>
      <c r="O17" s="93"/>
    </row>
    <row r="18" spans="1:15" s="78" customFormat="1" ht="21.75" customHeight="1" thickBot="1">
      <c r="A18" s="373"/>
      <c r="B18" s="373"/>
      <c r="C18" s="165" t="s">
        <v>27</v>
      </c>
      <c r="D18" s="386" t="s">
        <v>14</v>
      </c>
      <c r="E18" s="386"/>
      <c r="F18" s="386"/>
      <c r="G18" s="1"/>
      <c r="H18" s="1"/>
      <c r="I18" s="1"/>
      <c r="J18" s="1"/>
      <c r="K18" s="1"/>
      <c r="L18" s="92"/>
      <c r="M18" s="93"/>
      <c r="N18" s="93"/>
      <c r="O18" s="93"/>
    </row>
    <row r="19" spans="1:15" s="78" customFormat="1" ht="21.75" customHeight="1">
      <c r="A19" s="1"/>
      <c r="B19" s="1"/>
      <c r="C19" s="1"/>
      <c r="D19" s="1"/>
      <c r="E19" s="1"/>
      <c r="F19" s="1"/>
      <c r="G19" s="1"/>
      <c r="H19" s="1"/>
      <c r="I19" s="1"/>
      <c r="J19" s="1"/>
      <c r="K19" s="1"/>
      <c r="L19" s="92"/>
      <c r="M19" s="93"/>
      <c r="N19" s="93"/>
      <c r="O19" s="93"/>
    </row>
    <row r="20" spans="1:15" s="25" customFormat="1" ht="16.5" customHeight="1"/>
    <row r="21" spans="1:15" ht="5.25" customHeight="1" thickBot="1"/>
    <row r="22" spans="1:15" ht="48" customHeight="1" thickBot="1">
      <c r="A22" s="483" t="s">
        <v>217</v>
      </c>
      <c r="B22" s="483"/>
      <c r="C22" s="483"/>
      <c r="D22" s="483"/>
      <c r="E22" s="483"/>
      <c r="F22" s="483"/>
      <c r="G22" s="483"/>
      <c r="H22" s="483"/>
      <c r="I22" s="483"/>
      <c r="J22" s="483"/>
    </row>
    <row r="23" spans="1:15" ht="69.95" customHeight="1" thickBot="1">
      <c r="A23" s="150" t="s">
        <v>38</v>
      </c>
      <c r="B23" s="470" t="s">
        <v>39</v>
      </c>
      <c r="C23" s="471"/>
      <c r="D23" s="472"/>
      <c r="E23" s="151" t="s">
        <v>218</v>
      </c>
      <c r="F23" s="152" t="s">
        <v>219</v>
      </c>
      <c r="G23" s="151" t="s">
        <v>220</v>
      </c>
      <c r="H23" s="470" t="s">
        <v>221</v>
      </c>
      <c r="I23" s="471"/>
      <c r="J23" s="472"/>
    </row>
    <row r="24" spans="1:15" ht="50.25" customHeight="1" thickBot="1">
      <c r="A24" s="120" t="s">
        <v>222</v>
      </c>
      <c r="B24" s="470" t="s">
        <v>223</v>
      </c>
      <c r="C24" s="471"/>
      <c r="D24" s="471"/>
      <c r="E24" s="471"/>
      <c r="F24" s="471"/>
      <c r="G24" s="471"/>
      <c r="H24" s="471"/>
      <c r="I24" s="471"/>
      <c r="J24" s="472"/>
    </row>
    <row r="25" spans="1:15" ht="50.25" customHeight="1" thickBot="1">
      <c r="A25" s="460" t="s">
        <v>224</v>
      </c>
      <c r="B25" s="153">
        <v>2024</v>
      </c>
      <c r="C25" s="154">
        <v>2025</v>
      </c>
      <c r="D25" s="154">
        <v>2026</v>
      </c>
      <c r="E25" s="154">
        <v>2027</v>
      </c>
      <c r="F25" s="155" t="s">
        <v>225</v>
      </c>
      <c r="G25" s="156" t="s">
        <v>226</v>
      </c>
      <c r="H25" s="495" t="s">
        <v>227</v>
      </c>
      <c r="I25" s="496"/>
      <c r="J25" s="497"/>
    </row>
    <row r="26" spans="1:15" ht="50.25" customHeight="1" thickBot="1">
      <c r="A26" s="461"/>
      <c r="B26" s="206">
        <v>3479</v>
      </c>
      <c r="C26" s="206">
        <v>7721</v>
      </c>
      <c r="D26" s="206">
        <v>7900</v>
      </c>
      <c r="E26" s="206">
        <v>7900</v>
      </c>
      <c r="F26" s="207">
        <f>B26+C26+D26+E26</f>
        <v>27000</v>
      </c>
      <c r="G26" s="157">
        <v>3479</v>
      </c>
      <c r="H26" s="498" t="s">
        <v>55</v>
      </c>
      <c r="I26" s="499"/>
      <c r="J26" s="500"/>
    </row>
    <row r="27" spans="1:15" ht="52.5" customHeight="1" thickBot="1">
      <c r="A27" s="120"/>
      <c r="B27" s="501" t="s">
        <v>228</v>
      </c>
      <c r="C27" s="502"/>
      <c r="D27" s="502"/>
      <c r="E27" s="502"/>
      <c r="F27" s="502"/>
      <c r="G27" s="502"/>
      <c r="H27" s="502"/>
      <c r="I27" s="502"/>
      <c r="J27" s="503"/>
    </row>
    <row r="28" spans="1:15" s="29" customFormat="1" ht="56.25" customHeight="1" thickBot="1">
      <c r="A28" s="460" t="s">
        <v>58</v>
      </c>
      <c r="B28" s="120" t="s">
        <v>59</v>
      </c>
      <c r="C28" s="150" t="s">
        <v>60</v>
      </c>
      <c r="D28" s="462" t="s">
        <v>61</v>
      </c>
      <c r="E28" s="463"/>
      <c r="F28" s="462" t="s">
        <v>62</v>
      </c>
      <c r="G28" s="463"/>
      <c r="H28" s="121" t="s">
        <v>63</v>
      </c>
      <c r="I28" s="119" t="s">
        <v>64</v>
      </c>
      <c r="J28" s="119" t="s">
        <v>229</v>
      </c>
    </row>
    <row r="29" spans="1:15" ht="120.75" customHeight="1" thickBot="1">
      <c r="A29" s="461"/>
      <c r="B29" s="158">
        <v>0</v>
      </c>
      <c r="C29" s="89">
        <f>+B59</f>
        <v>0</v>
      </c>
      <c r="D29" s="470" t="s">
        <v>65</v>
      </c>
      <c r="E29" s="472"/>
      <c r="F29" s="470" t="s">
        <v>66</v>
      </c>
      <c r="G29" s="472"/>
      <c r="H29" s="238" t="s">
        <v>76</v>
      </c>
      <c r="I29" s="159" t="s">
        <v>68</v>
      </c>
      <c r="J29" s="159" t="s">
        <v>97</v>
      </c>
    </row>
    <row r="30" spans="1:15" s="29" customFormat="1" ht="45" customHeight="1" thickBot="1">
      <c r="A30" s="460" t="s">
        <v>69</v>
      </c>
      <c r="B30" s="118" t="s">
        <v>59</v>
      </c>
      <c r="C30" s="121" t="s">
        <v>60</v>
      </c>
      <c r="D30" s="462" t="s">
        <v>61</v>
      </c>
      <c r="E30" s="463"/>
      <c r="F30" s="462" t="s">
        <v>62</v>
      </c>
      <c r="G30" s="463"/>
      <c r="H30" s="121" t="s">
        <v>63</v>
      </c>
      <c r="I30" s="119" t="s">
        <v>64</v>
      </c>
      <c r="J30" s="119" t="s">
        <v>229</v>
      </c>
    </row>
    <row r="31" spans="1:15" ht="159" customHeight="1" thickBot="1">
      <c r="A31" s="461"/>
      <c r="B31" s="158">
        <v>400</v>
      </c>
      <c r="C31" s="89">
        <v>427</v>
      </c>
      <c r="D31" s="475" t="s">
        <v>230</v>
      </c>
      <c r="E31" s="476"/>
      <c r="F31" s="470" t="s">
        <v>231</v>
      </c>
      <c r="G31" s="472"/>
      <c r="H31" s="238" t="s">
        <v>76</v>
      </c>
      <c r="I31" s="159" t="s">
        <v>232</v>
      </c>
      <c r="J31" s="278" t="s">
        <v>233</v>
      </c>
    </row>
    <row r="32" spans="1:15" s="29" customFormat="1" ht="45" customHeight="1" thickBot="1">
      <c r="A32" s="460" t="s">
        <v>73</v>
      </c>
      <c r="B32" s="118" t="s">
        <v>59</v>
      </c>
      <c r="C32" s="121" t="s">
        <v>60</v>
      </c>
      <c r="D32" s="462" t="s">
        <v>61</v>
      </c>
      <c r="E32" s="463"/>
      <c r="F32" s="462" t="s">
        <v>62</v>
      </c>
      <c r="G32" s="463"/>
      <c r="H32" s="121" t="s">
        <v>63</v>
      </c>
      <c r="I32" s="119" t="s">
        <v>64</v>
      </c>
      <c r="J32" s="119" t="s">
        <v>229</v>
      </c>
    </row>
    <row r="33" spans="1:10" ht="208.5" customHeight="1" thickBot="1">
      <c r="A33" s="461"/>
      <c r="B33" s="158">
        <v>800</v>
      </c>
      <c r="C33" s="89">
        <v>807</v>
      </c>
      <c r="D33" s="475" t="s">
        <v>234</v>
      </c>
      <c r="E33" s="476"/>
      <c r="F33" s="475" t="s">
        <v>235</v>
      </c>
      <c r="G33" s="476"/>
      <c r="H33" s="238" t="s">
        <v>76</v>
      </c>
      <c r="I33" s="159" t="s">
        <v>236</v>
      </c>
      <c r="J33" s="159" t="s">
        <v>237</v>
      </c>
    </row>
    <row r="34" spans="1:10" s="29" customFormat="1" ht="47.25" customHeight="1" thickBot="1">
      <c r="A34" s="460" t="s">
        <v>78</v>
      </c>
      <c r="B34" s="118" t="s">
        <v>59</v>
      </c>
      <c r="C34" s="118" t="s">
        <v>60</v>
      </c>
      <c r="D34" s="462" t="s">
        <v>61</v>
      </c>
      <c r="E34" s="463"/>
      <c r="F34" s="462" t="s">
        <v>62</v>
      </c>
      <c r="G34" s="463"/>
      <c r="H34" s="121" t="s">
        <v>63</v>
      </c>
      <c r="I34" s="121" t="s">
        <v>64</v>
      </c>
      <c r="J34" s="119" t="s">
        <v>229</v>
      </c>
    </row>
    <row r="35" spans="1:10" ht="120.75" customHeight="1" thickBot="1">
      <c r="A35" s="461"/>
      <c r="B35" s="158">
        <v>600</v>
      </c>
      <c r="C35" s="89">
        <f>+E59</f>
        <v>0</v>
      </c>
      <c r="D35" s="473"/>
      <c r="E35" s="474"/>
      <c r="F35" s="473"/>
      <c r="G35" s="474"/>
      <c r="H35" s="160"/>
      <c r="I35" s="161"/>
      <c r="J35" s="161"/>
    </row>
    <row r="36" spans="1:10" s="29" customFormat="1" ht="47.25" customHeight="1" thickBot="1">
      <c r="A36" s="460" t="s">
        <v>79</v>
      </c>
      <c r="B36" s="118" t="s">
        <v>59</v>
      </c>
      <c r="C36" s="121" t="s">
        <v>60</v>
      </c>
      <c r="D36" s="462" t="s">
        <v>61</v>
      </c>
      <c r="E36" s="463"/>
      <c r="F36" s="462" t="s">
        <v>62</v>
      </c>
      <c r="G36" s="463"/>
      <c r="H36" s="121" t="s">
        <v>63</v>
      </c>
      <c r="I36" s="119" t="s">
        <v>64</v>
      </c>
      <c r="J36" s="119" t="s">
        <v>229</v>
      </c>
    </row>
    <row r="37" spans="1:10" ht="120.75" customHeight="1" thickBot="1">
      <c r="A37" s="461"/>
      <c r="B37" s="158">
        <v>800</v>
      </c>
      <c r="C37" s="89">
        <f>+F59</f>
        <v>0</v>
      </c>
      <c r="D37" s="464"/>
      <c r="E37" s="465"/>
      <c r="F37" s="464"/>
      <c r="G37" s="465"/>
      <c r="H37" s="88"/>
      <c r="I37" s="162"/>
      <c r="J37" s="162"/>
    </row>
    <row r="38" spans="1:10" s="29" customFormat="1" ht="48.75" customHeight="1" thickBot="1">
      <c r="A38" s="460" t="s">
        <v>80</v>
      </c>
      <c r="B38" s="118" t="s">
        <v>59</v>
      </c>
      <c r="C38" s="121" t="s">
        <v>60</v>
      </c>
      <c r="D38" s="462" t="s">
        <v>61</v>
      </c>
      <c r="E38" s="463"/>
      <c r="F38" s="462" t="s">
        <v>62</v>
      </c>
      <c r="G38" s="463"/>
      <c r="H38" s="121" t="s">
        <v>63</v>
      </c>
      <c r="I38" s="119" t="s">
        <v>64</v>
      </c>
      <c r="J38" s="119" t="s">
        <v>229</v>
      </c>
    </row>
    <row r="39" spans="1:10" ht="120.75" customHeight="1" thickBot="1">
      <c r="A39" s="461"/>
      <c r="B39" s="163">
        <v>800</v>
      </c>
      <c r="C39" s="90">
        <f>+G59</f>
        <v>0</v>
      </c>
      <c r="D39" s="464"/>
      <c r="E39" s="465"/>
      <c r="F39" s="464"/>
      <c r="G39" s="465"/>
      <c r="H39" s="88"/>
      <c r="I39" s="162"/>
      <c r="J39" s="162"/>
    </row>
    <row r="40" spans="1:10" ht="46.5" customHeight="1" thickBot="1">
      <c r="A40" s="460" t="s">
        <v>81</v>
      </c>
      <c r="B40" s="120" t="s">
        <v>59</v>
      </c>
      <c r="C40" s="150" t="s">
        <v>60</v>
      </c>
      <c r="D40" s="462" t="s">
        <v>61</v>
      </c>
      <c r="E40" s="463"/>
      <c r="F40" s="462" t="s">
        <v>62</v>
      </c>
      <c r="G40" s="463"/>
      <c r="H40" s="121" t="s">
        <v>63</v>
      </c>
      <c r="I40" s="119" t="s">
        <v>64</v>
      </c>
      <c r="J40" s="119" t="s">
        <v>229</v>
      </c>
    </row>
    <row r="41" spans="1:10" ht="120.75" customHeight="1" thickBot="1">
      <c r="A41" s="461"/>
      <c r="B41" s="163">
        <v>800</v>
      </c>
      <c r="C41" s="90">
        <f>+H59</f>
        <v>0</v>
      </c>
      <c r="D41" s="464"/>
      <c r="E41" s="466"/>
      <c r="F41" s="464"/>
      <c r="G41" s="465"/>
      <c r="H41" s="88"/>
      <c r="I41" s="162"/>
      <c r="J41" s="162"/>
    </row>
    <row r="42" spans="1:10" ht="48.75" customHeight="1" thickBot="1">
      <c r="A42" s="460" t="s">
        <v>82</v>
      </c>
      <c r="B42" s="120" t="s">
        <v>59</v>
      </c>
      <c r="C42" s="150" t="s">
        <v>60</v>
      </c>
      <c r="D42" s="462" t="s">
        <v>61</v>
      </c>
      <c r="E42" s="463"/>
      <c r="F42" s="462" t="s">
        <v>62</v>
      </c>
      <c r="G42" s="463"/>
      <c r="H42" s="121" t="s">
        <v>63</v>
      </c>
      <c r="I42" s="119" t="s">
        <v>64</v>
      </c>
      <c r="J42" s="119" t="s">
        <v>229</v>
      </c>
    </row>
    <row r="43" spans="1:10" ht="120.75" customHeight="1" thickBot="1">
      <c r="A43" s="461"/>
      <c r="B43" s="163">
        <v>800</v>
      </c>
      <c r="C43" s="90">
        <f>+I59</f>
        <v>0</v>
      </c>
      <c r="D43" s="464"/>
      <c r="E43" s="466"/>
      <c r="F43" s="464"/>
      <c r="G43" s="465"/>
      <c r="H43" s="164"/>
      <c r="I43" s="88"/>
      <c r="J43" s="162"/>
    </row>
    <row r="44" spans="1:10" ht="42.75" customHeight="1" thickBot="1">
      <c r="A44" s="460" t="s">
        <v>83</v>
      </c>
      <c r="B44" s="120" t="s">
        <v>59</v>
      </c>
      <c r="C44" s="150" t="s">
        <v>60</v>
      </c>
      <c r="D44" s="462" t="s">
        <v>61</v>
      </c>
      <c r="E44" s="463"/>
      <c r="F44" s="462" t="s">
        <v>62</v>
      </c>
      <c r="G44" s="463"/>
      <c r="H44" s="121" t="s">
        <v>63</v>
      </c>
      <c r="I44" s="119" t="s">
        <v>64</v>
      </c>
      <c r="J44" s="119" t="s">
        <v>229</v>
      </c>
    </row>
    <row r="45" spans="1:10" ht="120.75" customHeight="1" thickBot="1">
      <c r="A45" s="461"/>
      <c r="B45" s="163">
        <v>800</v>
      </c>
      <c r="C45" s="90">
        <f>+J59</f>
        <v>0</v>
      </c>
      <c r="D45" s="464"/>
      <c r="E45" s="465"/>
      <c r="F45" s="464"/>
      <c r="G45" s="465"/>
      <c r="H45" s="88"/>
      <c r="I45" s="88"/>
      <c r="J45" s="88"/>
    </row>
    <row r="46" spans="1:10" ht="45" customHeight="1" thickBot="1">
      <c r="A46" s="460" t="s">
        <v>84</v>
      </c>
      <c r="B46" s="120" t="s">
        <v>59</v>
      </c>
      <c r="C46" s="150" t="s">
        <v>60</v>
      </c>
      <c r="D46" s="462" t="s">
        <v>61</v>
      </c>
      <c r="E46" s="463"/>
      <c r="F46" s="462" t="s">
        <v>62</v>
      </c>
      <c r="G46" s="463"/>
      <c r="H46" s="121" t="s">
        <v>63</v>
      </c>
      <c r="I46" s="119" t="s">
        <v>64</v>
      </c>
      <c r="J46" s="119" t="s">
        <v>229</v>
      </c>
    </row>
    <row r="47" spans="1:10" ht="120.75" customHeight="1" thickBot="1">
      <c r="A47" s="461"/>
      <c r="B47" s="163">
        <v>800</v>
      </c>
      <c r="C47" s="90">
        <f>+K59</f>
        <v>0</v>
      </c>
      <c r="D47" s="464"/>
      <c r="E47" s="465"/>
      <c r="F47" s="464"/>
      <c r="G47" s="465"/>
      <c r="H47" s="88"/>
      <c r="I47" s="162"/>
      <c r="J47" s="162"/>
    </row>
    <row r="48" spans="1:10" ht="46.5" customHeight="1" thickBot="1">
      <c r="A48" s="460" t="s">
        <v>85</v>
      </c>
      <c r="B48" s="120" t="s">
        <v>59</v>
      </c>
      <c r="C48" s="150" t="s">
        <v>60</v>
      </c>
      <c r="D48" s="462" t="s">
        <v>61</v>
      </c>
      <c r="E48" s="463"/>
      <c r="F48" s="462" t="s">
        <v>62</v>
      </c>
      <c r="G48" s="463"/>
      <c r="H48" s="121" t="s">
        <v>63</v>
      </c>
      <c r="I48" s="119" t="s">
        <v>64</v>
      </c>
      <c r="J48" s="119" t="s">
        <v>229</v>
      </c>
    </row>
    <row r="49" spans="1:13" ht="120.75" customHeight="1" thickBot="1">
      <c r="A49" s="461"/>
      <c r="B49" s="163">
        <v>800</v>
      </c>
      <c r="C49" s="90">
        <f>+L59</f>
        <v>0</v>
      </c>
      <c r="D49" s="464"/>
      <c r="E49" s="465"/>
      <c r="F49" s="466"/>
      <c r="G49" s="466"/>
      <c r="H49" s="88"/>
      <c r="I49" s="88"/>
      <c r="J49" s="88"/>
    </row>
    <row r="50" spans="1:13" ht="48.75" customHeight="1" thickBot="1">
      <c r="A50" s="460" t="s">
        <v>86</v>
      </c>
      <c r="B50" s="120" t="s">
        <v>59</v>
      </c>
      <c r="C50" s="150" t="s">
        <v>60</v>
      </c>
      <c r="D50" s="462" t="s">
        <v>61</v>
      </c>
      <c r="E50" s="463"/>
      <c r="F50" s="462" t="s">
        <v>62</v>
      </c>
      <c r="G50" s="463"/>
      <c r="H50" s="121" t="s">
        <v>63</v>
      </c>
      <c r="I50" s="119" t="s">
        <v>64</v>
      </c>
      <c r="J50" s="119" t="s">
        <v>229</v>
      </c>
    </row>
    <row r="51" spans="1:13" ht="120.75" customHeight="1" thickBot="1">
      <c r="A51" s="461"/>
      <c r="B51" s="163">
        <v>321</v>
      </c>
      <c r="C51" s="90">
        <f>+M59</f>
        <v>0</v>
      </c>
      <c r="D51" s="464"/>
      <c r="E51" s="465"/>
      <c r="F51" s="464"/>
      <c r="G51" s="465"/>
      <c r="H51" s="88"/>
      <c r="I51" s="88"/>
      <c r="J51" s="88"/>
    </row>
    <row r="52" spans="1:13">
      <c r="B52" s="1">
        <f>B29+B31+B33+B35+B37+B39+B41+B43+B45+B47+B49+B51</f>
        <v>7721</v>
      </c>
    </row>
    <row r="55" spans="1:13" ht="18">
      <c r="A55" s="53" t="s">
        <v>238</v>
      </c>
      <c r="B55" s="1" t="s">
        <v>239</v>
      </c>
    </row>
    <row r="56" spans="1:13" ht="13.5" customHeight="1">
      <c r="A56" s="35"/>
    </row>
    <row r="58" spans="1:13" ht="23.25">
      <c r="A58" s="459" t="s">
        <v>240</v>
      </c>
      <c r="B58" s="36" t="s">
        <v>11</v>
      </c>
      <c r="C58" s="36" t="s">
        <v>12</v>
      </c>
      <c r="D58" s="36" t="s">
        <v>13</v>
      </c>
      <c r="E58" s="36" t="s">
        <v>15</v>
      </c>
      <c r="F58" s="36" t="s">
        <v>18</v>
      </c>
      <c r="G58" s="36" t="s">
        <v>19</v>
      </c>
      <c r="H58" s="36" t="s">
        <v>20</v>
      </c>
      <c r="I58" s="36" t="s">
        <v>21</v>
      </c>
      <c r="J58" s="36" t="s">
        <v>23</v>
      </c>
      <c r="K58" s="36" t="s">
        <v>24</v>
      </c>
      <c r="L58" s="36" t="s">
        <v>25</v>
      </c>
      <c r="M58" s="36" t="s">
        <v>26</v>
      </c>
    </row>
    <row r="59" spans="1:13" ht="24.75" customHeight="1">
      <c r="A59" s="459"/>
      <c r="B59" s="37">
        <v>0</v>
      </c>
      <c r="C59" s="37">
        <v>427</v>
      </c>
      <c r="D59" s="37"/>
      <c r="E59" s="37"/>
      <c r="F59" s="37"/>
      <c r="G59" s="37"/>
      <c r="H59" s="37"/>
      <c r="I59" s="37"/>
      <c r="J59" s="37"/>
      <c r="K59" s="37"/>
      <c r="L59" s="37"/>
      <c r="M59" s="37"/>
    </row>
    <row r="60" spans="1:13" ht="24.75" customHeight="1">
      <c r="B60" s="10"/>
      <c r="C60" s="10"/>
      <c r="D60" s="10"/>
      <c r="E60" s="10"/>
      <c r="F60" s="10"/>
      <c r="G60" s="10"/>
    </row>
    <row r="61" spans="1:13" s="28" customFormat="1" ht="30" customHeight="1">
      <c r="A61" s="1"/>
      <c r="B61" s="1"/>
      <c r="C61" s="1"/>
      <c r="D61" s="1"/>
      <c r="E61" s="1"/>
      <c r="F61" s="1"/>
      <c r="G61" s="1"/>
      <c r="H61" s="1"/>
      <c r="I61" s="1"/>
    </row>
    <row r="62" spans="1:13" ht="15" thickBot="1"/>
    <row r="63" spans="1:13" ht="44.25" customHeight="1" thickBot="1">
      <c r="A63" s="494" t="s">
        <v>241</v>
      </c>
      <c r="B63" s="219" t="s">
        <v>242</v>
      </c>
      <c r="C63" s="170"/>
      <c r="D63" s="493" t="s">
        <v>243</v>
      </c>
      <c r="E63" s="219" t="s">
        <v>242</v>
      </c>
      <c r="F63" s="170"/>
      <c r="G63" s="493" t="s">
        <v>244</v>
      </c>
      <c r="H63" s="219" t="s">
        <v>245</v>
      </c>
      <c r="I63" s="375"/>
      <c r="J63" s="375"/>
    </row>
    <row r="64" spans="1:13" ht="24" customHeight="1" thickBot="1">
      <c r="A64" s="494"/>
      <c r="B64" s="219" t="s">
        <v>246</v>
      </c>
      <c r="C64" s="170" t="s">
        <v>247</v>
      </c>
      <c r="D64" s="493"/>
      <c r="E64" s="219" t="s">
        <v>246</v>
      </c>
      <c r="F64" s="170" t="s">
        <v>248</v>
      </c>
      <c r="G64" s="493"/>
      <c r="H64" s="219" t="s">
        <v>249</v>
      </c>
      <c r="I64" s="375" t="s">
        <v>250</v>
      </c>
      <c r="J64" s="375"/>
    </row>
    <row r="65" spans="1:10" ht="20.45" customHeight="1" thickBot="1">
      <c r="A65" s="494"/>
      <c r="B65" s="219" t="s">
        <v>251</v>
      </c>
      <c r="C65" s="170" t="s">
        <v>252</v>
      </c>
      <c r="D65" s="493"/>
      <c r="E65" s="219" t="s">
        <v>251</v>
      </c>
      <c r="F65" s="170" t="s">
        <v>253</v>
      </c>
      <c r="G65" s="493"/>
      <c r="H65" s="219" t="s">
        <v>254</v>
      </c>
      <c r="I65" s="375" t="s">
        <v>255</v>
      </c>
      <c r="J65" s="375"/>
    </row>
    <row r="66" spans="1:10" ht="39.75" customHeight="1" thickBot="1">
      <c r="A66" s="494"/>
      <c r="B66" s="219" t="s">
        <v>242</v>
      </c>
      <c r="C66" s="170"/>
      <c r="D66" s="493"/>
      <c r="E66" s="219" t="s">
        <v>242</v>
      </c>
      <c r="F66" s="170"/>
      <c r="G66" s="493"/>
      <c r="H66" s="219" t="s">
        <v>245</v>
      </c>
      <c r="I66" s="375"/>
      <c r="J66" s="375"/>
    </row>
    <row r="67" spans="1:10" ht="27" customHeight="1" thickBot="1">
      <c r="A67" s="494"/>
      <c r="B67" s="219" t="s">
        <v>246</v>
      </c>
      <c r="C67" s="170"/>
      <c r="D67" s="493"/>
      <c r="E67" s="219" t="s">
        <v>246</v>
      </c>
      <c r="F67" s="234" t="s">
        <v>256</v>
      </c>
      <c r="G67" s="493"/>
      <c r="H67" s="219" t="s">
        <v>249</v>
      </c>
      <c r="I67" s="375"/>
      <c r="J67" s="375"/>
    </row>
    <row r="68" spans="1:10" ht="47.25" customHeight="1" thickBot="1">
      <c r="A68" s="494"/>
      <c r="B68" s="219" t="s">
        <v>251</v>
      </c>
      <c r="C68" s="170"/>
      <c r="D68" s="493"/>
      <c r="E68" s="219" t="s">
        <v>251</v>
      </c>
      <c r="F68" s="234" t="s">
        <v>257</v>
      </c>
      <c r="G68" s="493"/>
      <c r="H68" s="219" t="s">
        <v>254</v>
      </c>
      <c r="I68" s="375"/>
      <c r="J68" s="375"/>
    </row>
  </sheetData>
  <mergeCells count="92">
    <mergeCell ref="D29:E29"/>
    <mergeCell ref="F29:G29"/>
    <mergeCell ref="A25:A26"/>
    <mergeCell ref="H25:J25"/>
    <mergeCell ref="H26:J26"/>
    <mergeCell ref="D28:E28"/>
    <mergeCell ref="F28:G28"/>
    <mergeCell ref="B27:J27"/>
    <mergeCell ref="A28:A29"/>
    <mergeCell ref="D63:D68"/>
    <mergeCell ref="A63:A68"/>
    <mergeCell ref="G63:G68"/>
    <mergeCell ref="I63:J63"/>
    <mergeCell ref="I64:J64"/>
    <mergeCell ref="I65:J65"/>
    <mergeCell ref="I66:J66"/>
    <mergeCell ref="I67:J67"/>
    <mergeCell ref="I68:J68"/>
    <mergeCell ref="A7:A10"/>
    <mergeCell ref="H23:J23"/>
    <mergeCell ref="A12:A14"/>
    <mergeCell ref="A16:B18"/>
    <mergeCell ref="B1:H1"/>
    <mergeCell ref="B2:H2"/>
    <mergeCell ref="B3:H3"/>
    <mergeCell ref="D16:F16"/>
    <mergeCell ref="D17:F17"/>
    <mergeCell ref="D18:F18"/>
    <mergeCell ref="I7:I10"/>
    <mergeCell ref="J7:J10"/>
    <mergeCell ref="B23:D23"/>
    <mergeCell ref="A22:J22"/>
    <mergeCell ref="B4:H4"/>
    <mergeCell ref="B7:H10"/>
    <mergeCell ref="F31:G31"/>
    <mergeCell ref="A32:A33"/>
    <mergeCell ref="D32:E32"/>
    <mergeCell ref="F32:G32"/>
    <mergeCell ref="D33:E33"/>
    <mergeCell ref="F33:G33"/>
    <mergeCell ref="A1:A4"/>
    <mergeCell ref="B24:J24"/>
    <mergeCell ref="A36:A37"/>
    <mergeCell ref="D36:E36"/>
    <mergeCell ref="F36:G36"/>
    <mergeCell ref="D37:E37"/>
    <mergeCell ref="F37:G37"/>
    <mergeCell ref="A34:A35"/>
    <mergeCell ref="D34:E34"/>
    <mergeCell ref="F34:G34"/>
    <mergeCell ref="D35:E35"/>
    <mergeCell ref="F35:G35"/>
    <mergeCell ref="A30:A31"/>
    <mergeCell ref="D30:E30"/>
    <mergeCell ref="F30:G30"/>
    <mergeCell ref="D31:E31"/>
    <mergeCell ref="A40:A41"/>
    <mergeCell ref="D40:E40"/>
    <mergeCell ref="F40:G40"/>
    <mergeCell ref="D41:E41"/>
    <mergeCell ref="F41:G41"/>
    <mergeCell ref="A38:A39"/>
    <mergeCell ref="D38:E38"/>
    <mergeCell ref="F38:G38"/>
    <mergeCell ref="D39:E39"/>
    <mergeCell ref="F39:G39"/>
    <mergeCell ref="A44:A45"/>
    <mergeCell ref="D44:E44"/>
    <mergeCell ref="F44:G44"/>
    <mergeCell ref="D45:E45"/>
    <mergeCell ref="F45:G45"/>
    <mergeCell ref="A42:A43"/>
    <mergeCell ref="D42:E42"/>
    <mergeCell ref="F42:G42"/>
    <mergeCell ref="D43:E43"/>
    <mergeCell ref="F43:G43"/>
    <mergeCell ref="A58:A59"/>
    <mergeCell ref="A46:A47"/>
    <mergeCell ref="D46:E46"/>
    <mergeCell ref="F46:G46"/>
    <mergeCell ref="D47:E47"/>
    <mergeCell ref="F47:G47"/>
    <mergeCell ref="A48:A49"/>
    <mergeCell ref="D48:E48"/>
    <mergeCell ref="F48:G48"/>
    <mergeCell ref="D49:E49"/>
    <mergeCell ref="F49:G49"/>
    <mergeCell ref="A50:A51"/>
    <mergeCell ref="D50:E50"/>
    <mergeCell ref="F50:G50"/>
    <mergeCell ref="D51:E51"/>
    <mergeCell ref="F51:G51"/>
  </mergeCells>
  <dataValidations count="1">
    <dataValidation type="list" allowBlank="1" showInputMessage="1" showErrorMessage="1" sqref="H26:J26" xr:uid="{A52E3955-10F7-4770-8A91-5F4747E11A48}">
      <formula1>#REF!</formula1>
    </dataValidation>
  </dataValidations>
  <pageMargins left="0.25" right="0.25" top="0.75" bottom="0.75" header="0.3" footer="0.3"/>
  <pageSetup scale="21" orientation="landscape" r:id="rId1"/>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B4DA3-2C6A-4C03-BBF8-15F6346B101A}">
  <sheetPr>
    <tabColor theme="7" tint="0.39997558519241921"/>
    <pageSetUpPr fitToPage="1"/>
  </sheetPr>
  <dimension ref="A1:L26"/>
  <sheetViews>
    <sheetView topLeftCell="A21" zoomScale="120" zoomScaleNormal="120" workbookViewId="0">
      <selection activeCell="H36" sqref="H36"/>
    </sheetView>
  </sheetViews>
  <sheetFormatPr defaultColWidth="8.7109375" defaultRowHeight="12.75"/>
  <cols>
    <col min="1" max="1" width="3.28515625" style="179" customWidth="1"/>
    <col min="2" max="2" width="9.28515625" style="179" customWidth="1"/>
    <col min="3" max="3" width="5.7109375" style="179" customWidth="1"/>
    <col min="4" max="4" width="6.7109375" style="179" customWidth="1"/>
    <col min="5" max="5" width="5.7109375" style="179" customWidth="1"/>
    <col min="6" max="6" width="10.28515625" style="179" customWidth="1"/>
    <col min="7" max="7" width="2.140625" style="179" customWidth="1"/>
    <col min="8" max="8" width="18.7109375" style="179" customWidth="1"/>
    <col min="9" max="9" width="12.7109375" style="179" customWidth="1"/>
    <col min="10" max="10" width="6.7109375" style="179" customWidth="1"/>
    <col min="11" max="11" width="18.7109375" style="179" customWidth="1"/>
    <col min="12" max="12" width="25.7109375" style="179" customWidth="1"/>
    <col min="13" max="16384" width="8.7109375" style="179"/>
  </cols>
  <sheetData>
    <row r="1" spans="1:12" ht="18.75" customHeight="1">
      <c r="A1" s="399"/>
      <c r="B1" s="400"/>
      <c r="C1" s="400"/>
      <c r="D1" s="400"/>
      <c r="E1" s="401"/>
      <c r="F1" s="408" t="s">
        <v>101</v>
      </c>
      <c r="G1" s="409"/>
      <c r="H1" s="409"/>
      <c r="I1" s="409"/>
      <c r="J1" s="409"/>
      <c r="K1" s="409"/>
      <c r="L1" s="178"/>
    </row>
    <row r="2" spans="1:12" ht="18.75" customHeight="1">
      <c r="A2" s="402"/>
      <c r="B2" s="403"/>
      <c r="C2" s="403"/>
      <c r="D2" s="403"/>
      <c r="E2" s="404"/>
      <c r="F2" s="410"/>
      <c r="G2" s="411"/>
      <c r="H2" s="411"/>
      <c r="I2" s="411"/>
      <c r="J2" s="411"/>
      <c r="K2" s="411"/>
      <c r="L2" s="178"/>
    </row>
    <row r="3" spans="1:12" ht="18.75" customHeight="1">
      <c r="A3" s="402"/>
      <c r="B3" s="403"/>
      <c r="C3" s="403"/>
      <c r="D3" s="403"/>
      <c r="E3" s="404"/>
      <c r="F3" s="408" t="s">
        <v>102</v>
      </c>
      <c r="G3" s="409"/>
      <c r="H3" s="409"/>
      <c r="I3" s="409"/>
      <c r="J3" s="409"/>
      <c r="K3" s="409"/>
      <c r="L3" s="178"/>
    </row>
    <row r="4" spans="1:12" ht="18.75" customHeight="1">
      <c r="A4" s="405"/>
      <c r="B4" s="406"/>
      <c r="C4" s="406"/>
      <c r="D4" s="406"/>
      <c r="E4" s="407"/>
      <c r="F4" s="410"/>
      <c r="G4" s="411"/>
      <c r="H4" s="411"/>
      <c r="I4" s="411"/>
      <c r="J4" s="411"/>
      <c r="K4" s="411"/>
      <c r="L4" s="178"/>
    </row>
    <row r="5" spans="1:12" ht="15.75" customHeight="1">
      <c r="A5" s="412" t="s">
        <v>103</v>
      </c>
      <c r="B5" s="413"/>
      <c r="C5" s="413"/>
      <c r="D5" s="413"/>
      <c r="E5" s="413"/>
      <c r="F5" s="413"/>
      <c r="G5" s="413"/>
      <c r="H5" s="413"/>
      <c r="I5" s="413"/>
      <c r="J5" s="413"/>
      <c r="K5" s="413"/>
      <c r="L5" s="414"/>
    </row>
    <row r="6" spans="1:12" ht="23.25" customHeight="1">
      <c r="A6" s="412" t="s">
        <v>104</v>
      </c>
      <c r="B6" s="413"/>
      <c r="C6" s="415"/>
      <c r="D6" s="416" t="s">
        <v>105</v>
      </c>
      <c r="E6" s="417"/>
      <c r="F6" s="417"/>
      <c r="G6" s="417"/>
      <c r="H6" s="418"/>
      <c r="I6" s="412" t="s">
        <v>106</v>
      </c>
      <c r="J6" s="415"/>
      <c r="K6" s="416" t="s">
        <v>107</v>
      </c>
      <c r="L6" s="418"/>
    </row>
    <row r="7" spans="1:12" ht="17.850000000000001" customHeight="1">
      <c r="A7" s="412" t="s">
        <v>108</v>
      </c>
      <c r="B7" s="413"/>
      <c r="C7" s="415"/>
      <c r="D7" s="416" t="s">
        <v>109</v>
      </c>
      <c r="E7" s="417"/>
      <c r="F7" s="417"/>
      <c r="G7" s="417"/>
      <c r="H7" s="418"/>
      <c r="I7" s="412" t="s">
        <v>110</v>
      </c>
      <c r="J7" s="415"/>
      <c r="K7" s="416" t="s">
        <v>111</v>
      </c>
      <c r="L7" s="418"/>
    </row>
    <row r="8" spans="1:12" ht="35.85" customHeight="1">
      <c r="A8" s="412" t="s">
        <v>112</v>
      </c>
      <c r="B8" s="413"/>
      <c r="C8" s="415"/>
      <c r="D8" s="416" t="s">
        <v>113</v>
      </c>
      <c r="E8" s="417"/>
      <c r="F8" s="417"/>
      <c r="G8" s="417"/>
      <c r="H8" s="418"/>
      <c r="I8" s="412" t="s">
        <v>114</v>
      </c>
      <c r="J8" s="415"/>
      <c r="K8" s="416" t="s">
        <v>115</v>
      </c>
      <c r="L8" s="418"/>
    </row>
    <row r="9" spans="1:12" ht="15.75" customHeight="1">
      <c r="A9" s="422" t="s">
        <v>116</v>
      </c>
      <c r="B9" s="423"/>
      <c r="C9" s="423"/>
      <c r="D9" s="423"/>
      <c r="E9" s="423"/>
      <c r="F9" s="423"/>
      <c r="G9" s="423"/>
      <c r="H9" s="423"/>
      <c r="I9" s="423"/>
      <c r="J9" s="423"/>
      <c r="K9" s="423"/>
      <c r="L9" s="454"/>
    </row>
    <row r="10" spans="1:12" ht="41.25" customHeight="1">
      <c r="A10" s="436" t="s">
        <v>38</v>
      </c>
      <c r="B10" s="436"/>
      <c r="C10" s="436"/>
      <c r="D10" s="436"/>
      <c r="E10" s="455" t="str">
        <f>+META_PDD!B23</f>
        <v>Formar 27.000 mujeres en habilidades digitales a través de los Centros de Inclusión Digital – CID, en zonas rurales y urbanas.</v>
      </c>
      <c r="F10" s="455"/>
      <c r="G10" s="455"/>
      <c r="H10" s="455"/>
      <c r="I10" s="455"/>
      <c r="J10" s="455"/>
      <c r="K10" s="455"/>
      <c r="L10" s="455"/>
    </row>
    <row r="11" spans="1:12" ht="34.5" customHeight="1">
      <c r="A11" s="424" t="s">
        <v>118</v>
      </c>
      <c r="B11" s="425"/>
      <c r="C11" s="425"/>
      <c r="D11" s="414"/>
      <c r="E11" s="456" t="s">
        <v>223</v>
      </c>
      <c r="F11" s="457"/>
      <c r="G11" s="457"/>
      <c r="H11" s="457"/>
      <c r="I11" s="457"/>
      <c r="J11" s="457"/>
      <c r="K11" s="457"/>
      <c r="L11" s="458"/>
    </row>
    <row r="12" spans="1:12" ht="47.25" customHeight="1">
      <c r="A12" s="412" t="s">
        <v>119</v>
      </c>
      <c r="B12" s="413"/>
      <c r="C12" s="413"/>
      <c r="D12" s="415"/>
      <c r="E12" s="426" t="s">
        <v>258</v>
      </c>
      <c r="F12" s="427"/>
      <c r="G12" s="427"/>
      <c r="H12" s="427"/>
      <c r="I12" s="427"/>
      <c r="J12" s="427"/>
      <c r="K12" s="427"/>
      <c r="L12" s="428"/>
    </row>
    <row r="13" spans="1:12" ht="28.5" customHeight="1">
      <c r="A13" s="412" t="s">
        <v>121</v>
      </c>
      <c r="B13" s="413"/>
      <c r="C13" s="415"/>
      <c r="D13" s="416">
        <v>4033</v>
      </c>
      <c r="E13" s="417"/>
      <c r="F13" s="417"/>
      <c r="G13" s="417"/>
      <c r="H13" s="418"/>
      <c r="I13" s="412" t="s">
        <v>123</v>
      </c>
      <c r="J13" s="415"/>
      <c r="K13" s="416" t="s">
        <v>175</v>
      </c>
      <c r="L13" s="418"/>
    </row>
    <row r="14" spans="1:12" ht="15.75" customHeight="1">
      <c r="A14" s="412" t="s">
        <v>125</v>
      </c>
      <c r="B14" s="413"/>
      <c r="C14" s="413"/>
      <c r="D14" s="413"/>
      <c r="E14" s="413"/>
      <c r="F14" s="413"/>
      <c r="G14" s="413"/>
      <c r="H14" s="413"/>
      <c r="I14" s="413"/>
      <c r="J14" s="413"/>
      <c r="K14" s="413"/>
      <c r="L14" s="414"/>
    </row>
    <row r="15" spans="1:12" ht="25.5" customHeight="1">
      <c r="A15" s="412" t="s">
        <v>126</v>
      </c>
      <c r="B15" s="413"/>
      <c r="C15" s="415"/>
      <c r="D15" s="416" t="s">
        <v>127</v>
      </c>
      <c r="E15" s="417"/>
      <c r="F15" s="417"/>
      <c r="G15" s="417"/>
      <c r="H15" s="418"/>
      <c r="I15" s="412" t="s">
        <v>128</v>
      </c>
      <c r="J15" s="415"/>
      <c r="K15" s="416" t="s">
        <v>129</v>
      </c>
      <c r="L15" s="418"/>
    </row>
    <row r="16" spans="1:12" ht="25.5" customHeight="1">
      <c r="A16" s="412" t="s">
        <v>130</v>
      </c>
      <c r="B16" s="413"/>
      <c r="C16" s="415"/>
      <c r="D16" s="432">
        <v>7900</v>
      </c>
      <c r="E16" s="433"/>
      <c r="F16" s="433"/>
      <c r="G16" s="433"/>
      <c r="H16" s="434"/>
      <c r="I16" s="412" t="s">
        <v>54</v>
      </c>
      <c r="J16" s="415"/>
      <c r="K16" s="416" t="s">
        <v>55</v>
      </c>
      <c r="L16" s="418"/>
    </row>
    <row r="17" spans="1:12" ht="27.6" customHeight="1">
      <c r="A17" s="412" t="s">
        <v>131</v>
      </c>
      <c r="B17" s="413"/>
      <c r="C17" s="415"/>
      <c r="D17" s="416"/>
      <c r="E17" s="417"/>
      <c r="F17" s="417"/>
      <c r="G17" s="417"/>
      <c r="H17" s="418"/>
      <c r="I17" s="429"/>
      <c r="J17" s="431"/>
      <c r="K17" s="431"/>
      <c r="L17" s="430"/>
    </row>
    <row r="18" spans="1:12" ht="12" customHeight="1">
      <c r="A18" s="182" t="s">
        <v>132</v>
      </c>
      <c r="B18" s="182" t="s">
        <v>133</v>
      </c>
      <c r="C18" s="412" t="s">
        <v>134</v>
      </c>
      <c r="D18" s="413"/>
      <c r="E18" s="413"/>
      <c r="F18" s="413"/>
      <c r="G18" s="415"/>
      <c r="H18" s="412" t="s">
        <v>135</v>
      </c>
      <c r="I18" s="415"/>
      <c r="J18" s="412" t="s">
        <v>136</v>
      </c>
      <c r="K18" s="415"/>
      <c r="L18" s="182" t="s">
        <v>137</v>
      </c>
    </row>
    <row r="19" spans="1:12" ht="62.25" customHeight="1">
      <c r="A19" s="180">
        <v>1</v>
      </c>
      <c r="B19" s="181" t="s">
        <v>138</v>
      </c>
      <c r="C19" s="416" t="s">
        <v>259</v>
      </c>
      <c r="D19" s="417"/>
      <c r="E19" s="417"/>
      <c r="F19" s="417"/>
      <c r="G19" s="418"/>
      <c r="H19" s="419" t="s">
        <v>260</v>
      </c>
      <c r="I19" s="421"/>
      <c r="J19" s="429" t="s">
        <v>141</v>
      </c>
      <c r="K19" s="430"/>
      <c r="L19" s="181" t="s">
        <v>147</v>
      </c>
    </row>
    <row r="20" spans="1:12" ht="25.5" customHeight="1">
      <c r="A20" s="182" t="s">
        <v>132</v>
      </c>
      <c r="B20" s="412" t="s">
        <v>148</v>
      </c>
      <c r="C20" s="413"/>
      <c r="D20" s="413"/>
      <c r="E20" s="413"/>
      <c r="F20" s="413"/>
      <c r="G20" s="413"/>
      <c r="H20" s="413"/>
      <c r="I20" s="413"/>
      <c r="J20" s="413"/>
      <c r="K20" s="415"/>
      <c r="L20" s="182" t="s">
        <v>149</v>
      </c>
    </row>
    <row r="21" spans="1:12" ht="28.35" customHeight="1">
      <c r="A21" s="180">
        <v>1</v>
      </c>
      <c r="B21" s="416" t="s">
        <v>239</v>
      </c>
      <c r="C21" s="417"/>
      <c r="D21" s="417"/>
      <c r="E21" s="417"/>
      <c r="F21" s="417"/>
      <c r="G21" s="417"/>
      <c r="H21" s="417"/>
      <c r="I21" s="417"/>
      <c r="J21" s="417"/>
      <c r="K21" s="418"/>
      <c r="L21" s="181" t="s">
        <v>141</v>
      </c>
    </row>
    <row r="22" spans="1:12" ht="15.75" customHeight="1">
      <c r="A22" s="412" t="s">
        <v>151</v>
      </c>
      <c r="B22" s="413"/>
      <c r="C22" s="413"/>
      <c r="D22" s="413"/>
      <c r="E22" s="413"/>
      <c r="F22" s="423"/>
      <c r="G22" s="423"/>
      <c r="H22" s="413"/>
      <c r="I22" s="423"/>
      <c r="J22" s="423"/>
      <c r="K22" s="413"/>
      <c r="L22" s="435"/>
    </row>
    <row r="23" spans="1:12" ht="26.25" customHeight="1">
      <c r="A23" s="412" t="s">
        <v>152</v>
      </c>
      <c r="B23" s="413"/>
      <c r="C23" s="415"/>
      <c r="D23" s="416">
        <v>3479</v>
      </c>
      <c r="E23" s="417"/>
      <c r="F23" s="436" t="s">
        <v>153</v>
      </c>
      <c r="G23" s="436"/>
      <c r="H23" s="188">
        <v>2024</v>
      </c>
      <c r="I23" s="436" t="s">
        <v>154</v>
      </c>
      <c r="J23" s="436"/>
      <c r="L23" s="187" t="s">
        <v>147</v>
      </c>
    </row>
    <row r="24" spans="1:12" ht="26.25" customHeight="1">
      <c r="A24" s="412" t="s">
        <v>155</v>
      </c>
      <c r="B24" s="413"/>
      <c r="C24" s="415"/>
      <c r="D24" s="416"/>
      <c r="E24" s="417"/>
      <c r="F24" s="437"/>
      <c r="G24" s="437"/>
      <c r="H24" s="417"/>
      <c r="I24" s="437"/>
      <c r="J24" s="437"/>
      <c r="K24" s="417"/>
      <c r="L24" s="438"/>
    </row>
    <row r="25" spans="1:12" ht="45.75" customHeight="1">
      <c r="A25" s="412" t="s">
        <v>156</v>
      </c>
      <c r="B25" s="413"/>
      <c r="C25" s="415"/>
      <c r="D25" s="429"/>
      <c r="E25" s="431"/>
      <c r="F25" s="431"/>
      <c r="G25" s="431"/>
      <c r="H25" s="431"/>
      <c r="I25" s="431"/>
      <c r="J25" s="431"/>
      <c r="K25" s="431"/>
      <c r="L25" s="430"/>
    </row>
    <row r="26" spans="1:12" ht="17.850000000000001" customHeight="1">
      <c r="A26" s="412" t="s">
        <v>157</v>
      </c>
      <c r="B26" s="413"/>
      <c r="C26" s="415"/>
      <c r="D26" s="416"/>
      <c r="E26" s="417"/>
      <c r="F26" s="417"/>
      <c r="G26" s="417"/>
      <c r="H26" s="417"/>
      <c r="I26" s="417"/>
      <c r="J26" s="417"/>
      <c r="K26" s="417"/>
      <c r="L26" s="418"/>
    </row>
  </sheetData>
  <mergeCells count="58">
    <mergeCell ref="A24:C24"/>
    <mergeCell ref="D24:L24"/>
    <mergeCell ref="A25:C25"/>
    <mergeCell ref="D25:L25"/>
    <mergeCell ref="A26:C26"/>
    <mergeCell ref="D26:L26"/>
    <mergeCell ref="B20:K20"/>
    <mergeCell ref="B21:K21"/>
    <mergeCell ref="A22:L22"/>
    <mergeCell ref="A23:C23"/>
    <mergeCell ref="D23:E23"/>
    <mergeCell ref="F23:G23"/>
    <mergeCell ref="I23:J23"/>
    <mergeCell ref="C18:G18"/>
    <mergeCell ref="H18:I18"/>
    <mergeCell ref="J18:K18"/>
    <mergeCell ref="C19:G19"/>
    <mergeCell ref="H19:I19"/>
    <mergeCell ref="J19:K19"/>
    <mergeCell ref="A16:C16"/>
    <mergeCell ref="D16:H16"/>
    <mergeCell ref="I16:J16"/>
    <mergeCell ref="K16:L16"/>
    <mergeCell ref="A17:C17"/>
    <mergeCell ref="D17:H17"/>
    <mergeCell ref="I17:L17"/>
    <mergeCell ref="A15:C15"/>
    <mergeCell ref="D15:H15"/>
    <mergeCell ref="I15:J15"/>
    <mergeCell ref="K15:L15"/>
    <mergeCell ref="A9:L9"/>
    <mergeCell ref="A10:D10"/>
    <mergeCell ref="E10:L10"/>
    <mergeCell ref="A11:D11"/>
    <mergeCell ref="E11:L11"/>
    <mergeCell ref="A12:D12"/>
    <mergeCell ref="E12:L12"/>
    <mergeCell ref="A13:C13"/>
    <mergeCell ref="D13:H13"/>
    <mergeCell ref="I13:J13"/>
    <mergeCell ref="K13:L13"/>
    <mergeCell ref="A14:L14"/>
    <mergeCell ref="A7:C7"/>
    <mergeCell ref="D7:H7"/>
    <mergeCell ref="I7:J7"/>
    <mergeCell ref="K7:L7"/>
    <mergeCell ref="A8:C8"/>
    <mergeCell ref="D8:H8"/>
    <mergeCell ref="I8:J8"/>
    <mergeCell ref="K8:L8"/>
    <mergeCell ref="A1:E4"/>
    <mergeCell ref="F1:K2"/>
    <mergeCell ref="F3:K4"/>
    <mergeCell ref="A5:L5"/>
    <mergeCell ref="A6:C6"/>
    <mergeCell ref="D6:H6"/>
    <mergeCell ref="I6:J6"/>
    <mergeCell ref="K6:L6"/>
  </mergeCells>
  <dataValidations count="1">
    <dataValidation type="list" allowBlank="1" showInputMessage="1" showErrorMessage="1" sqref="J19:K19 D6:H8 K6:L8 K13:L13 D15:H15 K15:L16 L21" xr:uid="{5DBB4558-374E-4AE0-B362-418CE154544A}">
      <formula1>#REF!</formula1>
    </dataValidation>
  </dataValidations>
  <pageMargins left="0.7" right="0.7" top="0.75" bottom="0.75" header="0.3" footer="0.3"/>
  <pageSetup scale="80" orientation="portrait" horizontalDpi="1200" verticalDpi="1200" r:id="rId1"/>
  <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69E17F-E790-4A18-B91C-EE2A12AAB45B}">
  <sheetPr>
    <tabColor theme="4" tint="0.59999389629810485"/>
    <pageSetUpPr fitToPage="1"/>
  </sheetPr>
  <dimension ref="A1:O62"/>
  <sheetViews>
    <sheetView showGridLines="0" topLeftCell="A17" zoomScale="70" zoomScaleNormal="70" workbookViewId="0">
      <selection activeCell="A12" sqref="A12:L12"/>
    </sheetView>
  </sheetViews>
  <sheetFormatPr defaultColWidth="10.85546875" defaultRowHeight="14.25"/>
  <cols>
    <col min="1" max="1" width="49.7109375" style="1" customWidth="1"/>
    <col min="2" max="13" width="35.7109375" style="1" customWidth="1"/>
    <col min="14" max="15" width="18.140625" style="1" customWidth="1"/>
    <col min="16" max="16" width="8.42578125" style="1" customWidth="1"/>
    <col min="17" max="17" width="18.42578125" style="1" bestFit="1" customWidth="1"/>
    <col min="18" max="18" width="5.7109375" style="1" customWidth="1"/>
    <col min="19" max="19" width="18.42578125" style="1" bestFit="1" customWidth="1"/>
    <col min="20" max="20" width="4.7109375" style="1" customWidth="1"/>
    <col min="21" max="21" width="23" style="1" bestFit="1" customWidth="1"/>
    <col min="22" max="22" width="10.85546875" style="1"/>
    <col min="23" max="23" width="18.42578125" style="1" bestFit="1" customWidth="1"/>
    <col min="24" max="24" width="16.140625" style="1" customWidth="1"/>
    <col min="25" max="16384" width="10.85546875" style="1"/>
  </cols>
  <sheetData>
    <row r="1" spans="1:15" s="78" customFormat="1" ht="32.25" customHeight="1" thickBot="1">
      <c r="A1" s="370"/>
      <c r="B1" s="347" t="s">
        <v>0</v>
      </c>
      <c r="C1" s="348"/>
      <c r="D1" s="348"/>
      <c r="E1" s="348"/>
      <c r="F1" s="348"/>
      <c r="G1" s="348"/>
      <c r="H1" s="348"/>
      <c r="I1" s="349"/>
      <c r="J1" s="344" t="s">
        <v>1</v>
      </c>
      <c r="K1" s="345"/>
      <c r="L1" s="346"/>
    </row>
    <row r="2" spans="1:15" s="78" customFormat="1" ht="30.75" customHeight="1" thickBot="1">
      <c r="A2" s="371"/>
      <c r="B2" s="350" t="s">
        <v>2</v>
      </c>
      <c r="C2" s="351"/>
      <c r="D2" s="351"/>
      <c r="E2" s="351"/>
      <c r="F2" s="351"/>
      <c r="G2" s="351"/>
      <c r="H2" s="351"/>
      <c r="I2" s="352"/>
      <c r="J2" s="344" t="s">
        <v>3</v>
      </c>
      <c r="K2" s="345"/>
      <c r="L2" s="346"/>
    </row>
    <row r="3" spans="1:15" s="78" customFormat="1" ht="24" customHeight="1" thickBot="1">
      <c r="A3" s="371"/>
      <c r="B3" s="350" t="s">
        <v>4</v>
      </c>
      <c r="C3" s="351"/>
      <c r="D3" s="351"/>
      <c r="E3" s="351"/>
      <c r="F3" s="351"/>
      <c r="G3" s="351"/>
      <c r="H3" s="351"/>
      <c r="I3" s="352"/>
      <c r="J3" s="344" t="s">
        <v>5</v>
      </c>
      <c r="K3" s="345"/>
      <c r="L3" s="346"/>
    </row>
    <row r="4" spans="1:15" s="78" customFormat="1" ht="21.75" customHeight="1" thickBot="1">
      <c r="A4" s="372"/>
      <c r="B4" s="353" t="s">
        <v>261</v>
      </c>
      <c r="C4" s="354"/>
      <c r="D4" s="354"/>
      <c r="E4" s="354"/>
      <c r="F4" s="354"/>
      <c r="G4" s="354"/>
      <c r="H4" s="354"/>
      <c r="I4" s="355"/>
      <c r="J4" s="344" t="s">
        <v>6</v>
      </c>
      <c r="K4" s="345"/>
      <c r="L4" s="346"/>
    </row>
    <row r="5" spans="1:15" s="78" customFormat="1" ht="15.6" customHeight="1" thickBot="1">
      <c r="A5" s="79"/>
      <c r="B5" s="80"/>
      <c r="C5" s="80"/>
      <c r="D5" s="80"/>
      <c r="E5" s="80"/>
      <c r="F5" s="80"/>
      <c r="G5" s="80"/>
      <c r="H5" s="80"/>
      <c r="I5" s="80"/>
      <c r="J5" s="81"/>
      <c r="K5" s="81"/>
      <c r="L5" s="81"/>
    </row>
    <row r="6" spans="1:15" ht="40.35" customHeight="1" thickBot="1">
      <c r="A6" s="54" t="s">
        <v>7</v>
      </c>
      <c r="B6" s="379" t="s">
        <v>8</v>
      </c>
      <c r="C6" s="380"/>
      <c r="D6" s="380"/>
      <c r="E6" s="380"/>
      <c r="F6" s="380"/>
      <c r="G6" s="380"/>
      <c r="H6" s="380"/>
      <c r="I6" s="381"/>
      <c r="J6" s="226" t="s">
        <v>9</v>
      </c>
      <c r="K6" s="392">
        <v>2024110010313</v>
      </c>
      <c r="L6" s="394"/>
      <c r="M6" s="529"/>
      <c r="N6" s="529"/>
      <c r="O6" s="529"/>
    </row>
    <row r="7" spans="1:15" s="78" customFormat="1" ht="15" customHeight="1" thickBot="1">
      <c r="A7" s="79"/>
      <c r="B7" s="80"/>
      <c r="C7" s="80"/>
      <c r="D7" s="80"/>
      <c r="E7" s="80"/>
      <c r="F7" s="80"/>
      <c r="G7" s="80"/>
      <c r="H7" s="80"/>
      <c r="I7" s="80"/>
      <c r="J7" s="80"/>
      <c r="K7" s="80"/>
      <c r="L7" s="80"/>
      <c r="M7" s="81"/>
      <c r="N7" s="81"/>
      <c r="O7" s="81"/>
    </row>
    <row r="8" spans="1:15" s="78" customFormat="1" ht="21.75" customHeight="1" thickBot="1">
      <c r="A8" s="530" t="s">
        <v>10</v>
      </c>
      <c r="B8" s="166" t="s">
        <v>11</v>
      </c>
      <c r="C8" s="127"/>
      <c r="D8" s="166" t="s">
        <v>12</v>
      </c>
      <c r="E8" s="127"/>
      <c r="F8" s="166" t="s">
        <v>13</v>
      </c>
      <c r="G8" s="125" t="s">
        <v>14</v>
      </c>
      <c r="H8" s="166" t="s">
        <v>15</v>
      </c>
      <c r="I8" s="126"/>
      <c r="J8" s="504" t="s">
        <v>16</v>
      </c>
      <c r="K8" s="165" t="s">
        <v>17</v>
      </c>
      <c r="L8" s="82"/>
      <c r="M8" s="529"/>
      <c r="N8" s="529"/>
      <c r="O8" s="529"/>
    </row>
    <row r="9" spans="1:15" s="78" customFormat="1" ht="21.75" customHeight="1" thickBot="1">
      <c r="A9" s="530"/>
      <c r="B9" s="167" t="s">
        <v>18</v>
      </c>
      <c r="C9" s="127"/>
      <c r="D9" s="166" t="s">
        <v>19</v>
      </c>
      <c r="E9" s="128"/>
      <c r="F9" s="166" t="s">
        <v>20</v>
      </c>
      <c r="G9" s="128"/>
      <c r="H9" s="166" t="s">
        <v>21</v>
      </c>
      <c r="I9" s="126"/>
      <c r="J9" s="504"/>
      <c r="K9" s="165" t="s">
        <v>22</v>
      </c>
      <c r="L9" s="82"/>
      <c r="M9" s="529"/>
      <c r="N9" s="529"/>
      <c r="O9" s="529"/>
    </row>
    <row r="10" spans="1:15" s="78" customFormat="1" ht="21.75" customHeight="1" thickBot="1">
      <c r="A10" s="530"/>
      <c r="B10" s="166" t="s">
        <v>23</v>
      </c>
      <c r="C10" s="125"/>
      <c r="D10" s="166" t="s">
        <v>24</v>
      </c>
      <c r="E10" s="128"/>
      <c r="F10" s="166" t="s">
        <v>25</v>
      </c>
      <c r="G10" s="128"/>
      <c r="H10" s="166" t="s">
        <v>26</v>
      </c>
      <c r="I10" s="126"/>
      <c r="J10" s="504"/>
      <c r="K10" s="165" t="s">
        <v>27</v>
      </c>
      <c r="L10" s="236" t="s">
        <v>14</v>
      </c>
      <c r="M10" s="529"/>
      <c r="N10" s="529"/>
      <c r="O10" s="529"/>
    </row>
    <row r="11" spans="1:15" ht="12" customHeight="1" thickBot="1">
      <c r="A11" s="75"/>
      <c r="B11" s="76"/>
      <c r="C11" s="76"/>
      <c r="D11" s="76"/>
      <c r="E11" s="76"/>
      <c r="F11" s="76"/>
      <c r="G11" s="76"/>
      <c r="H11" s="76"/>
      <c r="I11" s="76"/>
      <c r="J11" s="76"/>
      <c r="K11" s="76"/>
      <c r="L11" s="76"/>
      <c r="M11" s="529"/>
      <c r="N11" s="529"/>
      <c r="O11" s="529"/>
    </row>
    <row r="12" spans="1:15" ht="32.1" customHeight="1" thickBot="1">
      <c r="A12" s="524" t="s">
        <v>262</v>
      </c>
      <c r="B12" s="525"/>
      <c r="C12" s="525"/>
      <c r="D12" s="525"/>
      <c r="E12" s="525"/>
      <c r="F12" s="525"/>
      <c r="G12" s="525"/>
      <c r="H12" s="525"/>
      <c r="I12" s="525"/>
      <c r="J12" s="525"/>
      <c r="K12" s="525"/>
      <c r="L12" s="526"/>
    </row>
    <row r="13" spans="1:15" ht="32.1" customHeight="1" thickBot="1">
      <c r="A13" s="527" t="s">
        <v>263</v>
      </c>
      <c r="B13" s="510" t="s">
        <v>117</v>
      </c>
      <c r="C13" s="505" t="s">
        <v>30</v>
      </c>
      <c r="D13" s="507" t="s">
        <v>58</v>
      </c>
      <c r="E13" s="508"/>
      <c r="F13" s="509"/>
      <c r="G13" s="507" t="s">
        <v>69</v>
      </c>
      <c r="H13" s="508"/>
      <c r="I13" s="509"/>
      <c r="J13" s="356" t="s">
        <v>73</v>
      </c>
      <c r="K13" s="357"/>
      <c r="L13" s="358"/>
    </row>
    <row r="14" spans="1:15" ht="32.1" customHeight="1" thickBot="1">
      <c r="A14" s="528"/>
      <c r="B14" s="511"/>
      <c r="C14" s="506"/>
      <c r="D14" s="113" t="s">
        <v>45</v>
      </c>
      <c r="E14" s="111" t="s">
        <v>46</v>
      </c>
      <c r="F14" s="112" t="s">
        <v>264</v>
      </c>
      <c r="G14" s="113" t="s">
        <v>45</v>
      </c>
      <c r="H14" s="111" t="s">
        <v>46</v>
      </c>
      <c r="I14" s="112" t="s">
        <v>264</v>
      </c>
      <c r="J14" s="113" t="s">
        <v>45</v>
      </c>
      <c r="K14" s="111" t="s">
        <v>46</v>
      </c>
      <c r="L14" s="112" t="s">
        <v>264</v>
      </c>
    </row>
    <row r="15" spans="1:15" ht="31.5" customHeight="1">
      <c r="A15" s="531" t="s">
        <v>265</v>
      </c>
      <c r="B15" s="533" t="s">
        <v>29</v>
      </c>
      <c r="C15" s="543" t="s">
        <v>266</v>
      </c>
      <c r="D15" s="515">
        <f>+ACTIVIDAD_1!B24+ACTIVIDAD_2!$B$24</f>
        <v>583748000</v>
      </c>
      <c r="E15" s="512">
        <f>+ACTIVIDAD_1!B25+ACTIVIDAD_2!$B$25</f>
        <v>0</v>
      </c>
      <c r="F15" s="518">
        <v>0</v>
      </c>
      <c r="G15" s="515">
        <f>+ACTIVIDAD_1!C24+ACTIVIDAD_2!$C$24</f>
        <v>413586000</v>
      </c>
      <c r="H15" s="515">
        <f>+ACTIVIDAD_1!C25+ACTIVIDAD_2!$C$25</f>
        <v>4227333</v>
      </c>
      <c r="I15" s="521">
        <f>+META_PDD!C31</f>
        <v>427</v>
      </c>
      <c r="J15" s="512">
        <f>+ACTIVIDAD_1!G25+ACTIVIDAD_2!$B$25</f>
        <v>0</v>
      </c>
      <c r="K15" s="515">
        <f>+ACTIVIDAD_1!D25+ACTIVIDAD_2!D25</f>
        <v>68459466</v>
      </c>
      <c r="L15" s="551">
        <f>+ACTIVIDAD_1!C42+ACTIVIDAD_2!C42</f>
        <v>0.28000000000000003</v>
      </c>
    </row>
    <row r="16" spans="1:15" ht="39.75" customHeight="1">
      <c r="A16" s="535"/>
      <c r="B16" s="534"/>
      <c r="C16" s="549"/>
      <c r="D16" s="516"/>
      <c r="E16" s="513"/>
      <c r="F16" s="519"/>
      <c r="G16" s="516"/>
      <c r="H16" s="516"/>
      <c r="I16" s="522"/>
      <c r="J16" s="513"/>
      <c r="K16" s="516"/>
      <c r="L16" s="552"/>
    </row>
    <row r="17" spans="1:13" ht="77.25" customHeight="1">
      <c r="A17" s="532"/>
      <c r="B17" s="212" t="s">
        <v>159</v>
      </c>
      <c r="C17" s="550"/>
      <c r="D17" s="517"/>
      <c r="E17" s="514"/>
      <c r="F17" s="520"/>
      <c r="G17" s="517"/>
      <c r="H17" s="517"/>
      <c r="I17" s="523"/>
      <c r="J17" s="514"/>
      <c r="K17" s="517"/>
      <c r="L17" s="553"/>
    </row>
    <row r="18" spans="1:13" ht="105" customHeight="1" thickBot="1">
      <c r="A18" s="213" t="s">
        <v>267</v>
      </c>
      <c r="B18" s="212" t="s">
        <v>183</v>
      </c>
      <c r="C18" s="211" t="s">
        <v>268</v>
      </c>
      <c r="D18" s="267">
        <f>+ACTIVIDAD_3!B26</f>
        <v>59208000</v>
      </c>
      <c r="E18" s="268">
        <f>+ACTIVIDAD_3!B27</f>
        <v>0</v>
      </c>
      <c r="F18" s="269">
        <v>0</v>
      </c>
      <c r="G18" s="270">
        <f>+ACTIVIDAD_3!C26</f>
        <v>36168000</v>
      </c>
      <c r="H18" s="270">
        <f>+ACTIVIDAD_3!C27</f>
        <v>266400</v>
      </c>
      <c r="I18" s="271">
        <f>+ACTIVIDAD_3!C40+ACTIVIDAD_3!C42</f>
        <v>0.1</v>
      </c>
      <c r="J18" s="269">
        <v>0</v>
      </c>
      <c r="K18" s="270">
        <v>8271000</v>
      </c>
      <c r="L18" s="271">
        <v>0.1</v>
      </c>
    </row>
    <row r="19" spans="1:13" s="25" customFormat="1" ht="16.5" customHeight="1">
      <c r="D19" s="253"/>
      <c r="G19" s="253"/>
      <c r="M19" s="1"/>
    </row>
    <row r="20" spans="1:13" ht="15" customHeight="1" thickBot="1"/>
    <row r="21" spans="1:13" ht="35.1" customHeight="1" thickBot="1">
      <c r="A21" s="524" t="s">
        <v>269</v>
      </c>
      <c r="B21" s="525"/>
      <c r="C21" s="525"/>
      <c r="D21" s="525"/>
      <c r="E21" s="525"/>
      <c r="F21" s="525"/>
      <c r="G21" s="525"/>
      <c r="H21" s="525"/>
      <c r="I21" s="525"/>
      <c r="J21" s="525"/>
      <c r="K21" s="525"/>
      <c r="L21" s="526"/>
    </row>
    <row r="22" spans="1:13" ht="35.1" customHeight="1">
      <c r="A22" s="527" t="s">
        <v>263</v>
      </c>
      <c r="B22" s="510" t="s">
        <v>117</v>
      </c>
      <c r="C22" s="505" t="s">
        <v>30</v>
      </c>
      <c r="D22" s="507" t="s">
        <v>78</v>
      </c>
      <c r="E22" s="508"/>
      <c r="F22" s="509"/>
      <c r="G22" s="507" t="s">
        <v>79</v>
      </c>
      <c r="H22" s="508"/>
      <c r="I22" s="509"/>
      <c r="J22" s="507" t="s">
        <v>80</v>
      </c>
      <c r="K22" s="508"/>
      <c r="L22" s="509"/>
    </row>
    <row r="23" spans="1:13" ht="35.1" customHeight="1" thickBot="1">
      <c r="A23" s="528"/>
      <c r="B23" s="511"/>
      <c r="C23" s="506"/>
      <c r="D23" s="113" t="s">
        <v>45</v>
      </c>
      <c r="E23" s="111" t="s">
        <v>46</v>
      </c>
      <c r="F23" s="112" t="s">
        <v>264</v>
      </c>
      <c r="G23" s="113" t="s">
        <v>45</v>
      </c>
      <c r="H23" s="111" t="s">
        <v>46</v>
      </c>
      <c r="I23" s="112" t="s">
        <v>264</v>
      </c>
      <c r="J23" s="113" t="s">
        <v>45</v>
      </c>
      <c r="K23" s="111" t="s">
        <v>46</v>
      </c>
      <c r="L23" s="112" t="s">
        <v>264</v>
      </c>
    </row>
    <row r="24" spans="1:13" ht="62.25" customHeight="1">
      <c r="A24" s="531" t="s">
        <v>265</v>
      </c>
      <c r="B24" s="214" t="s">
        <v>29</v>
      </c>
      <c r="C24" s="543" t="s">
        <v>266</v>
      </c>
      <c r="D24" s="539"/>
      <c r="E24" s="541"/>
      <c r="F24" s="545"/>
      <c r="G24" s="539"/>
      <c r="H24" s="541"/>
      <c r="I24" s="545"/>
      <c r="J24" s="539"/>
      <c r="K24" s="541"/>
      <c r="L24" s="545"/>
    </row>
    <row r="25" spans="1:13" ht="72" customHeight="1">
      <c r="A25" s="532"/>
      <c r="B25" s="212" t="s">
        <v>159</v>
      </c>
      <c r="C25" s="544"/>
      <c r="D25" s="540"/>
      <c r="E25" s="542"/>
      <c r="F25" s="546"/>
      <c r="G25" s="540"/>
      <c r="H25" s="542"/>
      <c r="I25" s="546"/>
      <c r="J25" s="540"/>
      <c r="K25" s="542"/>
      <c r="L25" s="546"/>
    </row>
    <row r="26" spans="1:13" ht="90" customHeight="1" thickBot="1">
      <c r="A26" s="213" t="s">
        <v>267</v>
      </c>
      <c r="B26" s="212" t="s">
        <v>183</v>
      </c>
      <c r="C26" s="211" t="s">
        <v>268</v>
      </c>
      <c r="D26" s="115"/>
      <c r="E26" s="24"/>
      <c r="F26" s="27"/>
      <c r="G26" s="115"/>
      <c r="H26" s="24"/>
      <c r="I26" s="27"/>
      <c r="J26" s="115"/>
      <c r="K26" s="24"/>
      <c r="L26" s="27"/>
    </row>
    <row r="28" spans="1:13" ht="15" thickBot="1"/>
    <row r="29" spans="1:13" ht="35.1" customHeight="1" thickBot="1">
      <c r="A29" s="536" t="s">
        <v>270</v>
      </c>
      <c r="B29" s="537"/>
      <c r="C29" s="537"/>
      <c r="D29" s="537"/>
      <c r="E29" s="537"/>
      <c r="F29" s="537"/>
      <c r="G29" s="537"/>
      <c r="H29" s="537"/>
      <c r="I29" s="537"/>
      <c r="J29" s="537"/>
      <c r="K29" s="537"/>
      <c r="L29" s="538"/>
    </row>
    <row r="30" spans="1:13" ht="35.1" customHeight="1">
      <c r="A30" s="527" t="s">
        <v>263</v>
      </c>
      <c r="B30" s="510" t="s">
        <v>117</v>
      </c>
      <c r="C30" s="505" t="s">
        <v>30</v>
      </c>
      <c r="D30" s="507" t="s">
        <v>81</v>
      </c>
      <c r="E30" s="508"/>
      <c r="F30" s="509"/>
      <c r="G30" s="507" t="s">
        <v>82</v>
      </c>
      <c r="H30" s="508"/>
      <c r="I30" s="509"/>
      <c r="J30" s="507" t="s">
        <v>83</v>
      </c>
      <c r="K30" s="508"/>
      <c r="L30" s="509"/>
    </row>
    <row r="31" spans="1:13" ht="35.1" customHeight="1" thickBot="1">
      <c r="A31" s="528"/>
      <c r="B31" s="511"/>
      <c r="C31" s="506"/>
      <c r="D31" s="113" t="s">
        <v>45</v>
      </c>
      <c r="E31" s="111" t="s">
        <v>46</v>
      </c>
      <c r="F31" s="112" t="s">
        <v>264</v>
      </c>
      <c r="G31" s="113" t="s">
        <v>45</v>
      </c>
      <c r="H31" s="111" t="s">
        <v>46</v>
      </c>
      <c r="I31" s="112" t="s">
        <v>264</v>
      </c>
      <c r="J31" s="113" t="s">
        <v>45</v>
      </c>
      <c r="K31" s="111" t="s">
        <v>46</v>
      </c>
      <c r="L31" s="112" t="s">
        <v>264</v>
      </c>
    </row>
    <row r="32" spans="1:13" ht="56.25" customHeight="1">
      <c r="A32" s="531" t="s">
        <v>265</v>
      </c>
      <c r="B32" s="214" t="s">
        <v>29</v>
      </c>
      <c r="C32" s="543" t="s">
        <v>266</v>
      </c>
      <c r="D32" s="547"/>
      <c r="E32" s="547"/>
      <c r="F32" s="545"/>
      <c r="G32" s="539"/>
      <c r="H32" s="541"/>
      <c r="I32" s="545"/>
      <c r="J32" s="539"/>
      <c r="K32" s="541"/>
      <c r="L32" s="545"/>
    </row>
    <row r="33" spans="1:12" ht="75" customHeight="1">
      <c r="A33" s="532"/>
      <c r="B33" s="212" t="s">
        <v>159</v>
      </c>
      <c r="C33" s="544"/>
      <c r="D33" s="548"/>
      <c r="E33" s="548"/>
      <c r="F33" s="546"/>
      <c r="G33" s="540"/>
      <c r="H33" s="542"/>
      <c r="I33" s="546"/>
      <c r="J33" s="540"/>
      <c r="K33" s="542"/>
      <c r="L33" s="546"/>
    </row>
    <row r="34" spans="1:12" ht="72.75" customHeight="1">
      <c r="A34" s="213" t="s">
        <v>267</v>
      </c>
      <c r="B34" s="212" t="s">
        <v>183</v>
      </c>
      <c r="C34" s="211" t="s">
        <v>268</v>
      </c>
      <c r="D34" s="114"/>
      <c r="E34" s="21"/>
      <c r="F34" s="22"/>
      <c r="G34" s="114"/>
      <c r="H34" s="21"/>
      <c r="I34" s="22"/>
      <c r="J34" s="114"/>
      <c r="K34" s="21"/>
      <c r="L34" s="22"/>
    </row>
    <row r="36" spans="1:12" ht="15" thickBot="1"/>
    <row r="37" spans="1:12" ht="35.1" customHeight="1" thickBot="1">
      <c r="A37" s="536" t="s">
        <v>271</v>
      </c>
      <c r="B37" s="537"/>
      <c r="C37" s="537"/>
      <c r="D37" s="537"/>
      <c r="E37" s="537"/>
      <c r="F37" s="537"/>
      <c r="G37" s="537"/>
      <c r="H37" s="537"/>
      <c r="I37" s="537"/>
      <c r="J37" s="537"/>
      <c r="K37" s="537"/>
      <c r="L37" s="538"/>
    </row>
    <row r="38" spans="1:12" ht="35.1" customHeight="1">
      <c r="A38" s="527" t="s">
        <v>263</v>
      </c>
      <c r="B38" s="510" t="s">
        <v>117</v>
      </c>
      <c r="C38" s="505" t="s">
        <v>30</v>
      </c>
      <c r="D38" s="507" t="s">
        <v>84</v>
      </c>
      <c r="E38" s="508"/>
      <c r="F38" s="509"/>
      <c r="G38" s="507" t="s">
        <v>272</v>
      </c>
      <c r="H38" s="508"/>
      <c r="I38" s="509"/>
      <c r="J38" s="507" t="s">
        <v>86</v>
      </c>
      <c r="K38" s="508"/>
      <c r="L38" s="509"/>
    </row>
    <row r="39" spans="1:12" ht="35.1" customHeight="1" thickBot="1">
      <c r="A39" s="528"/>
      <c r="B39" s="511"/>
      <c r="C39" s="506"/>
      <c r="D39" s="113" t="s">
        <v>45</v>
      </c>
      <c r="E39" s="111" t="s">
        <v>46</v>
      </c>
      <c r="F39" s="112" t="s">
        <v>264</v>
      </c>
      <c r="G39" s="113" t="s">
        <v>45</v>
      </c>
      <c r="H39" s="111" t="s">
        <v>46</v>
      </c>
      <c r="I39" s="112" t="s">
        <v>264</v>
      </c>
      <c r="J39" s="113" t="s">
        <v>45</v>
      </c>
      <c r="K39" s="111" t="s">
        <v>46</v>
      </c>
      <c r="L39" s="112" t="s">
        <v>264</v>
      </c>
    </row>
    <row r="40" spans="1:12" ht="72" customHeight="1">
      <c r="A40" s="531" t="s">
        <v>265</v>
      </c>
      <c r="B40" s="214" t="s">
        <v>29</v>
      </c>
      <c r="C40" s="543" t="s">
        <v>266</v>
      </c>
      <c r="D40" s="539"/>
      <c r="E40" s="541"/>
      <c r="F40" s="545"/>
      <c r="G40" s="539"/>
      <c r="H40" s="541"/>
      <c r="I40" s="545"/>
      <c r="J40" s="539"/>
      <c r="K40" s="541"/>
      <c r="L40" s="545"/>
    </row>
    <row r="41" spans="1:12" ht="67.5" customHeight="1">
      <c r="A41" s="532"/>
      <c r="B41" s="212" t="s">
        <v>159</v>
      </c>
      <c r="C41" s="544"/>
      <c r="D41" s="540"/>
      <c r="E41" s="542"/>
      <c r="F41" s="546"/>
      <c r="G41" s="540"/>
      <c r="H41" s="542"/>
      <c r="I41" s="546"/>
      <c r="J41" s="540"/>
      <c r="K41" s="542"/>
      <c r="L41" s="546"/>
    </row>
    <row r="42" spans="1:12" ht="81.75" customHeight="1">
      <c r="A42" s="213" t="s">
        <v>267</v>
      </c>
      <c r="B42" s="212" t="s">
        <v>183</v>
      </c>
      <c r="C42" s="211" t="s">
        <v>268</v>
      </c>
      <c r="D42" s="114"/>
      <c r="E42" s="21"/>
      <c r="F42" s="22"/>
      <c r="G42" s="114"/>
      <c r="H42" s="21"/>
      <c r="I42" s="22"/>
      <c r="J42" s="114"/>
      <c r="K42" s="21"/>
      <c r="L42" s="22"/>
    </row>
    <row r="60" spans="7:7">
      <c r="G60" s="242">
        <v>34229732</v>
      </c>
    </row>
    <row r="61" spans="7:7" ht="15">
      <c r="G61" s="274">
        <v>34229734</v>
      </c>
    </row>
    <row r="62" spans="7:7">
      <c r="G62" s="293">
        <f>SUM(G60:G61)</f>
        <v>68459466</v>
      </c>
    </row>
  </sheetData>
  <mergeCells count="91">
    <mergeCell ref="K32:K33"/>
    <mergeCell ref="L32:L33"/>
    <mergeCell ref="K15:K17"/>
    <mergeCell ref="L15:L17"/>
    <mergeCell ref="J24:J25"/>
    <mergeCell ref="K24:K25"/>
    <mergeCell ref="L24:L25"/>
    <mergeCell ref="C15:C17"/>
    <mergeCell ref="I32:I33"/>
    <mergeCell ref="D24:D25"/>
    <mergeCell ref="E24:E25"/>
    <mergeCell ref="F24:F25"/>
    <mergeCell ref="G24:G25"/>
    <mergeCell ref="H24:H25"/>
    <mergeCell ref="I24:I25"/>
    <mergeCell ref="C24:C25"/>
    <mergeCell ref="C32:C33"/>
    <mergeCell ref="B30:B31"/>
    <mergeCell ref="K40:K41"/>
    <mergeCell ref="L40:L41"/>
    <mergeCell ref="D32:D33"/>
    <mergeCell ref="E32:E33"/>
    <mergeCell ref="F32:F33"/>
    <mergeCell ref="G32:G33"/>
    <mergeCell ref="H32:H33"/>
    <mergeCell ref="A37:L37"/>
    <mergeCell ref="C38:C39"/>
    <mergeCell ref="D38:F38"/>
    <mergeCell ref="G38:I38"/>
    <mergeCell ref="J38:L38"/>
    <mergeCell ref="D40:D41"/>
    <mergeCell ref="E40:E41"/>
    <mergeCell ref="A32:A33"/>
    <mergeCell ref="C22:C23"/>
    <mergeCell ref="D22:F22"/>
    <mergeCell ref="G22:I22"/>
    <mergeCell ref="J40:J41"/>
    <mergeCell ref="G40:G41"/>
    <mergeCell ref="H40:H41"/>
    <mergeCell ref="C40:C41"/>
    <mergeCell ref="I40:I41"/>
    <mergeCell ref="J32:J33"/>
    <mergeCell ref="F40:F41"/>
    <mergeCell ref="M10:O10"/>
    <mergeCell ref="D13:F13"/>
    <mergeCell ref="G13:I13"/>
    <mergeCell ref="J13:L13"/>
    <mergeCell ref="A40:A41"/>
    <mergeCell ref="B15:B16"/>
    <mergeCell ref="A15:A17"/>
    <mergeCell ref="A24:A25"/>
    <mergeCell ref="A38:A39"/>
    <mergeCell ref="B38:B39"/>
    <mergeCell ref="A22:A23"/>
    <mergeCell ref="A30:A31"/>
    <mergeCell ref="A21:L21"/>
    <mergeCell ref="A29:L29"/>
    <mergeCell ref="J22:L22"/>
    <mergeCell ref="J30:L30"/>
    <mergeCell ref="K6:L6"/>
    <mergeCell ref="M6:O6"/>
    <mergeCell ref="M11:O11"/>
    <mergeCell ref="B6:I6"/>
    <mergeCell ref="A1:A4"/>
    <mergeCell ref="J1:L1"/>
    <mergeCell ref="J2:L2"/>
    <mergeCell ref="J3:L3"/>
    <mergeCell ref="J4:L4"/>
    <mergeCell ref="B1:I1"/>
    <mergeCell ref="B2:I2"/>
    <mergeCell ref="B3:I3"/>
    <mergeCell ref="B4:I4"/>
    <mergeCell ref="A8:A10"/>
    <mergeCell ref="M8:O8"/>
    <mergeCell ref="M9:O9"/>
    <mergeCell ref="J8:J10"/>
    <mergeCell ref="C30:C31"/>
    <mergeCell ref="D30:F30"/>
    <mergeCell ref="G30:I30"/>
    <mergeCell ref="B13:B14"/>
    <mergeCell ref="J15:J17"/>
    <mergeCell ref="C13:C14"/>
    <mergeCell ref="D15:D17"/>
    <mergeCell ref="E15:E17"/>
    <mergeCell ref="F15:F17"/>
    <mergeCell ref="G15:G17"/>
    <mergeCell ref="H15:H17"/>
    <mergeCell ref="I15:I17"/>
    <mergeCell ref="A12:L12"/>
    <mergeCell ref="A13:A14"/>
    <mergeCell ref="B22:B23"/>
  </mergeCells>
  <pageMargins left="0.25" right="0.25" top="0.75" bottom="0.75" header="0.3" footer="0.3"/>
  <pageSetup scale="21" orientation="landscape"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E65B1D9F812CE45931D09A2537FF48A" ma:contentTypeVersion="12" ma:contentTypeDescription="Crear nuevo documento." ma:contentTypeScope="" ma:versionID="0ef342e50dfb639fe7d23bc46650ba41">
  <xsd:schema xmlns:xsd="http://www.w3.org/2001/XMLSchema" xmlns:xs="http://www.w3.org/2001/XMLSchema" xmlns:p="http://schemas.microsoft.com/office/2006/metadata/properties" xmlns:ns2="8a310132-39d2-45f9-a9e7-d4e20b014621" xmlns:ns3="e4214a98-8106-43c1-876b-0a623317a76f" targetNamespace="http://schemas.microsoft.com/office/2006/metadata/properties" ma:root="true" ma:fieldsID="adb45f20e0ddd7f3700daa3d2da5c7a1" ns2:_="" ns3:_="">
    <xsd:import namespace="8a310132-39d2-45f9-a9e7-d4e20b014621"/>
    <xsd:import namespace="e4214a98-8106-43c1-876b-0a623317a76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310132-39d2-45f9-a9e7-d4e20b0146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0502971d-3a7e-42d3-b9b5-ba916876657b"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4214a98-8106-43c1-876b-0a623317a76f"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26bc2be8-16b1-4121-90bf-3e2dd5a0fe15}" ma:internalName="TaxCatchAll" ma:showField="CatchAllData" ma:web="e4214a98-8106-43c1-876b-0a623317a76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e4214a98-8106-43c1-876b-0a623317a76f" xsi:nil="true"/>
    <lcf76f155ced4ddcb4097134ff3c332f xmlns="8a310132-39d2-45f9-a9e7-d4e20b014621">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B926038-EF56-4108-9021-20CDD9BE6652}"/>
</file>

<file path=customXml/itemProps2.xml><?xml version="1.0" encoding="utf-8"?>
<ds:datastoreItem xmlns:ds="http://schemas.openxmlformats.org/officeDocument/2006/customXml" ds:itemID="{424D544D-E8DA-422F-9D4F-04A0A303E7CE}"/>
</file>

<file path=customXml/itemProps3.xml><?xml version="1.0" encoding="utf-8"?>
<ds:datastoreItem xmlns:ds="http://schemas.openxmlformats.org/officeDocument/2006/customXml" ds:itemID="{B8CB741A-7D85-4CE2-B139-98A37B65EAC8}"/>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Cecilia Guerrero Morales</dc:creator>
  <cp:keywords/>
  <dc:description/>
  <cp:lastModifiedBy>Nelly García Báez</cp:lastModifiedBy>
  <cp:revision/>
  <dcterms:created xsi:type="dcterms:W3CDTF">2016-04-29T15:11:54Z</dcterms:created>
  <dcterms:modified xsi:type="dcterms:W3CDTF">2025-04-11T14:43:50Z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0x010100EE65B1D9F812CE45931D09A2537FF48A</vt:lpwstr>
  </property>
  <property fmtid="{D5CDD505-2E9C-101B-9397-08002B2CF9AE}" pid="3" name="MediaServiceImageTags">
    <vt:lpwstr/>
  </property>
</Properties>
</file>